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sandranwokolo/Documents/Analytics Projects/Crowdfunding Analysis/"/>
    </mc:Choice>
  </mc:AlternateContent>
  <xr:revisionPtr revIDLastSave="0" documentId="13_ncr:1_{9F941770-132B-C043-977D-7F77E78E67B5}" xr6:coauthVersionLast="47" xr6:coauthVersionMax="47" xr10:uidLastSave="{00000000-0000-0000-0000-000000000000}"/>
  <bookViews>
    <workbookView xWindow="0" yWindow="0" windowWidth="28800" windowHeight="18000" activeTab="7" xr2:uid="{00000000-000D-0000-FFFF-FFFF00000000}"/>
  </bookViews>
  <sheets>
    <sheet name="Category Statistics" sheetId="2" r:id="rId1"/>
    <sheet name="Outcomes based on Launch Date" sheetId="4" r:id="rId2"/>
    <sheet name="Theater Outcomes by Launch Date" sheetId="9" r:id="rId3"/>
    <sheet name="Outcomes Based on Goals" sheetId="10" r:id="rId4"/>
    <sheet name="Kickstarter" sheetId="1" r:id="rId5"/>
    <sheet name="Descriptive Statistics" sheetId="8" r:id="rId6"/>
    <sheet name="Edinburgh Research" sheetId="5" r:id="rId7"/>
    <sheet name="Subcategory Statistics" sheetId="3" r:id="rId8"/>
  </sheets>
  <externalReferences>
    <externalReference r:id="rId9"/>
  </externalReferences>
  <definedNames>
    <definedName name="_xlnm._FilterDatabase" localSheetId="4" hidden="1">Kickstarter!$A$1:$U$4115</definedName>
  </definedNames>
  <calcPr calcId="191029"/>
  <pivotCaches>
    <pivotCache cacheId="8" r:id="rId10"/>
    <pivotCache cacheId="9" r:id="rId11"/>
    <pivotCache cacheId="10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" i="10" l="1"/>
  <c r="H12" i="10"/>
  <c r="F12" i="10"/>
  <c r="C12" i="10"/>
  <c r="C13" i="8"/>
  <c r="C12" i="8"/>
  <c r="C14" i="8" s="1"/>
  <c r="C11" i="8"/>
  <c r="B11" i="8"/>
  <c r="B13" i="8"/>
  <c r="B12" i="8"/>
  <c r="B14" i="8" s="1"/>
  <c r="C6" i="8"/>
  <c r="C5" i="8"/>
  <c r="C7" i="8" s="1"/>
  <c r="C4" i="8"/>
  <c r="B6" i="8"/>
  <c r="B5" i="8"/>
  <c r="B7" i="8" s="1"/>
  <c r="B4" i="8"/>
  <c r="B2" i="8"/>
  <c r="B9" i="8"/>
  <c r="B12" i="10"/>
  <c r="D13" i="10"/>
  <c r="D12" i="10"/>
  <c r="D11" i="10"/>
  <c r="D10" i="10"/>
  <c r="D9" i="10"/>
  <c r="D8" i="10"/>
  <c r="D7" i="10"/>
  <c r="D6" i="10"/>
  <c r="D5" i="10"/>
  <c r="D4" i="10"/>
  <c r="D3" i="10"/>
  <c r="D2" i="10"/>
  <c r="C13" i="10"/>
  <c r="C11" i="10"/>
  <c r="C10" i="10"/>
  <c r="C9" i="10"/>
  <c r="C8" i="10"/>
  <c r="C7" i="10"/>
  <c r="C6" i="10"/>
  <c r="C5" i="10"/>
  <c r="C4" i="10"/>
  <c r="C2" i="10"/>
  <c r="B13" i="10"/>
  <c r="B11" i="10"/>
  <c r="B10" i="10"/>
  <c r="B9" i="10"/>
  <c r="B8" i="10"/>
  <c r="B7" i="10"/>
  <c r="B6" i="10"/>
  <c r="B5" i="10"/>
  <c r="B4" i="10"/>
  <c r="B3" i="10"/>
  <c r="B2" i="10"/>
  <c r="S3" i="1"/>
  <c r="S2" i="1"/>
  <c r="C9" i="8"/>
  <c r="C10" i="8"/>
  <c r="B10" i="8"/>
  <c r="C3" i="8"/>
  <c r="B3" i="8"/>
  <c r="C2" i="8"/>
  <c r="D2" i="5"/>
  <c r="D3" i="5"/>
  <c r="D4" i="5"/>
  <c r="D5" i="5"/>
  <c r="D6" i="5"/>
  <c r="C2" i="5"/>
  <c r="C4" i="5"/>
  <c r="C5" i="5"/>
  <c r="C6" i="5"/>
  <c r="C3" i="5"/>
  <c r="B3" i="5"/>
  <c r="B4" i="5"/>
  <c r="B5" i="5"/>
  <c r="B6" i="5"/>
  <c r="B2" i="5"/>
  <c r="O541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T3" i="1"/>
  <c r="U3" i="1" s="1"/>
  <c r="T4" i="1"/>
  <c r="U4" i="1" s="1"/>
  <c r="T5" i="1"/>
  <c r="U5" i="1" s="1"/>
  <c r="T6" i="1"/>
  <c r="U6" i="1" s="1"/>
  <c r="T7" i="1"/>
  <c r="U7" i="1" s="1"/>
  <c r="T8" i="1"/>
  <c r="U8" i="1" s="1"/>
  <c r="T9" i="1"/>
  <c r="U9" i="1" s="1"/>
  <c r="T10" i="1"/>
  <c r="U10" i="1" s="1"/>
  <c r="T11" i="1"/>
  <c r="U11" i="1" s="1"/>
  <c r="T12" i="1"/>
  <c r="U12" i="1" s="1"/>
  <c r="T13" i="1"/>
  <c r="U13" i="1" s="1"/>
  <c r="T14" i="1"/>
  <c r="U14" i="1" s="1"/>
  <c r="T15" i="1"/>
  <c r="U15" i="1" s="1"/>
  <c r="T16" i="1"/>
  <c r="U16" i="1" s="1"/>
  <c r="T17" i="1"/>
  <c r="U17" i="1" s="1"/>
  <c r="T18" i="1"/>
  <c r="U18" i="1" s="1"/>
  <c r="T19" i="1"/>
  <c r="U19" i="1" s="1"/>
  <c r="T20" i="1"/>
  <c r="U20" i="1" s="1"/>
  <c r="T21" i="1"/>
  <c r="U21" i="1" s="1"/>
  <c r="T22" i="1"/>
  <c r="U22" i="1" s="1"/>
  <c r="T23" i="1"/>
  <c r="U23" i="1" s="1"/>
  <c r="T24" i="1"/>
  <c r="U24" i="1" s="1"/>
  <c r="T25" i="1"/>
  <c r="U25" i="1" s="1"/>
  <c r="T26" i="1"/>
  <c r="U26" i="1" s="1"/>
  <c r="T27" i="1"/>
  <c r="U27" i="1" s="1"/>
  <c r="T28" i="1"/>
  <c r="U28" i="1" s="1"/>
  <c r="T29" i="1"/>
  <c r="U29" i="1" s="1"/>
  <c r="T30" i="1"/>
  <c r="U30" i="1" s="1"/>
  <c r="T31" i="1"/>
  <c r="U31" i="1" s="1"/>
  <c r="T32" i="1"/>
  <c r="U32" i="1" s="1"/>
  <c r="T33" i="1"/>
  <c r="U33" i="1" s="1"/>
  <c r="T34" i="1"/>
  <c r="U34" i="1" s="1"/>
  <c r="T35" i="1"/>
  <c r="U35" i="1" s="1"/>
  <c r="T36" i="1"/>
  <c r="U36" i="1" s="1"/>
  <c r="T37" i="1"/>
  <c r="U37" i="1" s="1"/>
  <c r="T38" i="1"/>
  <c r="U38" i="1" s="1"/>
  <c r="T39" i="1"/>
  <c r="U39" i="1" s="1"/>
  <c r="T40" i="1"/>
  <c r="U40" i="1" s="1"/>
  <c r="T41" i="1"/>
  <c r="U41" i="1" s="1"/>
  <c r="T42" i="1"/>
  <c r="U42" i="1" s="1"/>
  <c r="T43" i="1"/>
  <c r="U43" i="1" s="1"/>
  <c r="T44" i="1"/>
  <c r="U44" i="1" s="1"/>
  <c r="T45" i="1"/>
  <c r="U45" i="1" s="1"/>
  <c r="T46" i="1"/>
  <c r="U46" i="1" s="1"/>
  <c r="T47" i="1"/>
  <c r="U47" i="1" s="1"/>
  <c r="T48" i="1"/>
  <c r="U48" i="1" s="1"/>
  <c r="T49" i="1"/>
  <c r="U49" i="1" s="1"/>
  <c r="T50" i="1"/>
  <c r="U50" i="1" s="1"/>
  <c r="T51" i="1"/>
  <c r="U51" i="1" s="1"/>
  <c r="T52" i="1"/>
  <c r="U52" i="1" s="1"/>
  <c r="T53" i="1"/>
  <c r="U53" i="1" s="1"/>
  <c r="T54" i="1"/>
  <c r="U54" i="1" s="1"/>
  <c r="T55" i="1"/>
  <c r="U55" i="1" s="1"/>
  <c r="T56" i="1"/>
  <c r="U56" i="1" s="1"/>
  <c r="T57" i="1"/>
  <c r="U57" i="1" s="1"/>
  <c r="T58" i="1"/>
  <c r="U58" i="1" s="1"/>
  <c r="T59" i="1"/>
  <c r="U59" i="1" s="1"/>
  <c r="T60" i="1"/>
  <c r="U60" i="1" s="1"/>
  <c r="T61" i="1"/>
  <c r="U61" i="1" s="1"/>
  <c r="T62" i="1"/>
  <c r="U62" i="1" s="1"/>
  <c r="T63" i="1"/>
  <c r="U63" i="1" s="1"/>
  <c r="T64" i="1"/>
  <c r="U64" i="1" s="1"/>
  <c r="T65" i="1"/>
  <c r="U65" i="1" s="1"/>
  <c r="T66" i="1"/>
  <c r="U66" i="1" s="1"/>
  <c r="T67" i="1"/>
  <c r="U67" i="1" s="1"/>
  <c r="T68" i="1"/>
  <c r="U68" i="1" s="1"/>
  <c r="T69" i="1"/>
  <c r="U69" i="1" s="1"/>
  <c r="T70" i="1"/>
  <c r="U70" i="1" s="1"/>
  <c r="T71" i="1"/>
  <c r="U71" i="1" s="1"/>
  <c r="T72" i="1"/>
  <c r="U72" i="1" s="1"/>
  <c r="T73" i="1"/>
  <c r="U73" i="1" s="1"/>
  <c r="T74" i="1"/>
  <c r="U74" i="1" s="1"/>
  <c r="T75" i="1"/>
  <c r="U75" i="1" s="1"/>
  <c r="T76" i="1"/>
  <c r="U76" i="1" s="1"/>
  <c r="T77" i="1"/>
  <c r="U77" i="1" s="1"/>
  <c r="T78" i="1"/>
  <c r="U78" i="1" s="1"/>
  <c r="T79" i="1"/>
  <c r="U79" i="1" s="1"/>
  <c r="T80" i="1"/>
  <c r="U80" i="1" s="1"/>
  <c r="T81" i="1"/>
  <c r="U81" i="1" s="1"/>
  <c r="T82" i="1"/>
  <c r="U82" i="1" s="1"/>
  <c r="T83" i="1"/>
  <c r="U83" i="1" s="1"/>
  <c r="T84" i="1"/>
  <c r="U84" i="1" s="1"/>
  <c r="T85" i="1"/>
  <c r="U85" i="1" s="1"/>
  <c r="T86" i="1"/>
  <c r="U86" i="1" s="1"/>
  <c r="T87" i="1"/>
  <c r="U87" i="1" s="1"/>
  <c r="T88" i="1"/>
  <c r="U88" i="1" s="1"/>
  <c r="T89" i="1"/>
  <c r="U89" i="1" s="1"/>
  <c r="T90" i="1"/>
  <c r="U90" i="1" s="1"/>
  <c r="T91" i="1"/>
  <c r="U91" i="1" s="1"/>
  <c r="T92" i="1"/>
  <c r="U92" i="1" s="1"/>
  <c r="T93" i="1"/>
  <c r="U93" i="1" s="1"/>
  <c r="T94" i="1"/>
  <c r="U94" i="1" s="1"/>
  <c r="T95" i="1"/>
  <c r="U95" i="1" s="1"/>
  <c r="T96" i="1"/>
  <c r="U96" i="1" s="1"/>
  <c r="T97" i="1"/>
  <c r="U97" i="1" s="1"/>
  <c r="T98" i="1"/>
  <c r="U98" i="1" s="1"/>
  <c r="T99" i="1"/>
  <c r="U99" i="1" s="1"/>
  <c r="T100" i="1"/>
  <c r="U100" i="1" s="1"/>
  <c r="T101" i="1"/>
  <c r="U101" i="1" s="1"/>
  <c r="T102" i="1"/>
  <c r="U102" i="1" s="1"/>
  <c r="T103" i="1"/>
  <c r="U103" i="1" s="1"/>
  <c r="T104" i="1"/>
  <c r="U104" i="1" s="1"/>
  <c r="T105" i="1"/>
  <c r="U105" i="1" s="1"/>
  <c r="T106" i="1"/>
  <c r="U106" i="1" s="1"/>
  <c r="T107" i="1"/>
  <c r="U107" i="1" s="1"/>
  <c r="T108" i="1"/>
  <c r="U108" i="1" s="1"/>
  <c r="T109" i="1"/>
  <c r="U109" i="1" s="1"/>
  <c r="T110" i="1"/>
  <c r="U110" i="1" s="1"/>
  <c r="T111" i="1"/>
  <c r="U111" i="1" s="1"/>
  <c r="T112" i="1"/>
  <c r="U112" i="1" s="1"/>
  <c r="T113" i="1"/>
  <c r="U113" i="1" s="1"/>
  <c r="T114" i="1"/>
  <c r="U114" i="1" s="1"/>
  <c r="T115" i="1"/>
  <c r="U115" i="1" s="1"/>
  <c r="T116" i="1"/>
  <c r="U116" i="1" s="1"/>
  <c r="T117" i="1"/>
  <c r="U117" i="1" s="1"/>
  <c r="T118" i="1"/>
  <c r="U118" i="1" s="1"/>
  <c r="T119" i="1"/>
  <c r="U119" i="1" s="1"/>
  <c r="T120" i="1"/>
  <c r="U120" i="1" s="1"/>
  <c r="T121" i="1"/>
  <c r="U121" i="1" s="1"/>
  <c r="T122" i="1"/>
  <c r="U122" i="1" s="1"/>
  <c r="T123" i="1"/>
  <c r="U123" i="1" s="1"/>
  <c r="T124" i="1"/>
  <c r="U124" i="1" s="1"/>
  <c r="T125" i="1"/>
  <c r="U125" i="1" s="1"/>
  <c r="T126" i="1"/>
  <c r="U126" i="1" s="1"/>
  <c r="T127" i="1"/>
  <c r="U127" i="1" s="1"/>
  <c r="T128" i="1"/>
  <c r="U128" i="1" s="1"/>
  <c r="T129" i="1"/>
  <c r="U129" i="1" s="1"/>
  <c r="T130" i="1"/>
  <c r="U130" i="1" s="1"/>
  <c r="T131" i="1"/>
  <c r="U131" i="1" s="1"/>
  <c r="T132" i="1"/>
  <c r="U132" i="1" s="1"/>
  <c r="T133" i="1"/>
  <c r="U133" i="1" s="1"/>
  <c r="T134" i="1"/>
  <c r="U134" i="1" s="1"/>
  <c r="T135" i="1"/>
  <c r="U135" i="1" s="1"/>
  <c r="T136" i="1"/>
  <c r="U136" i="1" s="1"/>
  <c r="T137" i="1"/>
  <c r="U137" i="1" s="1"/>
  <c r="T138" i="1"/>
  <c r="U138" i="1" s="1"/>
  <c r="T139" i="1"/>
  <c r="U139" i="1" s="1"/>
  <c r="T140" i="1"/>
  <c r="U140" i="1" s="1"/>
  <c r="T141" i="1"/>
  <c r="U141" i="1" s="1"/>
  <c r="T142" i="1"/>
  <c r="U142" i="1" s="1"/>
  <c r="T143" i="1"/>
  <c r="U143" i="1" s="1"/>
  <c r="T144" i="1"/>
  <c r="U144" i="1" s="1"/>
  <c r="T145" i="1"/>
  <c r="U145" i="1" s="1"/>
  <c r="T146" i="1"/>
  <c r="U146" i="1" s="1"/>
  <c r="T147" i="1"/>
  <c r="U147" i="1" s="1"/>
  <c r="T148" i="1"/>
  <c r="U148" i="1" s="1"/>
  <c r="T149" i="1"/>
  <c r="U149" i="1" s="1"/>
  <c r="T150" i="1"/>
  <c r="U150" i="1" s="1"/>
  <c r="T151" i="1"/>
  <c r="U151" i="1" s="1"/>
  <c r="T152" i="1"/>
  <c r="U152" i="1" s="1"/>
  <c r="T153" i="1"/>
  <c r="U153" i="1" s="1"/>
  <c r="T154" i="1"/>
  <c r="U154" i="1" s="1"/>
  <c r="T155" i="1"/>
  <c r="U155" i="1" s="1"/>
  <c r="T156" i="1"/>
  <c r="U156" i="1" s="1"/>
  <c r="T157" i="1"/>
  <c r="U157" i="1" s="1"/>
  <c r="T158" i="1"/>
  <c r="U158" i="1" s="1"/>
  <c r="T159" i="1"/>
  <c r="U159" i="1" s="1"/>
  <c r="T160" i="1"/>
  <c r="U160" i="1" s="1"/>
  <c r="T161" i="1"/>
  <c r="U161" i="1" s="1"/>
  <c r="T162" i="1"/>
  <c r="U162" i="1" s="1"/>
  <c r="T163" i="1"/>
  <c r="U163" i="1" s="1"/>
  <c r="T164" i="1"/>
  <c r="U164" i="1" s="1"/>
  <c r="T165" i="1"/>
  <c r="U165" i="1" s="1"/>
  <c r="T166" i="1"/>
  <c r="U166" i="1" s="1"/>
  <c r="T167" i="1"/>
  <c r="U167" i="1" s="1"/>
  <c r="T168" i="1"/>
  <c r="U168" i="1" s="1"/>
  <c r="T169" i="1"/>
  <c r="U169" i="1" s="1"/>
  <c r="T170" i="1"/>
  <c r="U170" i="1" s="1"/>
  <c r="T171" i="1"/>
  <c r="U171" i="1" s="1"/>
  <c r="T172" i="1"/>
  <c r="U172" i="1" s="1"/>
  <c r="T173" i="1"/>
  <c r="U173" i="1" s="1"/>
  <c r="T174" i="1"/>
  <c r="U174" i="1" s="1"/>
  <c r="T175" i="1"/>
  <c r="U175" i="1" s="1"/>
  <c r="T176" i="1"/>
  <c r="U176" i="1" s="1"/>
  <c r="T177" i="1"/>
  <c r="U177" i="1" s="1"/>
  <c r="T178" i="1"/>
  <c r="U178" i="1" s="1"/>
  <c r="T179" i="1"/>
  <c r="U179" i="1" s="1"/>
  <c r="T180" i="1"/>
  <c r="U180" i="1" s="1"/>
  <c r="T181" i="1"/>
  <c r="U181" i="1" s="1"/>
  <c r="T182" i="1"/>
  <c r="U182" i="1" s="1"/>
  <c r="T183" i="1"/>
  <c r="U183" i="1" s="1"/>
  <c r="T184" i="1"/>
  <c r="U184" i="1" s="1"/>
  <c r="T185" i="1"/>
  <c r="U185" i="1" s="1"/>
  <c r="T186" i="1"/>
  <c r="U186" i="1" s="1"/>
  <c r="T187" i="1"/>
  <c r="U187" i="1" s="1"/>
  <c r="T188" i="1"/>
  <c r="U188" i="1" s="1"/>
  <c r="T189" i="1"/>
  <c r="U189" i="1" s="1"/>
  <c r="T190" i="1"/>
  <c r="U190" i="1" s="1"/>
  <c r="T191" i="1"/>
  <c r="U191" i="1" s="1"/>
  <c r="T192" i="1"/>
  <c r="U192" i="1" s="1"/>
  <c r="T193" i="1"/>
  <c r="U193" i="1" s="1"/>
  <c r="T194" i="1"/>
  <c r="U194" i="1" s="1"/>
  <c r="T195" i="1"/>
  <c r="U195" i="1" s="1"/>
  <c r="T196" i="1"/>
  <c r="U196" i="1" s="1"/>
  <c r="T197" i="1"/>
  <c r="U197" i="1" s="1"/>
  <c r="T198" i="1"/>
  <c r="U198" i="1" s="1"/>
  <c r="T199" i="1"/>
  <c r="U199" i="1" s="1"/>
  <c r="T200" i="1"/>
  <c r="U200" i="1" s="1"/>
  <c r="T201" i="1"/>
  <c r="U201" i="1" s="1"/>
  <c r="T202" i="1"/>
  <c r="U202" i="1" s="1"/>
  <c r="T203" i="1"/>
  <c r="U203" i="1" s="1"/>
  <c r="T204" i="1"/>
  <c r="U204" i="1" s="1"/>
  <c r="T205" i="1"/>
  <c r="U205" i="1" s="1"/>
  <c r="T206" i="1"/>
  <c r="U206" i="1" s="1"/>
  <c r="T207" i="1"/>
  <c r="U207" i="1" s="1"/>
  <c r="T208" i="1"/>
  <c r="U208" i="1" s="1"/>
  <c r="T209" i="1"/>
  <c r="U209" i="1" s="1"/>
  <c r="T210" i="1"/>
  <c r="U210" i="1" s="1"/>
  <c r="T211" i="1"/>
  <c r="U211" i="1" s="1"/>
  <c r="T212" i="1"/>
  <c r="U212" i="1" s="1"/>
  <c r="T213" i="1"/>
  <c r="U213" i="1" s="1"/>
  <c r="T214" i="1"/>
  <c r="U214" i="1" s="1"/>
  <c r="T215" i="1"/>
  <c r="U215" i="1" s="1"/>
  <c r="T216" i="1"/>
  <c r="U216" i="1" s="1"/>
  <c r="T217" i="1"/>
  <c r="U217" i="1" s="1"/>
  <c r="T218" i="1"/>
  <c r="U218" i="1" s="1"/>
  <c r="T219" i="1"/>
  <c r="U219" i="1" s="1"/>
  <c r="T220" i="1"/>
  <c r="U220" i="1" s="1"/>
  <c r="T221" i="1"/>
  <c r="U221" i="1" s="1"/>
  <c r="T222" i="1"/>
  <c r="U222" i="1" s="1"/>
  <c r="T223" i="1"/>
  <c r="U223" i="1" s="1"/>
  <c r="T224" i="1"/>
  <c r="U224" i="1" s="1"/>
  <c r="T225" i="1"/>
  <c r="U225" i="1" s="1"/>
  <c r="T226" i="1"/>
  <c r="U226" i="1" s="1"/>
  <c r="T227" i="1"/>
  <c r="U227" i="1" s="1"/>
  <c r="T228" i="1"/>
  <c r="U228" i="1" s="1"/>
  <c r="T229" i="1"/>
  <c r="U229" i="1" s="1"/>
  <c r="T230" i="1"/>
  <c r="U230" i="1" s="1"/>
  <c r="T231" i="1"/>
  <c r="U231" i="1" s="1"/>
  <c r="T232" i="1"/>
  <c r="U232" i="1" s="1"/>
  <c r="T233" i="1"/>
  <c r="U233" i="1" s="1"/>
  <c r="T234" i="1"/>
  <c r="U234" i="1" s="1"/>
  <c r="T235" i="1"/>
  <c r="U235" i="1" s="1"/>
  <c r="T236" i="1"/>
  <c r="U236" i="1" s="1"/>
  <c r="T237" i="1"/>
  <c r="U237" i="1" s="1"/>
  <c r="T238" i="1"/>
  <c r="U238" i="1" s="1"/>
  <c r="T239" i="1"/>
  <c r="U239" i="1" s="1"/>
  <c r="T240" i="1"/>
  <c r="U240" i="1" s="1"/>
  <c r="T241" i="1"/>
  <c r="U241" i="1" s="1"/>
  <c r="T242" i="1"/>
  <c r="U242" i="1" s="1"/>
  <c r="T243" i="1"/>
  <c r="U243" i="1" s="1"/>
  <c r="T244" i="1"/>
  <c r="U244" i="1" s="1"/>
  <c r="T245" i="1"/>
  <c r="U245" i="1" s="1"/>
  <c r="T246" i="1"/>
  <c r="U246" i="1" s="1"/>
  <c r="T247" i="1"/>
  <c r="U247" i="1" s="1"/>
  <c r="T248" i="1"/>
  <c r="U248" i="1" s="1"/>
  <c r="T249" i="1"/>
  <c r="U249" i="1" s="1"/>
  <c r="T250" i="1"/>
  <c r="U250" i="1" s="1"/>
  <c r="T251" i="1"/>
  <c r="U251" i="1" s="1"/>
  <c r="T252" i="1"/>
  <c r="U252" i="1" s="1"/>
  <c r="T253" i="1"/>
  <c r="U253" i="1" s="1"/>
  <c r="T254" i="1"/>
  <c r="U254" i="1" s="1"/>
  <c r="T255" i="1"/>
  <c r="U255" i="1" s="1"/>
  <c r="T256" i="1"/>
  <c r="U256" i="1" s="1"/>
  <c r="T257" i="1"/>
  <c r="U257" i="1" s="1"/>
  <c r="T258" i="1"/>
  <c r="U258" i="1" s="1"/>
  <c r="T259" i="1"/>
  <c r="U259" i="1" s="1"/>
  <c r="T260" i="1"/>
  <c r="U260" i="1" s="1"/>
  <c r="T261" i="1"/>
  <c r="U261" i="1" s="1"/>
  <c r="T262" i="1"/>
  <c r="U262" i="1" s="1"/>
  <c r="T263" i="1"/>
  <c r="U263" i="1" s="1"/>
  <c r="T264" i="1"/>
  <c r="U264" i="1" s="1"/>
  <c r="T265" i="1"/>
  <c r="U265" i="1" s="1"/>
  <c r="T266" i="1"/>
  <c r="U266" i="1" s="1"/>
  <c r="T267" i="1"/>
  <c r="U267" i="1" s="1"/>
  <c r="T268" i="1"/>
  <c r="U268" i="1" s="1"/>
  <c r="T269" i="1"/>
  <c r="U269" i="1" s="1"/>
  <c r="T270" i="1"/>
  <c r="U270" i="1" s="1"/>
  <c r="T271" i="1"/>
  <c r="U271" i="1" s="1"/>
  <c r="T272" i="1"/>
  <c r="U272" i="1" s="1"/>
  <c r="T273" i="1"/>
  <c r="U273" i="1" s="1"/>
  <c r="T274" i="1"/>
  <c r="U274" i="1" s="1"/>
  <c r="T275" i="1"/>
  <c r="U275" i="1" s="1"/>
  <c r="T276" i="1"/>
  <c r="U276" i="1" s="1"/>
  <c r="T277" i="1"/>
  <c r="U277" i="1" s="1"/>
  <c r="T278" i="1"/>
  <c r="U278" i="1" s="1"/>
  <c r="T279" i="1"/>
  <c r="U279" i="1" s="1"/>
  <c r="T280" i="1"/>
  <c r="U280" i="1" s="1"/>
  <c r="T281" i="1"/>
  <c r="U281" i="1" s="1"/>
  <c r="T282" i="1"/>
  <c r="U282" i="1" s="1"/>
  <c r="T283" i="1"/>
  <c r="U283" i="1" s="1"/>
  <c r="T284" i="1"/>
  <c r="U284" i="1" s="1"/>
  <c r="T285" i="1"/>
  <c r="U285" i="1" s="1"/>
  <c r="T286" i="1"/>
  <c r="U286" i="1" s="1"/>
  <c r="T287" i="1"/>
  <c r="U287" i="1" s="1"/>
  <c r="T288" i="1"/>
  <c r="U288" i="1" s="1"/>
  <c r="T289" i="1"/>
  <c r="U289" i="1" s="1"/>
  <c r="T290" i="1"/>
  <c r="U290" i="1" s="1"/>
  <c r="T291" i="1"/>
  <c r="U291" i="1" s="1"/>
  <c r="T292" i="1"/>
  <c r="U292" i="1" s="1"/>
  <c r="T293" i="1"/>
  <c r="U293" i="1" s="1"/>
  <c r="T294" i="1"/>
  <c r="U294" i="1" s="1"/>
  <c r="T295" i="1"/>
  <c r="U295" i="1" s="1"/>
  <c r="T296" i="1"/>
  <c r="U296" i="1" s="1"/>
  <c r="T297" i="1"/>
  <c r="U297" i="1" s="1"/>
  <c r="T298" i="1"/>
  <c r="U298" i="1" s="1"/>
  <c r="T299" i="1"/>
  <c r="U299" i="1" s="1"/>
  <c r="T300" i="1"/>
  <c r="U300" i="1" s="1"/>
  <c r="T301" i="1"/>
  <c r="U301" i="1" s="1"/>
  <c r="T302" i="1"/>
  <c r="U302" i="1" s="1"/>
  <c r="T303" i="1"/>
  <c r="U303" i="1" s="1"/>
  <c r="T304" i="1"/>
  <c r="U304" i="1" s="1"/>
  <c r="T305" i="1"/>
  <c r="U305" i="1" s="1"/>
  <c r="T306" i="1"/>
  <c r="U306" i="1" s="1"/>
  <c r="T307" i="1"/>
  <c r="U307" i="1" s="1"/>
  <c r="T308" i="1"/>
  <c r="U308" i="1" s="1"/>
  <c r="T309" i="1"/>
  <c r="U309" i="1" s="1"/>
  <c r="T310" i="1"/>
  <c r="U310" i="1" s="1"/>
  <c r="T311" i="1"/>
  <c r="U311" i="1" s="1"/>
  <c r="T312" i="1"/>
  <c r="U312" i="1" s="1"/>
  <c r="T313" i="1"/>
  <c r="U313" i="1" s="1"/>
  <c r="T314" i="1"/>
  <c r="U314" i="1" s="1"/>
  <c r="T315" i="1"/>
  <c r="U315" i="1" s="1"/>
  <c r="T316" i="1"/>
  <c r="U316" i="1" s="1"/>
  <c r="T317" i="1"/>
  <c r="U317" i="1" s="1"/>
  <c r="T318" i="1"/>
  <c r="U318" i="1" s="1"/>
  <c r="T319" i="1"/>
  <c r="U319" i="1" s="1"/>
  <c r="T320" i="1"/>
  <c r="U320" i="1" s="1"/>
  <c r="T321" i="1"/>
  <c r="U321" i="1" s="1"/>
  <c r="T322" i="1"/>
  <c r="U322" i="1" s="1"/>
  <c r="T323" i="1"/>
  <c r="U323" i="1" s="1"/>
  <c r="T324" i="1"/>
  <c r="U324" i="1" s="1"/>
  <c r="T325" i="1"/>
  <c r="U325" i="1" s="1"/>
  <c r="T326" i="1"/>
  <c r="U326" i="1" s="1"/>
  <c r="T327" i="1"/>
  <c r="U327" i="1" s="1"/>
  <c r="T328" i="1"/>
  <c r="U328" i="1" s="1"/>
  <c r="T329" i="1"/>
  <c r="U329" i="1" s="1"/>
  <c r="T330" i="1"/>
  <c r="U330" i="1" s="1"/>
  <c r="T331" i="1"/>
  <c r="U331" i="1" s="1"/>
  <c r="T332" i="1"/>
  <c r="U332" i="1" s="1"/>
  <c r="T333" i="1"/>
  <c r="U333" i="1" s="1"/>
  <c r="T334" i="1"/>
  <c r="U334" i="1" s="1"/>
  <c r="T335" i="1"/>
  <c r="U335" i="1" s="1"/>
  <c r="T336" i="1"/>
  <c r="U336" i="1" s="1"/>
  <c r="T337" i="1"/>
  <c r="U337" i="1" s="1"/>
  <c r="T338" i="1"/>
  <c r="U338" i="1" s="1"/>
  <c r="T339" i="1"/>
  <c r="U339" i="1" s="1"/>
  <c r="T340" i="1"/>
  <c r="U340" i="1" s="1"/>
  <c r="T341" i="1"/>
  <c r="U341" i="1" s="1"/>
  <c r="T342" i="1"/>
  <c r="U342" i="1" s="1"/>
  <c r="T343" i="1"/>
  <c r="U343" i="1" s="1"/>
  <c r="T344" i="1"/>
  <c r="U344" i="1" s="1"/>
  <c r="T345" i="1"/>
  <c r="U345" i="1" s="1"/>
  <c r="T346" i="1"/>
  <c r="U346" i="1" s="1"/>
  <c r="T347" i="1"/>
  <c r="U347" i="1" s="1"/>
  <c r="T348" i="1"/>
  <c r="U348" i="1" s="1"/>
  <c r="T349" i="1"/>
  <c r="U349" i="1" s="1"/>
  <c r="T350" i="1"/>
  <c r="U350" i="1" s="1"/>
  <c r="T351" i="1"/>
  <c r="U351" i="1" s="1"/>
  <c r="T352" i="1"/>
  <c r="U352" i="1" s="1"/>
  <c r="T353" i="1"/>
  <c r="U353" i="1" s="1"/>
  <c r="T354" i="1"/>
  <c r="U354" i="1" s="1"/>
  <c r="T355" i="1"/>
  <c r="U355" i="1" s="1"/>
  <c r="T356" i="1"/>
  <c r="U356" i="1" s="1"/>
  <c r="T357" i="1"/>
  <c r="U357" i="1" s="1"/>
  <c r="T358" i="1"/>
  <c r="U358" i="1" s="1"/>
  <c r="T359" i="1"/>
  <c r="U359" i="1" s="1"/>
  <c r="T360" i="1"/>
  <c r="U360" i="1" s="1"/>
  <c r="T361" i="1"/>
  <c r="U361" i="1" s="1"/>
  <c r="T362" i="1"/>
  <c r="U362" i="1" s="1"/>
  <c r="T363" i="1"/>
  <c r="U363" i="1" s="1"/>
  <c r="T364" i="1"/>
  <c r="U364" i="1" s="1"/>
  <c r="T365" i="1"/>
  <c r="U365" i="1" s="1"/>
  <c r="T366" i="1"/>
  <c r="U366" i="1" s="1"/>
  <c r="T367" i="1"/>
  <c r="U367" i="1" s="1"/>
  <c r="T368" i="1"/>
  <c r="U368" i="1" s="1"/>
  <c r="T369" i="1"/>
  <c r="U369" i="1" s="1"/>
  <c r="T370" i="1"/>
  <c r="U370" i="1" s="1"/>
  <c r="T371" i="1"/>
  <c r="U371" i="1" s="1"/>
  <c r="T372" i="1"/>
  <c r="U372" i="1" s="1"/>
  <c r="T373" i="1"/>
  <c r="U373" i="1" s="1"/>
  <c r="T374" i="1"/>
  <c r="U374" i="1" s="1"/>
  <c r="T375" i="1"/>
  <c r="U375" i="1" s="1"/>
  <c r="T376" i="1"/>
  <c r="U376" i="1" s="1"/>
  <c r="T377" i="1"/>
  <c r="U377" i="1" s="1"/>
  <c r="T378" i="1"/>
  <c r="U378" i="1" s="1"/>
  <c r="T379" i="1"/>
  <c r="U379" i="1" s="1"/>
  <c r="T380" i="1"/>
  <c r="U380" i="1" s="1"/>
  <c r="T381" i="1"/>
  <c r="U381" i="1" s="1"/>
  <c r="T382" i="1"/>
  <c r="U382" i="1" s="1"/>
  <c r="T383" i="1"/>
  <c r="U383" i="1" s="1"/>
  <c r="T384" i="1"/>
  <c r="U384" i="1" s="1"/>
  <c r="T385" i="1"/>
  <c r="U385" i="1" s="1"/>
  <c r="T386" i="1"/>
  <c r="U386" i="1" s="1"/>
  <c r="T387" i="1"/>
  <c r="U387" i="1" s="1"/>
  <c r="T388" i="1"/>
  <c r="U388" i="1" s="1"/>
  <c r="T389" i="1"/>
  <c r="U389" i="1" s="1"/>
  <c r="T390" i="1"/>
  <c r="U390" i="1" s="1"/>
  <c r="T391" i="1"/>
  <c r="U391" i="1" s="1"/>
  <c r="T392" i="1"/>
  <c r="U392" i="1" s="1"/>
  <c r="T393" i="1"/>
  <c r="U393" i="1" s="1"/>
  <c r="T394" i="1"/>
  <c r="U394" i="1" s="1"/>
  <c r="T395" i="1"/>
  <c r="U395" i="1" s="1"/>
  <c r="T396" i="1"/>
  <c r="U396" i="1" s="1"/>
  <c r="T397" i="1"/>
  <c r="U397" i="1" s="1"/>
  <c r="T398" i="1"/>
  <c r="U398" i="1" s="1"/>
  <c r="T399" i="1"/>
  <c r="U399" i="1" s="1"/>
  <c r="T400" i="1"/>
  <c r="U400" i="1" s="1"/>
  <c r="T401" i="1"/>
  <c r="U401" i="1" s="1"/>
  <c r="T402" i="1"/>
  <c r="U402" i="1" s="1"/>
  <c r="T403" i="1"/>
  <c r="U403" i="1" s="1"/>
  <c r="T404" i="1"/>
  <c r="U404" i="1" s="1"/>
  <c r="T405" i="1"/>
  <c r="U405" i="1" s="1"/>
  <c r="T406" i="1"/>
  <c r="U406" i="1" s="1"/>
  <c r="T407" i="1"/>
  <c r="U407" i="1" s="1"/>
  <c r="T408" i="1"/>
  <c r="U408" i="1" s="1"/>
  <c r="T409" i="1"/>
  <c r="U409" i="1" s="1"/>
  <c r="T410" i="1"/>
  <c r="U410" i="1" s="1"/>
  <c r="T411" i="1"/>
  <c r="U411" i="1" s="1"/>
  <c r="T412" i="1"/>
  <c r="U412" i="1" s="1"/>
  <c r="T413" i="1"/>
  <c r="U413" i="1" s="1"/>
  <c r="T414" i="1"/>
  <c r="U414" i="1" s="1"/>
  <c r="T415" i="1"/>
  <c r="U415" i="1" s="1"/>
  <c r="T416" i="1"/>
  <c r="U416" i="1" s="1"/>
  <c r="T417" i="1"/>
  <c r="U417" i="1" s="1"/>
  <c r="T418" i="1"/>
  <c r="U418" i="1" s="1"/>
  <c r="T419" i="1"/>
  <c r="U419" i="1" s="1"/>
  <c r="T420" i="1"/>
  <c r="U420" i="1" s="1"/>
  <c r="T421" i="1"/>
  <c r="U421" i="1" s="1"/>
  <c r="T422" i="1"/>
  <c r="U422" i="1" s="1"/>
  <c r="T423" i="1"/>
  <c r="U423" i="1" s="1"/>
  <c r="T424" i="1"/>
  <c r="U424" i="1" s="1"/>
  <c r="T425" i="1"/>
  <c r="U425" i="1" s="1"/>
  <c r="T426" i="1"/>
  <c r="U426" i="1" s="1"/>
  <c r="T427" i="1"/>
  <c r="U427" i="1" s="1"/>
  <c r="T428" i="1"/>
  <c r="U428" i="1" s="1"/>
  <c r="T429" i="1"/>
  <c r="U429" i="1" s="1"/>
  <c r="T430" i="1"/>
  <c r="U430" i="1" s="1"/>
  <c r="T431" i="1"/>
  <c r="U431" i="1" s="1"/>
  <c r="T432" i="1"/>
  <c r="U432" i="1" s="1"/>
  <c r="T433" i="1"/>
  <c r="U433" i="1" s="1"/>
  <c r="T434" i="1"/>
  <c r="U434" i="1" s="1"/>
  <c r="T435" i="1"/>
  <c r="U435" i="1" s="1"/>
  <c r="T436" i="1"/>
  <c r="U436" i="1" s="1"/>
  <c r="T437" i="1"/>
  <c r="U437" i="1" s="1"/>
  <c r="T438" i="1"/>
  <c r="U438" i="1" s="1"/>
  <c r="T439" i="1"/>
  <c r="U439" i="1" s="1"/>
  <c r="T440" i="1"/>
  <c r="U440" i="1" s="1"/>
  <c r="T441" i="1"/>
  <c r="U441" i="1" s="1"/>
  <c r="T442" i="1"/>
  <c r="U442" i="1" s="1"/>
  <c r="T443" i="1"/>
  <c r="U443" i="1" s="1"/>
  <c r="T444" i="1"/>
  <c r="U444" i="1" s="1"/>
  <c r="T445" i="1"/>
  <c r="U445" i="1" s="1"/>
  <c r="T446" i="1"/>
  <c r="U446" i="1" s="1"/>
  <c r="T447" i="1"/>
  <c r="U447" i="1" s="1"/>
  <c r="T448" i="1"/>
  <c r="U448" i="1" s="1"/>
  <c r="T449" i="1"/>
  <c r="U449" i="1" s="1"/>
  <c r="T450" i="1"/>
  <c r="U450" i="1" s="1"/>
  <c r="T451" i="1"/>
  <c r="U451" i="1" s="1"/>
  <c r="T452" i="1"/>
  <c r="U452" i="1" s="1"/>
  <c r="T453" i="1"/>
  <c r="U453" i="1" s="1"/>
  <c r="T454" i="1"/>
  <c r="U454" i="1" s="1"/>
  <c r="T455" i="1"/>
  <c r="U455" i="1" s="1"/>
  <c r="T456" i="1"/>
  <c r="U456" i="1" s="1"/>
  <c r="T457" i="1"/>
  <c r="U457" i="1" s="1"/>
  <c r="T458" i="1"/>
  <c r="U458" i="1" s="1"/>
  <c r="T459" i="1"/>
  <c r="U459" i="1" s="1"/>
  <c r="T460" i="1"/>
  <c r="U460" i="1" s="1"/>
  <c r="T461" i="1"/>
  <c r="U461" i="1" s="1"/>
  <c r="T462" i="1"/>
  <c r="U462" i="1" s="1"/>
  <c r="T463" i="1"/>
  <c r="U463" i="1" s="1"/>
  <c r="T464" i="1"/>
  <c r="U464" i="1" s="1"/>
  <c r="T465" i="1"/>
  <c r="U465" i="1" s="1"/>
  <c r="T466" i="1"/>
  <c r="U466" i="1" s="1"/>
  <c r="T467" i="1"/>
  <c r="U467" i="1" s="1"/>
  <c r="T468" i="1"/>
  <c r="U468" i="1" s="1"/>
  <c r="T469" i="1"/>
  <c r="U469" i="1" s="1"/>
  <c r="T470" i="1"/>
  <c r="U470" i="1" s="1"/>
  <c r="T471" i="1"/>
  <c r="U471" i="1" s="1"/>
  <c r="T472" i="1"/>
  <c r="U472" i="1" s="1"/>
  <c r="T473" i="1"/>
  <c r="U473" i="1" s="1"/>
  <c r="T474" i="1"/>
  <c r="U474" i="1" s="1"/>
  <c r="T475" i="1"/>
  <c r="U475" i="1" s="1"/>
  <c r="T476" i="1"/>
  <c r="U476" i="1" s="1"/>
  <c r="T477" i="1"/>
  <c r="U477" i="1" s="1"/>
  <c r="T478" i="1"/>
  <c r="U478" i="1" s="1"/>
  <c r="T479" i="1"/>
  <c r="U479" i="1" s="1"/>
  <c r="T480" i="1"/>
  <c r="U480" i="1" s="1"/>
  <c r="T481" i="1"/>
  <c r="U481" i="1" s="1"/>
  <c r="T482" i="1"/>
  <c r="U482" i="1" s="1"/>
  <c r="T483" i="1"/>
  <c r="U483" i="1" s="1"/>
  <c r="T484" i="1"/>
  <c r="U484" i="1" s="1"/>
  <c r="T485" i="1"/>
  <c r="U485" i="1" s="1"/>
  <c r="T486" i="1"/>
  <c r="U486" i="1" s="1"/>
  <c r="T487" i="1"/>
  <c r="U487" i="1" s="1"/>
  <c r="T488" i="1"/>
  <c r="U488" i="1" s="1"/>
  <c r="T489" i="1"/>
  <c r="U489" i="1" s="1"/>
  <c r="T490" i="1"/>
  <c r="U490" i="1" s="1"/>
  <c r="T491" i="1"/>
  <c r="U491" i="1" s="1"/>
  <c r="T492" i="1"/>
  <c r="U492" i="1" s="1"/>
  <c r="T493" i="1"/>
  <c r="U493" i="1" s="1"/>
  <c r="T494" i="1"/>
  <c r="U494" i="1" s="1"/>
  <c r="T495" i="1"/>
  <c r="U495" i="1" s="1"/>
  <c r="T496" i="1"/>
  <c r="U496" i="1" s="1"/>
  <c r="T497" i="1"/>
  <c r="U497" i="1" s="1"/>
  <c r="T498" i="1"/>
  <c r="U498" i="1" s="1"/>
  <c r="T499" i="1"/>
  <c r="U499" i="1" s="1"/>
  <c r="T500" i="1"/>
  <c r="U500" i="1" s="1"/>
  <c r="T501" i="1"/>
  <c r="U501" i="1" s="1"/>
  <c r="T502" i="1"/>
  <c r="U502" i="1" s="1"/>
  <c r="T503" i="1"/>
  <c r="U503" i="1" s="1"/>
  <c r="T504" i="1"/>
  <c r="U504" i="1" s="1"/>
  <c r="T505" i="1"/>
  <c r="U505" i="1" s="1"/>
  <c r="T506" i="1"/>
  <c r="U506" i="1" s="1"/>
  <c r="T507" i="1"/>
  <c r="U507" i="1" s="1"/>
  <c r="T508" i="1"/>
  <c r="U508" i="1" s="1"/>
  <c r="T509" i="1"/>
  <c r="U509" i="1" s="1"/>
  <c r="T510" i="1"/>
  <c r="U510" i="1" s="1"/>
  <c r="T511" i="1"/>
  <c r="U511" i="1" s="1"/>
  <c r="T512" i="1"/>
  <c r="U512" i="1" s="1"/>
  <c r="T513" i="1"/>
  <c r="U513" i="1" s="1"/>
  <c r="T514" i="1"/>
  <c r="U514" i="1" s="1"/>
  <c r="T515" i="1"/>
  <c r="U515" i="1" s="1"/>
  <c r="T516" i="1"/>
  <c r="U516" i="1" s="1"/>
  <c r="T517" i="1"/>
  <c r="U517" i="1" s="1"/>
  <c r="T518" i="1"/>
  <c r="U518" i="1" s="1"/>
  <c r="T519" i="1"/>
  <c r="U519" i="1" s="1"/>
  <c r="T520" i="1"/>
  <c r="U520" i="1" s="1"/>
  <c r="T521" i="1"/>
  <c r="U521" i="1" s="1"/>
  <c r="T522" i="1"/>
  <c r="U522" i="1" s="1"/>
  <c r="T523" i="1"/>
  <c r="U523" i="1" s="1"/>
  <c r="T524" i="1"/>
  <c r="U524" i="1" s="1"/>
  <c r="T525" i="1"/>
  <c r="U525" i="1" s="1"/>
  <c r="T526" i="1"/>
  <c r="U526" i="1" s="1"/>
  <c r="T527" i="1"/>
  <c r="U527" i="1" s="1"/>
  <c r="T528" i="1"/>
  <c r="U528" i="1" s="1"/>
  <c r="T529" i="1"/>
  <c r="U529" i="1" s="1"/>
  <c r="T530" i="1"/>
  <c r="U530" i="1" s="1"/>
  <c r="T531" i="1"/>
  <c r="U531" i="1" s="1"/>
  <c r="T532" i="1"/>
  <c r="U532" i="1" s="1"/>
  <c r="T533" i="1"/>
  <c r="U533" i="1" s="1"/>
  <c r="T534" i="1"/>
  <c r="U534" i="1" s="1"/>
  <c r="T535" i="1"/>
  <c r="U535" i="1" s="1"/>
  <c r="T536" i="1"/>
  <c r="U536" i="1" s="1"/>
  <c r="T537" i="1"/>
  <c r="U537" i="1" s="1"/>
  <c r="T538" i="1"/>
  <c r="U538" i="1" s="1"/>
  <c r="T539" i="1"/>
  <c r="U539" i="1" s="1"/>
  <c r="T540" i="1"/>
  <c r="U540" i="1" s="1"/>
  <c r="T541" i="1"/>
  <c r="U541" i="1" s="1"/>
  <c r="T542" i="1"/>
  <c r="U542" i="1" s="1"/>
  <c r="T543" i="1"/>
  <c r="U543" i="1" s="1"/>
  <c r="T544" i="1"/>
  <c r="U544" i="1" s="1"/>
  <c r="T545" i="1"/>
  <c r="U545" i="1" s="1"/>
  <c r="T546" i="1"/>
  <c r="U546" i="1" s="1"/>
  <c r="T547" i="1"/>
  <c r="U547" i="1" s="1"/>
  <c r="T548" i="1"/>
  <c r="U548" i="1" s="1"/>
  <c r="T549" i="1"/>
  <c r="U549" i="1" s="1"/>
  <c r="T550" i="1"/>
  <c r="U550" i="1" s="1"/>
  <c r="T551" i="1"/>
  <c r="U551" i="1" s="1"/>
  <c r="T552" i="1"/>
  <c r="U552" i="1" s="1"/>
  <c r="T553" i="1"/>
  <c r="U553" i="1" s="1"/>
  <c r="T554" i="1"/>
  <c r="U554" i="1" s="1"/>
  <c r="T555" i="1"/>
  <c r="U555" i="1" s="1"/>
  <c r="T556" i="1"/>
  <c r="U556" i="1" s="1"/>
  <c r="T557" i="1"/>
  <c r="U557" i="1" s="1"/>
  <c r="T558" i="1"/>
  <c r="U558" i="1" s="1"/>
  <c r="T559" i="1"/>
  <c r="U559" i="1" s="1"/>
  <c r="T560" i="1"/>
  <c r="U560" i="1" s="1"/>
  <c r="T561" i="1"/>
  <c r="U561" i="1" s="1"/>
  <c r="T562" i="1"/>
  <c r="U562" i="1" s="1"/>
  <c r="T563" i="1"/>
  <c r="U563" i="1" s="1"/>
  <c r="T564" i="1"/>
  <c r="U564" i="1" s="1"/>
  <c r="T565" i="1"/>
  <c r="U565" i="1" s="1"/>
  <c r="T566" i="1"/>
  <c r="U566" i="1" s="1"/>
  <c r="T567" i="1"/>
  <c r="U567" i="1" s="1"/>
  <c r="T568" i="1"/>
  <c r="U568" i="1" s="1"/>
  <c r="T569" i="1"/>
  <c r="U569" i="1" s="1"/>
  <c r="T570" i="1"/>
  <c r="U570" i="1" s="1"/>
  <c r="T571" i="1"/>
  <c r="U571" i="1" s="1"/>
  <c r="T572" i="1"/>
  <c r="U572" i="1" s="1"/>
  <c r="T573" i="1"/>
  <c r="U573" i="1" s="1"/>
  <c r="T574" i="1"/>
  <c r="U574" i="1" s="1"/>
  <c r="T575" i="1"/>
  <c r="U575" i="1" s="1"/>
  <c r="T576" i="1"/>
  <c r="U576" i="1" s="1"/>
  <c r="T577" i="1"/>
  <c r="U577" i="1" s="1"/>
  <c r="T578" i="1"/>
  <c r="U578" i="1" s="1"/>
  <c r="T579" i="1"/>
  <c r="U579" i="1" s="1"/>
  <c r="T580" i="1"/>
  <c r="U580" i="1" s="1"/>
  <c r="T581" i="1"/>
  <c r="U581" i="1" s="1"/>
  <c r="T582" i="1"/>
  <c r="U582" i="1" s="1"/>
  <c r="T583" i="1"/>
  <c r="U583" i="1" s="1"/>
  <c r="T584" i="1"/>
  <c r="U584" i="1" s="1"/>
  <c r="T585" i="1"/>
  <c r="U585" i="1" s="1"/>
  <c r="T586" i="1"/>
  <c r="U586" i="1" s="1"/>
  <c r="T587" i="1"/>
  <c r="U587" i="1" s="1"/>
  <c r="T588" i="1"/>
  <c r="U588" i="1" s="1"/>
  <c r="T589" i="1"/>
  <c r="U589" i="1" s="1"/>
  <c r="T590" i="1"/>
  <c r="U590" i="1" s="1"/>
  <c r="T591" i="1"/>
  <c r="U591" i="1" s="1"/>
  <c r="T592" i="1"/>
  <c r="U592" i="1" s="1"/>
  <c r="T593" i="1"/>
  <c r="U593" i="1" s="1"/>
  <c r="T594" i="1"/>
  <c r="U594" i="1" s="1"/>
  <c r="T595" i="1"/>
  <c r="U595" i="1" s="1"/>
  <c r="T596" i="1"/>
  <c r="U596" i="1" s="1"/>
  <c r="T597" i="1"/>
  <c r="U597" i="1" s="1"/>
  <c r="T598" i="1"/>
  <c r="U598" i="1" s="1"/>
  <c r="T599" i="1"/>
  <c r="U599" i="1" s="1"/>
  <c r="T600" i="1"/>
  <c r="U600" i="1" s="1"/>
  <c r="T601" i="1"/>
  <c r="U601" i="1" s="1"/>
  <c r="T602" i="1"/>
  <c r="U602" i="1" s="1"/>
  <c r="T603" i="1"/>
  <c r="U603" i="1" s="1"/>
  <c r="T604" i="1"/>
  <c r="U604" i="1" s="1"/>
  <c r="T605" i="1"/>
  <c r="U605" i="1" s="1"/>
  <c r="T606" i="1"/>
  <c r="U606" i="1" s="1"/>
  <c r="T607" i="1"/>
  <c r="U607" i="1" s="1"/>
  <c r="T608" i="1"/>
  <c r="U608" i="1" s="1"/>
  <c r="T609" i="1"/>
  <c r="U609" i="1" s="1"/>
  <c r="T610" i="1"/>
  <c r="U610" i="1" s="1"/>
  <c r="T611" i="1"/>
  <c r="U611" i="1" s="1"/>
  <c r="T612" i="1"/>
  <c r="U612" i="1" s="1"/>
  <c r="T613" i="1"/>
  <c r="U613" i="1" s="1"/>
  <c r="T614" i="1"/>
  <c r="U614" i="1" s="1"/>
  <c r="T615" i="1"/>
  <c r="U615" i="1" s="1"/>
  <c r="T616" i="1"/>
  <c r="U616" i="1" s="1"/>
  <c r="T617" i="1"/>
  <c r="U617" i="1" s="1"/>
  <c r="T618" i="1"/>
  <c r="U618" i="1" s="1"/>
  <c r="T619" i="1"/>
  <c r="U619" i="1" s="1"/>
  <c r="T620" i="1"/>
  <c r="U620" i="1" s="1"/>
  <c r="T621" i="1"/>
  <c r="U621" i="1" s="1"/>
  <c r="T622" i="1"/>
  <c r="U622" i="1" s="1"/>
  <c r="T623" i="1"/>
  <c r="U623" i="1" s="1"/>
  <c r="T624" i="1"/>
  <c r="U624" i="1" s="1"/>
  <c r="T625" i="1"/>
  <c r="U625" i="1" s="1"/>
  <c r="T626" i="1"/>
  <c r="U626" i="1" s="1"/>
  <c r="T627" i="1"/>
  <c r="U627" i="1" s="1"/>
  <c r="T628" i="1"/>
  <c r="U628" i="1" s="1"/>
  <c r="T629" i="1"/>
  <c r="U629" i="1" s="1"/>
  <c r="T630" i="1"/>
  <c r="U630" i="1" s="1"/>
  <c r="T631" i="1"/>
  <c r="U631" i="1" s="1"/>
  <c r="T632" i="1"/>
  <c r="U632" i="1" s="1"/>
  <c r="T633" i="1"/>
  <c r="U633" i="1" s="1"/>
  <c r="T634" i="1"/>
  <c r="U634" i="1" s="1"/>
  <c r="T635" i="1"/>
  <c r="U635" i="1" s="1"/>
  <c r="T636" i="1"/>
  <c r="U636" i="1" s="1"/>
  <c r="T637" i="1"/>
  <c r="U637" i="1" s="1"/>
  <c r="T638" i="1"/>
  <c r="U638" i="1" s="1"/>
  <c r="T639" i="1"/>
  <c r="U639" i="1" s="1"/>
  <c r="T640" i="1"/>
  <c r="U640" i="1" s="1"/>
  <c r="T641" i="1"/>
  <c r="U641" i="1" s="1"/>
  <c r="T642" i="1"/>
  <c r="U642" i="1" s="1"/>
  <c r="T643" i="1"/>
  <c r="U643" i="1" s="1"/>
  <c r="T644" i="1"/>
  <c r="U644" i="1" s="1"/>
  <c r="T645" i="1"/>
  <c r="U645" i="1" s="1"/>
  <c r="T646" i="1"/>
  <c r="U646" i="1" s="1"/>
  <c r="T647" i="1"/>
  <c r="U647" i="1" s="1"/>
  <c r="T648" i="1"/>
  <c r="U648" i="1" s="1"/>
  <c r="T649" i="1"/>
  <c r="U649" i="1" s="1"/>
  <c r="T650" i="1"/>
  <c r="U650" i="1" s="1"/>
  <c r="T651" i="1"/>
  <c r="U651" i="1" s="1"/>
  <c r="T652" i="1"/>
  <c r="U652" i="1" s="1"/>
  <c r="T653" i="1"/>
  <c r="U653" i="1" s="1"/>
  <c r="T654" i="1"/>
  <c r="U654" i="1" s="1"/>
  <c r="T655" i="1"/>
  <c r="U655" i="1" s="1"/>
  <c r="T656" i="1"/>
  <c r="U656" i="1" s="1"/>
  <c r="T657" i="1"/>
  <c r="U657" i="1" s="1"/>
  <c r="T658" i="1"/>
  <c r="U658" i="1" s="1"/>
  <c r="T659" i="1"/>
  <c r="U659" i="1" s="1"/>
  <c r="T660" i="1"/>
  <c r="U660" i="1" s="1"/>
  <c r="T661" i="1"/>
  <c r="U661" i="1" s="1"/>
  <c r="T662" i="1"/>
  <c r="U662" i="1" s="1"/>
  <c r="T663" i="1"/>
  <c r="U663" i="1" s="1"/>
  <c r="T664" i="1"/>
  <c r="U664" i="1" s="1"/>
  <c r="T665" i="1"/>
  <c r="U665" i="1" s="1"/>
  <c r="T666" i="1"/>
  <c r="U666" i="1" s="1"/>
  <c r="T667" i="1"/>
  <c r="U667" i="1" s="1"/>
  <c r="T668" i="1"/>
  <c r="U668" i="1" s="1"/>
  <c r="T669" i="1"/>
  <c r="U669" i="1" s="1"/>
  <c r="T670" i="1"/>
  <c r="U670" i="1" s="1"/>
  <c r="T671" i="1"/>
  <c r="U671" i="1" s="1"/>
  <c r="T672" i="1"/>
  <c r="U672" i="1" s="1"/>
  <c r="T673" i="1"/>
  <c r="U673" i="1" s="1"/>
  <c r="T674" i="1"/>
  <c r="U674" i="1" s="1"/>
  <c r="T675" i="1"/>
  <c r="U675" i="1" s="1"/>
  <c r="T676" i="1"/>
  <c r="U676" i="1" s="1"/>
  <c r="T677" i="1"/>
  <c r="U677" i="1" s="1"/>
  <c r="T678" i="1"/>
  <c r="U678" i="1" s="1"/>
  <c r="T679" i="1"/>
  <c r="U679" i="1" s="1"/>
  <c r="T680" i="1"/>
  <c r="U680" i="1" s="1"/>
  <c r="T681" i="1"/>
  <c r="U681" i="1" s="1"/>
  <c r="T682" i="1"/>
  <c r="U682" i="1" s="1"/>
  <c r="T683" i="1"/>
  <c r="U683" i="1" s="1"/>
  <c r="T684" i="1"/>
  <c r="U684" i="1" s="1"/>
  <c r="T685" i="1"/>
  <c r="U685" i="1" s="1"/>
  <c r="T686" i="1"/>
  <c r="U686" i="1" s="1"/>
  <c r="T687" i="1"/>
  <c r="U687" i="1" s="1"/>
  <c r="T688" i="1"/>
  <c r="U688" i="1" s="1"/>
  <c r="T689" i="1"/>
  <c r="U689" i="1" s="1"/>
  <c r="T690" i="1"/>
  <c r="U690" i="1" s="1"/>
  <c r="T691" i="1"/>
  <c r="U691" i="1" s="1"/>
  <c r="T692" i="1"/>
  <c r="U692" i="1" s="1"/>
  <c r="T693" i="1"/>
  <c r="U693" i="1" s="1"/>
  <c r="T694" i="1"/>
  <c r="U694" i="1" s="1"/>
  <c r="T695" i="1"/>
  <c r="U695" i="1" s="1"/>
  <c r="T696" i="1"/>
  <c r="U696" i="1" s="1"/>
  <c r="T697" i="1"/>
  <c r="U697" i="1" s="1"/>
  <c r="T698" i="1"/>
  <c r="U698" i="1" s="1"/>
  <c r="T699" i="1"/>
  <c r="U699" i="1" s="1"/>
  <c r="T700" i="1"/>
  <c r="U700" i="1" s="1"/>
  <c r="T701" i="1"/>
  <c r="U701" i="1" s="1"/>
  <c r="T702" i="1"/>
  <c r="U702" i="1" s="1"/>
  <c r="T703" i="1"/>
  <c r="U703" i="1" s="1"/>
  <c r="T704" i="1"/>
  <c r="U704" i="1" s="1"/>
  <c r="T705" i="1"/>
  <c r="U705" i="1" s="1"/>
  <c r="T706" i="1"/>
  <c r="U706" i="1" s="1"/>
  <c r="T707" i="1"/>
  <c r="U707" i="1" s="1"/>
  <c r="T708" i="1"/>
  <c r="U708" i="1" s="1"/>
  <c r="T709" i="1"/>
  <c r="U709" i="1" s="1"/>
  <c r="T710" i="1"/>
  <c r="U710" i="1" s="1"/>
  <c r="T711" i="1"/>
  <c r="U711" i="1" s="1"/>
  <c r="T712" i="1"/>
  <c r="U712" i="1" s="1"/>
  <c r="T713" i="1"/>
  <c r="U713" i="1" s="1"/>
  <c r="T714" i="1"/>
  <c r="U714" i="1" s="1"/>
  <c r="T715" i="1"/>
  <c r="U715" i="1" s="1"/>
  <c r="T716" i="1"/>
  <c r="U716" i="1" s="1"/>
  <c r="T717" i="1"/>
  <c r="U717" i="1" s="1"/>
  <c r="T718" i="1"/>
  <c r="U718" i="1" s="1"/>
  <c r="T719" i="1"/>
  <c r="U719" i="1" s="1"/>
  <c r="T720" i="1"/>
  <c r="U720" i="1" s="1"/>
  <c r="T721" i="1"/>
  <c r="U721" i="1" s="1"/>
  <c r="T722" i="1"/>
  <c r="U722" i="1" s="1"/>
  <c r="T723" i="1"/>
  <c r="U723" i="1" s="1"/>
  <c r="T724" i="1"/>
  <c r="U724" i="1" s="1"/>
  <c r="T725" i="1"/>
  <c r="U725" i="1" s="1"/>
  <c r="T726" i="1"/>
  <c r="U726" i="1" s="1"/>
  <c r="T727" i="1"/>
  <c r="U727" i="1" s="1"/>
  <c r="T728" i="1"/>
  <c r="U728" i="1" s="1"/>
  <c r="T729" i="1"/>
  <c r="U729" i="1" s="1"/>
  <c r="T730" i="1"/>
  <c r="U730" i="1" s="1"/>
  <c r="T731" i="1"/>
  <c r="U731" i="1" s="1"/>
  <c r="T732" i="1"/>
  <c r="U732" i="1" s="1"/>
  <c r="T733" i="1"/>
  <c r="U733" i="1" s="1"/>
  <c r="T734" i="1"/>
  <c r="U734" i="1" s="1"/>
  <c r="T735" i="1"/>
  <c r="U735" i="1" s="1"/>
  <c r="T736" i="1"/>
  <c r="U736" i="1" s="1"/>
  <c r="T737" i="1"/>
  <c r="U737" i="1" s="1"/>
  <c r="T738" i="1"/>
  <c r="U738" i="1" s="1"/>
  <c r="T739" i="1"/>
  <c r="U739" i="1" s="1"/>
  <c r="T740" i="1"/>
  <c r="U740" i="1" s="1"/>
  <c r="T741" i="1"/>
  <c r="U741" i="1" s="1"/>
  <c r="T742" i="1"/>
  <c r="U742" i="1" s="1"/>
  <c r="T743" i="1"/>
  <c r="U743" i="1" s="1"/>
  <c r="T744" i="1"/>
  <c r="U744" i="1" s="1"/>
  <c r="T745" i="1"/>
  <c r="U745" i="1" s="1"/>
  <c r="T746" i="1"/>
  <c r="U746" i="1" s="1"/>
  <c r="T747" i="1"/>
  <c r="U747" i="1" s="1"/>
  <c r="T748" i="1"/>
  <c r="U748" i="1" s="1"/>
  <c r="T749" i="1"/>
  <c r="U749" i="1" s="1"/>
  <c r="T750" i="1"/>
  <c r="U750" i="1" s="1"/>
  <c r="T751" i="1"/>
  <c r="U751" i="1" s="1"/>
  <c r="T752" i="1"/>
  <c r="U752" i="1" s="1"/>
  <c r="T753" i="1"/>
  <c r="U753" i="1" s="1"/>
  <c r="T754" i="1"/>
  <c r="U754" i="1" s="1"/>
  <c r="T755" i="1"/>
  <c r="U755" i="1" s="1"/>
  <c r="T756" i="1"/>
  <c r="U756" i="1" s="1"/>
  <c r="T757" i="1"/>
  <c r="U757" i="1" s="1"/>
  <c r="T758" i="1"/>
  <c r="U758" i="1" s="1"/>
  <c r="T759" i="1"/>
  <c r="U759" i="1" s="1"/>
  <c r="T760" i="1"/>
  <c r="U760" i="1" s="1"/>
  <c r="T761" i="1"/>
  <c r="U761" i="1" s="1"/>
  <c r="T762" i="1"/>
  <c r="U762" i="1" s="1"/>
  <c r="T763" i="1"/>
  <c r="U763" i="1" s="1"/>
  <c r="T764" i="1"/>
  <c r="U764" i="1" s="1"/>
  <c r="T765" i="1"/>
  <c r="U765" i="1" s="1"/>
  <c r="T766" i="1"/>
  <c r="U766" i="1" s="1"/>
  <c r="T767" i="1"/>
  <c r="U767" i="1" s="1"/>
  <c r="T768" i="1"/>
  <c r="U768" i="1" s="1"/>
  <c r="T769" i="1"/>
  <c r="U769" i="1" s="1"/>
  <c r="T770" i="1"/>
  <c r="U770" i="1" s="1"/>
  <c r="T771" i="1"/>
  <c r="U771" i="1" s="1"/>
  <c r="T772" i="1"/>
  <c r="U772" i="1" s="1"/>
  <c r="T773" i="1"/>
  <c r="U773" i="1" s="1"/>
  <c r="T774" i="1"/>
  <c r="U774" i="1" s="1"/>
  <c r="T775" i="1"/>
  <c r="U775" i="1" s="1"/>
  <c r="T776" i="1"/>
  <c r="U776" i="1" s="1"/>
  <c r="T777" i="1"/>
  <c r="U777" i="1" s="1"/>
  <c r="T778" i="1"/>
  <c r="U778" i="1" s="1"/>
  <c r="T779" i="1"/>
  <c r="U779" i="1" s="1"/>
  <c r="T780" i="1"/>
  <c r="U780" i="1" s="1"/>
  <c r="T781" i="1"/>
  <c r="U781" i="1" s="1"/>
  <c r="T782" i="1"/>
  <c r="U782" i="1" s="1"/>
  <c r="T783" i="1"/>
  <c r="U783" i="1" s="1"/>
  <c r="T784" i="1"/>
  <c r="U784" i="1" s="1"/>
  <c r="T785" i="1"/>
  <c r="U785" i="1" s="1"/>
  <c r="T786" i="1"/>
  <c r="U786" i="1" s="1"/>
  <c r="T787" i="1"/>
  <c r="U787" i="1" s="1"/>
  <c r="T788" i="1"/>
  <c r="U788" i="1" s="1"/>
  <c r="T789" i="1"/>
  <c r="U789" i="1" s="1"/>
  <c r="T790" i="1"/>
  <c r="U790" i="1" s="1"/>
  <c r="T791" i="1"/>
  <c r="U791" i="1" s="1"/>
  <c r="T792" i="1"/>
  <c r="U792" i="1" s="1"/>
  <c r="T793" i="1"/>
  <c r="U793" i="1" s="1"/>
  <c r="T794" i="1"/>
  <c r="U794" i="1" s="1"/>
  <c r="T795" i="1"/>
  <c r="U795" i="1" s="1"/>
  <c r="T796" i="1"/>
  <c r="U796" i="1" s="1"/>
  <c r="T797" i="1"/>
  <c r="U797" i="1" s="1"/>
  <c r="T798" i="1"/>
  <c r="U798" i="1" s="1"/>
  <c r="T799" i="1"/>
  <c r="U799" i="1" s="1"/>
  <c r="T800" i="1"/>
  <c r="U800" i="1" s="1"/>
  <c r="T801" i="1"/>
  <c r="U801" i="1" s="1"/>
  <c r="T802" i="1"/>
  <c r="U802" i="1" s="1"/>
  <c r="T803" i="1"/>
  <c r="U803" i="1" s="1"/>
  <c r="T804" i="1"/>
  <c r="U804" i="1" s="1"/>
  <c r="T805" i="1"/>
  <c r="U805" i="1" s="1"/>
  <c r="T806" i="1"/>
  <c r="U806" i="1" s="1"/>
  <c r="T807" i="1"/>
  <c r="U807" i="1" s="1"/>
  <c r="T808" i="1"/>
  <c r="U808" i="1" s="1"/>
  <c r="T809" i="1"/>
  <c r="U809" i="1" s="1"/>
  <c r="T810" i="1"/>
  <c r="U810" i="1" s="1"/>
  <c r="T811" i="1"/>
  <c r="U811" i="1" s="1"/>
  <c r="T812" i="1"/>
  <c r="U812" i="1" s="1"/>
  <c r="T813" i="1"/>
  <c r="U813" i="1" s="1"/>
  <c r="T814" i="1"/>
  <c r="U814" i="1" s="1"/>
  <c r="T815" i="1"/>
  <c r="U815" i="1" s="1"/>
  <c r="T816" i="1"/>
  <c r="U816" i="1" s="1"/>
  <c r="T817" i="1"/>
  <c r="U817" i="1" s="1"/>
  <c r="T818" i="1"/>
  <c r="U818" i="1" s="1"/>
  <c r="T819" i="1"/>
  <c r="U819" i="1" s="1"/>
  <c r="T820" i="1"/>
  <c r="U820" i="1" s="1"/>
  <c r="T821" i="1"/>
  <c r="U821" i="1" s="1"/>
  <c r="T822" i="1"/>
  <c r="U822" i="1" s="1"/>
  <c r="T823" i="1"/>
  <c r="U823" i="1" s="1"/>
  <c r="T824" i="1"/>
  <c r="U824" i="1" s="1"/>
  <c r="T825" i="1"/>
  <c r="U825" i="1" s="1"/>
  <c r="T826" i="1"/>
  <c r="U826" i="1" s="1"/>
  <c r="T827" i="1"/>
  <c r="U827" i="1" s="1"/>
  <c r="T828" i="1"/>
  <c r="U828" i="1" s="1"/>
  <c r="T829" i="1"/>
  <c r="U829" i="1" s="1"/>
  <c r="T830" i="1"/>
  <c r="U830" i="1" s="1"/>
  <c r="T831" i="1"/>
  <c r="U831" i="1" s="1"/>
  <c r="T832" i="1"/>
  <c r="U832" i="1" s="1"/>
  <c r="T833" i="1"/>
  <c r="U833" i="1" s="1"/>
  <c r="T834" i="1"/>
  <c r="U834" i="1" s="1"/>
  <c r="T835" i="1"/>
  <c r="U835" i="1" s="1"/>
  <c r="T836" i="1"/>
  <c r="U836" i="1" s="1"/>
  <c r="T837" i="1"/>
  <c r="U837" i="1" s="1"/>
  <c r="T838" i="1"/>
  <c r="U838" i="1" s="1"/>
  <c r="T839" i="1"/>
  <c r="U839" i="1" s="1"/>
  <c r="T840" i="1"/>
  <c r="U840" i="1" s="1"/>
  <c r="T841" i="1"/>
  <c r="U841" i="1" s="1"/>
  <c r="T842" i="1"/>
  <c r="U842" i="1" s="1"/>
  <c r="T843" i="1"/>
  <c r="U843" i="1" s="1"/>
  <c r="T844" i="1"/>
  <c r="U844" i="1" s="1"/>
  <c r="T845" i="1"/>
  <c r="U845" i="1" s="1"/>
  <c r="T846" i="1"/>
  <c r="U846" i="1" s="1"/>
  <c r="T847" i="1"/>
  <c r="U847" i="1" s="1"/>
  <c r="T848" i="1"/>
  <c r="U848" i="1" s="1"/>
  <c r="T849" i="1"/>
  <c r="U849" i="1" s="1"/>
  <c r="T850" i="1"/>
  <c r="U850" i="1" s="1"/>
  <c r="T851" i="1"/>
  <c r="U851" i="1" s="1"/>
  <c r="T852" i="1"/>
  <c r="U852" i="1" s="1"/>
  <c r="T853" i="1"/>
  <c r="U853" i="1" s="1"/>
  <c r="T854" i="1"/>
  <c r="U854" i="1" s="1"/>
  <c r="T855" i="1"/>
  <c r="U855" i="1" s="1"/>
  <c r="T856" i="1"/>
  <c r="U856" i="1" s="1"/>
  <c r="T857" i="1"/>
  <c r="U857" i="1" s="1"/>
  <c r="T858" i="1"/>
  <c r="U858" i="1" s="1"/>
  <c r="T859" i="1"/>
  <c r="U859" i="1" s="1"/>
  <c r="T860" i="1"/>
  <c r="U860" i="1" s="1"/>
  <c r="T861" i="1"/>
  <c r="U861" i="1" s="1"/>
  <c r="T862" i="1"/>
  <c r="U862" i="1" s="1"/>
  <c r="T863" i="1"/>
  <c r="U863" i="1" s="1"/>
  <c r="T864" i="1"/>
  <c r="U864" i="1" s="1"/>
  <c r="T865" i="1"/>
  <c r="U865" i="1" s="1"/>
  <c r="T866" i="1"/>
  <c r="U866" i="1" s="1"/>
  <c r="T867" i="1"/>
  <c r="U867" i="1" s="1"/>
  <c r="T868" i="1"/>
  <c r="U868" i="1" s="1"/>
  <c r="T869" i="1"/>
  <c r="U869" i="1" s="1"/>
  <c r="T870" i="1"/>
  <c r="U870" i="1" s="1"/>
  <c r="T871" i="1"/>
  <c r="U871" i="1" s="1"/>
  <c r="T872" i="1"/>
  <c r="U872" i="1" s="1"/>
  <c r="T873" i="1"/>
  <c r="U873" i="1" s="1"/>
  <c r="T874" i="1"/>
  <c r="U874" i="1" s="1"/>
  <c r="T875" i="1"/>
  <c r="U875" i="1" s="1"/>
  <c r="T876" i="1"/>
  <c r="U876" i="1" s="1"/>
  <c r="T877" i="1"/>
  <c r="U877" i="1" s="1"/>
  <c r="T878" i="1"/>
  <c r="U878" i="1" s="1"/>
  <c r="T879" i="1"/>
  <c r="U879" i="1" s="1"/>
  <c r="T880" i="1"/>
  <c r="U880" i="1" s="1"/>
  <c r="T881" i="1"/>
  <c r="U881" i="1" s="1"/>
  <c r="T882" i="1"/>
  <c r="U882" i="1" s="1"/>
  <c r="T883" i="1"/>
  <c r="U883" i="1" s="1"/>
  <c r="T884" i="1"/>
  <c r="U884" i="1" s="1"/>
  <c r="T885" i="1"/>
  <c r="U885" i="1" s="1"/>
  <c r="T886" i="1"/>
  <c r="U886" i="1" s="1"/>
  <c r="T887" i="1"/>
  <c r="U887" i="1" s="1"/>
  <c r="T888" i="1"/>
  <c r="U888" i="1" s="1"/>
  <c r="T889" i="1"/>
  <c r="U889" i="1" s="1"/>
  <c r="T890" i="1"/>
  <c r="U890" i="1" s="1"/>
  <c r="T891" i="1"/>
  <c r="U891" i="1" s="1"/>
  <c r="T892" i="1"/>
  <c r="U892" i="1" s="1"/>
  <c r="T893" i="1"/>
  <c r="U893" i="1" s="1"/>
  <c r="T894" i="1"/>
  <c r="U894" i="1" s="1"/>
  <c r="T895" i="1"/>
  <c r="U895" i="1" s="1"/>
  <c r="T896" i="1"/>
  <c r="U896" i="1" s="1"/>
  <c r="T897" i="1"/>
  <c r="U897" i="1" s="1"/>
  <c r="T898" i="1"/>
  <c r="U898" i="1" s="1"/>
  <c r="T899" i="1"/>
  <c r="U899" i="1" s="1"/>
  <c r="T900" i="1"/>
  <c r="U900" i="1" s="1"/>
  <c r="T901" i="1"/>
  <c r="U901" i="1" s="1"/>
  <c r="T902" i="1"/>
  <c r="U902" i="1" s="1"/>
  <c r="T903" i="1"/>
  <c r="U903" i="1" s="1"/>
  <c r="T904" i="1"/>
  <c r="U904" i="1" s="1"/>
  <c r="T905" i="1"/>
  <c r="U905" i="1" s="1"/>
  <c r="T906" i="1"/>
  <c r="U906" i="1" s="1"/>
  <c r="T907" i="1"/>
  <c r="U907" i="1" s="1"/>
  <c r="T908" i="1"/>
  <c r="U908" i="1" s="1"/>
  <c r="T909" i="1"/>
  <c r="U909" i="1" s="1"/>
  <c r="T910" i="1"/>
  <c r="U910" i="1" s="1"/>
  <c r="T911" i="1"/>
  <c r="U911" i="1" s="1"/>
  <c r="T912" i="1"/>
  <c r="U912" i="1" s="1"/>
  <c r="T913" i="1"/>
  <c r="U913" i="1" s="1"/>
  <c r="T914" i="1"/>
  <c r="U914" i="1" s="1"/>
  <c r="T915" i="1"/>
  <c r="U915" i="1" s="1"/>
  <c r="T916" i="1"/>
  <c r="U916" i="1" s="1"/>
  <c r="T917" i="1"/>
  <c r="U917" i="1" s="1"/>
  <c r="T918" i="1"/>
  <c r="U918" i="1" s="1"/>
  <c r="T919" i="1"/>
  <c r="U919" i="1" s="1"/>
  <c r="T920" i="1"/>
  <c r="U920" i="1" s="1"/>
  <c r="T921" i="1"/>
  <c r="U921" i="1" s="1"/>
  <c r="T922" i="1"/>
  <c r="U922" i="1" s="1"/>
  <c r="T923" i="1"/>
  <c r="U923" i="1" s="1"/>
  <c r="T924" i="1"/>
  <c r="U924" i="1" s="1"/>
  <c r="T925" i="1"/>
  <c r="U925" i="1" s="1"/>
  <c r="T926" i="1"/>
  <c r="U926" i="1" s="1"/>
  <c r="T927" i="1"/>
  <c r="U927" i="1" s="1"/>
  <c r="T928" i="1"/>
  <c r="U928" i="1" s="1"/>
  <c r="T929" i="1"/>
  <c r="U929" i="1" s="1"/>
  <c r="T930" i="1"/>
  <c r="U930" i="1" s="1"/>
  <c r="T931" i="1"/>
  <c r="U931" i="1" s="1"/>
  <c r="T932" i="1"/>
  <c r="U932" i="1" s="1"/>
  <c r="T933" i="1"/>
  <c r="U933" i="1" s="1"/>
  <c r="T934" i="1"/>
  <c r="U934" i="1" s="1"/>
  <c r="T935" i="1"/>
  <c r="U935" i="1" s="1"/>
  <c r="T936" i="1"/>
  <c r="U936" i="1" s="1"/>
  <c r="T937" i="1"/>
  <c r="U937" i="1" s="1"/>
  <c r="T938" i="1"/>
  <c r="U938" i="1" s="1"/>
  <c r="T939" i="1"/>
  <c r="U939" i="1" s="1"/>
  <c r="T940" i="1"/>
  <c r="U940" i="1" s="1"/>
  <c r="T941" i="1"/>
  <c r="U941" i="1" s="1"/>
  <c r="T942" i="1"/>
  <c r="U942" i="1" s="1"/>
  <c r="T943" i="1"/>
  <c r="U943" i="1" s="1"/>
  <c r="T944" i="1"/>
  <c r="U944" i="1" s="1"/>
  <c r="T945" i="1"/>
  <c r="U945" i="1" s="1"/>
  <c r="T946" i="1"/>
  <c r="U946" i="1" s="1"/>
  <c r="T947" i="1"/>
  <c r="U947" i="1" s="1"/>
  <c r="T948" i="1"/>
  <c r="U948" i="1" s="1"/>
  <c r="T949" i="1"/>
  <c r="U949" i="1" s="1"/>
  <c r="T950" i="1"/>
  <c r="U950" i="1" s="1"/>
  <c r="T951" i="1"/>
  <c r="U951" i="1" s="1"/>
  <c r="T952" i="1"/>
  <c r="U952" i="1" s="1"/>
  <c r="T953" i="1"/>
  <c r="U953" i="1" s="1"/>
  <c r="T954" i="1"/>
  <c r="U954" i="1" s="1"/>
  <c r="T955" i="1"/>
  <c r="U955" i="1" s="1"/>
  <c r="T956" i="1"/>
  <c r="U956" i="1" s="1"/>
  <c r="T957" i="1"/>
  <c r="U957" i="1" s="1"/>
  <c r="T958" i="1"/>
  <c r="U958" i="1" s="1"/>
  <c r="T959" i="1"/>
  <c r="U959" i="1" s="1"/>
  <c r="T960" i="1"/>
  <c r="U960" i="1" s="1"/>
  <c r="T961" i="1"/>
  <c r="U961" i="1" s="1"/>
  <c r="T962" i="1"/>
  <c r="U962" i="1" s="1"/>
  <c r="T963" i="1"/>
  <c r="U963" i="1" s="1"/>
  <c r="T964" i="1"/>
  <c r="U964" i="1" s="1"/>
  <c r="T965" i="1"/>
  <c r="U965" i="1" s="1"/>
  <c r="T966" i="1"/>
  <c r="U966" i="1" s="1"/>
  <c r="T967" i="1"/>
  <c r="U967" i="1" s="1"/>
  <c r="T968" i="1"/>
  <c r="U968" i="1" s="1"/>
  <c r="T969" i="1"/>
  <c r="U969" i="1" s="1"/>
  <c r="T970" i="1"/>
  <c r="U970" i="1" s="1"/>
  <c r="T971" i="1"/>
  <c r="U971" i="1" s="1"/>
  <c r="T972" i="1"/>
  <c r="U972" i="1" s="1"/>
  <c r="T973" i="1"/>
  <c r="U973" i="1" s="1"/>
  <c r="T974" i="1"/>
  <c r="U974" i="1" s="1"/>
  <c r="T975" i="1"/>
  <c r="U975" i="1" s="1"/>
  <c r="T976" i="1"/>
  <c r="U976" i="1" s="1"/>
  <c r="T977" i="1"/>
  <c r="U977" i="1" s="1"/>
  <c r="T978" i="1"/>
  <c r="U978" i="1" s="1"/>
  <c r="T979" i="1"/>
  <c r="U979" i="1" s="1"/>
  <c r="T980" i="1"/>
  <c r="U980" i="1" s="1"/>
  <c r="T981" i="1"/>
  <c r="U981" i="1" s="1"/>
  <c r="T982" i="1"/>
  <c r="U982" i="1" s="1"/>
  <c r="T983" i="1"/>
  <c r="U983" i="1" s="1"/>
  <c r="T984" i="1"/>
  <c r="U984" i="1" s="1"/>
  <c r="T985" i="1"/>
  <c r="U985" i="1" s="1"/>
  <c r="T986" i="1"/>
  <c r="U986" i="1" s="1"/>
  <c r="T987" i="1"/>
  <c r="U987" i="1" s="1"/>
  <c r="T988" i="1"/>
  <c r="U988" i="1" s="1"/>
  <c r="T989" i="1"/>
  <c r="U989" i="1" s="1"/>
  <c r="T990" i="1"/>
  <c r="U990" i="1" s="1"/>
  <c r="T991" i="1"/>
  <c r="U991" i="1" s="1"/>
  <c r="T992" i="1"/>
  <c r="U992" i="1" s="1"/>
  <c r="T993" i="1"/>
  <c r="U993" i="1" s="1"/>
  <c r="T994" i="1"/>
  <c r="U994" i="1" s="1"/>
  <c r="T995" i="1"/>
  <c r="U995" i="1" s="1"/>
  <c r="T996" i="1"/>
  <c r="U996" i="1" s="1"/>
  <c r="T997" i="1"/>
  <c r="U997" i="1" s="1"/>
  <c r="T998" i="1"/>
  <c r="U998" i="1" s="1"/>
  <c r="T999" i="1"/>
  <c r="U999" i="1" s="1"/>
  <c r="T1000" i="1"/>
  <c r="U1000" i="1" s="1"/>
  <c r="T1001" i="1"/>
  <c r="U1001" i="1" s="1"/>
  <c r="T1002" i="1"/>
  <c r="U1002" i="1" s="1"/>
  <c r="T1003" i="1"/>
  <c r="U1003" i="1" s="1"/>
  <c r="T1004" i="1"/>
  <c r="U1004" i="1" s="1"/>
  <c r="T1005" i="1"/>
  <c r="U1005" i="1" s="1"/>
  <c r="T1006" i="1"/>
  <c r="U1006" i="1" s="1"/>
  <c r="T1007" i="1"/>
  <c r="U1007" i="1" s="1"/>
  <c r="T1008" i="1"/>
  <c r="U1008" i="1" s="1"/>
  <c r="T1009" i="1"/>
  <c r="U1009" i="1" s="1"/>
  <c r="T1010" i="1"/>
  <c r="U1010" i="1" s="1"/>
  <c r="T1011" i="1"/>
  <c r="U1011" i="1" s="1"/>
  <c r="T1012" i="1"/>
  <c r="U1012" i="1" s="1"/>
  <c r="T1013" i="1"/>
  <c r="U1013" i="1" s="1"/>
  <c r="T1014" i="1"/>
  <c r="U1014" i="1" s="1"/>
  <c r="T1015" i="1"/>
  <c r="U1015" i="1" s="1"/>
  <c r="T1016" i="1"/>
  <c r="U1016" i="1" s="1"/>
  <c r="T1017" i="1"/>
  <c r="U1017" i="1" s="1"/>
  <c r="T1018" i="1"/>
  <c r="U1018" i="1" s="1"/>
  <c r="T1019" i="1"/>
  <c r="U1019" i="1" s="1"/>
  <c r="T1020" i="1"/>
  <c r="U1020" i="1" s="1"/>
  <c r="T1021" i="1"/>
  <c r="U1021" i="1" s="1"/>
  <c r="T1022" i="1"/>
  <c r="U1022" i="1" s="1"/>
  <c r="T1023" i="1"/>
  <c r="U1023" i="1" s="1"/>
  <c r="T1024" i="1"/>
  <c r="U1024" i="1" s="1"/>
  <c r="T1025" i="1"/>
  <c r="U1025" i="1" s="1"/>
  <c r="T1026" i="1"/>
  <c r="U1026" i="1" s="1"/>
  <c r="T1027" i="1"/>
  <c r="U1027" i="1" s="1"/>
  <c r="T1028" i="1"/>
  <c r="U1028" i="1" s="1"/>
  <c r="T1029" i="1"/>
  <c r="U1029" i="1" s="1"/>
  <c r="T1030" i="1"/>
  <c r="U1030" i="1" s="1"/>
  <c r="T1031" i="1"/>
  <c r="U1031" i="1" s="1"/>
  <c r="T1032" i="1"/>
  <c r="U1032" i="1" s="1"/>
  <c r="T1033" i="1"/>
  <c r="U1033" i="1" s="1"/>
  <c r="T1034" i="1"/>
  <c r="U1034" i="1" s="1"/>
  <c r="T1035" i="1"/>
  <c r="U1035" i="1" s="1"/>
  <c r="T1036" i="1"/>
  <c r="U1036" i="1" s="1"/>
  <c r="T1037" i="1"/>
  <c r="U1037" i="1" s="1"/>
  <c r="T1038" i="1"/>
  <c r="U1038" i="1" s="1"/>
  <c r="T1039" i="1"/>
  <c r="U1039" i="1" s="1"/>
  <c r="T1040" i="1"/>
  <c r="U1040" i="1" s="1"/>
  <c r="T1041" i="1"/>
  <c r="U1041" i="1" s="1"/>
  <c r="T1042" i="1"/>
  <c r="U1042" i="1" s="1"/>
  <c r="T1043" i="1"/>
  <c r="U1043" i="1" s="1"/>
  <c r="T1044" i="1"/>
  <c r="U1044" i="1" s="1"/>
  <c r="T1045" i="1"/>
  <c r="U1045" i="1" s="1"/>
  <c r="T1046" i="1"/>
  <c r="U1046" i="1" s="1"/>
  <c r="T1047" i="1"/>
  <c r="U1047" i="1" s="1"/>
  <c r="T1048" i="1"/>
  <c r="U1048" i="1" s="1"/>
  <c r="T1049" i="1"/>
  <c r="U1049" i="1" s="1"/>
  <c r="T1050" i="1"/>
  <c r="U1050" i="1" s="1"/>
  <c r="T1051" i="1"/>
  <c r="U1051" i="1" s="1"/>
  <c r="T1052" i="1"/>
  <c r="U1052" i="1" s="1"/>
  <c r="T1053" i="1"/>
  <c r="U1053" i="1" s="1"/>
  <c r="T1054" i="1"/>
  <c r="U1054" i="1" s="1"/>
  <c r="T1055" i="1"/>
  <c r="U1055" i="1" s="1"/>
  <c r="T1056" i="1"/>
  <c r="U1056" i="1" s="1"/>
  <c r="T1057" i="1"/>
  <c r="U1057" i="1" s="1"/>
  <c r="T1058" i="1"/>
  <c r="U1058" i="1" s="1"/>
  <c r="T1059" i="1"/>
  <c r="U1059" i="1" s="1"/>
  <c r="T1060" i="1"/>
  <c r="U1060" i="1" s="1"/>
  <c r="T1061" i="1"/>
  <c r="U1061" i="1" s="1"/>
  <c r="T1062" i="1"/>
  <c r="U1062" i="1" s="1"/>
  <c r="T1063" i="1"/>
  <c r="U1063" i="1" s="1"/>
  <c r="T1064" i="1"/>
  <c r="U1064" i="1" s="1"/>
  <c r="T1065" i="1"/>
  <c r="U1065" i="1" s="1"/>
  <c r="T1066" i="1"/>
  <c r="U1066" i="1" s="1"/>
  <c r="T1067" i="1"/>
  <c r="U1067" i="1" s="1"/>
  <c r="T1068" i="1"/>
  <c r="U1068" i="1" s="1"/>
  <c r="T1069" i="1"/>
  <c r="U1069" i="1" s="1"/>
  <c r="T1070" i="1"/>
  <c r="U1070" i="1" s="1"/>
  <c r="T1071" i="1"/>
  <c r="U1071" i="1" s="1"/>
  <c r="T1072" i="1"/>
  <c r="U1072" i="1" s="1"/>
  <c r="T1073" i="1"/>
  <c r="U1073" i="1" s="1"/>
  <c r="T1074" i="1"/>
  <c r="U1074" i="1" s="1"/>
  <c r="T1075" i="1"/>
  <c r="U1075" i="1" s="1"/>
  <c r="T1076" i="1"/>
  <c r="U1076" i="1" s="1"/>
  <c r="T1077" i="1"/>
  <c r="U1077" i="1" s="1"/>
  <c r="T1078" i="1"/>
  <c r="U1078" i="1" s="1"/>
  <c r="T1079" i="1"/>
  <c r="U1079" i="1" s="1"/>
  <c r="T1080" i="1"/>
  <c r="U1080" i="1" s="1"/>
  <c r="T1081" i="1"/>
  <c r="U1081" i="1" s="1"/>
  <c r="T1082" i="1"/>
  <c r="U1082" i="1" s="1"/>
  <c r="T1083" i="1"/>
  <c r="U1083" i="1" s="1"/>
  <c r="T1084" i="1"/>
  <c r="U1084" i="1" s="1"/>
  <c r="T1085" i="1"/>
  <c r="U1085" i="1" s="1"/>
  <c r="T1086" i="1"/>
  <c r="U1086" i="1" s="1"/>
  <c r="T1087" i="1"/>
  <c r="U1087" i="1" s="1"/>
  <c r="T1088" i="1"/>
  <c r="U1088" i="1" s="1"/>
  <c r="T1089" i="1"/>
  <c r="U1089" i="1" s="1"/>
  <c r="T1090" i="1"/>
  <c r="U1090" i="1" s="1"/>
  <c r="T1091" i="1"/>
  <c r="U1091" i="1" s="1"/>
  <c r="T1092" i="1"/>
  <c r="U1092" i="1" s="1"/>
  <c r="T1093" i="1"/>
  <c r="U1093" i="1" s="1"/>
  <c r="T1094" i="1"/>
  <c r="U1094" i="1" s="1"/>
  <c r="T1095" i="1"/>
  <c r="U1095" i="1" s="1"/>
  <c r="T1096" i="1"/>
  <c r="U1096" i="1" s="1"/>
  <c r="T1097" i="1"/>
  <c r="U1097" i="1" s="1"/>
  <c r="T1098" i="1"/>
  <c r="U1098" i="1" s="1"/>
  <c r="T1099" i="1"/>
  <c r="U1099" i="1" s="1"/>
  <c r="T1100" i="1"/>
  <c r="U1100" i="1" s="1"/>
  <c r="T1101" i="1"/>
  <c r="U1101" i="1" s="1"/>
  <c r="T1102" i="1"/>
  <c r="U1102" i="1" s="1"/>
  <c r="T1103" i="1"/>
  <c r="U1103" i="1" s="1"/>
  <c r="T1104" i="1"/>
  <c r="U1104" i="1" s="1"/>
  <c r="T1105" i="1"/>
  <c r="U1105" i="1" s="1"/>
  <c r="T1106" i="1"/>
  <c r="U1106" i="1" s="1"/>
  <c r="T1107" i="1"/>
  <c r="U1107" i="1" s="1"/>
  <c r="T1108" i="1"/>
  <c r="U1108" i="1" s="1"/>
  <c r="T1109" i="1"/>
  <c r="U1109" i="1" s="1"/>
  <c r="T1110" i="1"/>
  <c r="U1110" i="1" s="1"/>
  <c r="T1111" i="1"/>
  <c r="U1111" i="1" s="1"/>
  <c r="T1112" i="1"/>
  <c r="U1112" i="1" s="1"/>
  <c r="T1113" i="1"/>
  <c r="U1113" i="1" s="1"/>
  <c r="T1114" i="1"/>
  <c r="U1114" i="1" s="1"/>
  <c r="T1115" i="1"/>
  <c r="U1115" i="1" s="1"/>
  <c r="T1116" i="1"/>
  <c r="U1116" i="1" s="1"/>
  <c r="T1117" i="1"/>
  <c r="U1117" i="1" s="1"/>
  <c r="T1118" i="1"/>
  <c r="U1118" i="1" s="1"/>
  <c r="T1119" i="1"/>
  <c r="U1119" i="1" s="1"/>
  <c r="T1120" i="1"/>
  <c r="U1120" i="1" s="1"/>
  <c r="T1121" i="1"/>
  <c r="U1121" i="1" s="1"/>
  <c r="T1122" i="1"/>
  <c r="U1122" i="1" s="1"/>
  <c r="T1123" i="1"/>
  <c r="U1123" i="1" s="1"/>
  <c r="T1124" i="1"/>
  <c r="U1124" i="1" s="1"/>
  <c r="T1125" i="1"/>
  <c r="U1125" i="1" s="1"/>
  <c r="T1126" i="1"/>
  <c r="U1126" i="1" s="1"/>
  <c r="T1127" i="1"/>
  <c r="U1127" i="1" s="1"/>
  <c r="T1128" i="1"/>
  <c r="U1128" i="1" s="1"/>
  <c r="T1129" i="1"/>
  <c r="U1129" i="1" s="1"/>
  <c r="T1130" i="1"/>
  <c r="U1130" i="1" s="1"/>
  <c r="T1131" i="1"/>
  <c r="U1131" i="1" s="1"/>
  <c r="T1132" i="1"/>
  <c r="U1132" i="1" s="1"/>
  <c r="T1133" i="1"/>
  <c r="U1133" i="1" s="1"/>
  <c r="T1134" i="1"/>
  <c r="U1134" i="1" s="1"/>
  <c r="T1135" i="1"/>
  <c r="U1135" i="1" s="1"/>
  <c r="T1136" i="1"/>
  <c r="U1136" i="1" s="1"/>
  <c r="T1137" i="1"/>
  <c r="U1137" i="1" s="1"/>
  <c r="T1138" i="1"/>
  <c r="U1138" i="1" s="1"/>
  <c r="T1139" i="1"/>
  <c r="U1139" i="1" s="1"/>
  <c r="T1140" i="1"/>
  <c r="U1140" i="1" s="1"/>
  <c r="T1141" i="1"/>
  <c r="U1141" i="1" s="1"/>
  <c r="T1142" i="1"/>
  <c r="U1142" i="1" s="1"/>
  <c r="T1143" i="1"/>
  <c r="U1143" i="1" s="1"/>
  <c r="T1144" i="1"/>
  <c r="U1144" i="1" s="1"/>
  <c r="T1145" i="1"/>
  <c r="U1145" i="1" s="1"/>
  <c r="T1146" i="1"/>
  <c r="U1146" i="1" s="1"/>
  <c r="T1147" i="1"/>
  <c r="U1147" i="1" s="1"/>
  <c r="T1148" i="1"/>
  <c r="U1148" i="1" s="1"/>
  <c r="T1149" i="1"/>
  <c r="U1149" i="1" s="1"/>
  <c r="T1150" i="1"/>
  <c r="U1150" i="1" s="1"/>
  <c r="T1151" i="1"/>
  <c r="U1151" i="1" s="1"/>
  <c r="T1152" i="1"/>
  <c r="U1152" i="1" s="1"/>
  <c r="T1153" i="1"/>
  <c r="U1153" i="1" s="1"/>
  <c r="T1154" i="1"/>
  <c r="U1154" i="1" s="1"/>
  <c r="T1155" i="1"/>
  <c r="U1155" i="1" s="1"/>
  <c r="T1156" i="1"/>
  <c r="U1156" i="1" s="1"/>
  <c r="T1157" i="1"/>
  <c r="U1157" i="1" s="1"/>
  <c r="T1158" i="1"/>
  <c r="U1158" i="1" s="1"/>
  <c r="T1159" i="1"/>
  <c r="U1159" i="1" s="1"/>
  <c r="T1160" i="1"/>
  <c r="U1160" i="1" s="1"/>
  <c r="T1161" i="1"/>
  <c r="U1161" i="1" s="1"/>
  <c r="T1162" i="1"/>
  <c r="U1162" i="1" s="1"/>
  <c r="T1163" i="1"/>
  <c r="U1163" i="1" s="1"/>
  <c r="T1164" i="1"/>
  <c r="U1164" i="1" s="1"/>
  <c r="T1165" i="1"/>
  <c r="U1165" i="1" s="1"/>
  <c r="T1166" i="1"/>
  <c r="U1166" i="1" s="1"/>
  <c r="T1167" i="1"/>
  <c r="U1167" i="1" s="1"/>
  <c r="T1168" i="1"/>
  <c r="U1168" i="1" s="1"/>
  <c r="T1169" i="1"/>
  <c r="U1169" i="1" s="1"/>
  <c r="T1170" i="1"/>
  <c r="U1170" i="1" s="1"/>
  <c r="T1171" i="1"/>
  <c r="U1171" i="1" s="1"/>
  <c r="T1172" i="1"/>
  <c r="U1172" i="1" s="1"/>
  <c r="T1173" i="1"/>
  <c r="U1173" i="1" s="1"/>
  <c r="T1174" i="1"/>
  <c r="U1174" i="1" s="1"/>
  <c r="T1175" i="1"/>
  <c r="U1175" i="1" s="1"/>
  <c r="T1176" i="1"/>
  <c r="U1176" i="1" s="1"/>
  <c r="T1177" i="1"/>
  <c r="U1177" i="1" s="1"/>
  <c r="T1178" i="1"/>
  <c r="U1178" i="1" s="1"/>
  <c r="T1179" i="1"/>
  <c r="U1179" i="1" s="1"/>
  <c r="T1180" i="1"/>
  <c r="U1180" i="1" s="1"/>
  <c r="T1181" i="1"/>
  <c r="U1181" i="1" s="1"/>
  <c r="T1182" i="1"/>
  <c r="U1182" i="1" s="1"/>
  <c r="T1183" i="1"/>
  <c r="U1183" i="1" s="1"/>
  <c r="T1184" i="1"/>
  <c r="U1184" i="1" s="1"/>
  <c r="T1185" i="1"/>
  <c r="U1185" i="1" s="1"/>
  <c r="T1186" i="1"/>
  <c r="U1186" i="1" s="1"/>
  <c r="T1187" i="1"/>
  <c r="U1187" i="1" s="1"/>
  <c r="T1188" i="1"/>
  <c r="U1188" i="1" s="1"/>
  <c r="T1189" i="1"/>
  <c r="U1189" i="1" s="1"/>
  <c r="T1190" i="1"/>
  <c r="U1190" i="1" s="1"/>
  <c r="T1191" i="1"/>
  <c r="U1191" i="1" s="1"/>
  <c r="T1192" i="1"/>
  <c r="U1192" i="1" s="1"/>
  <c r="T1193" i="1"/>
  <c r="U1193" i="1" s="1"/>
  <c r="T1194" i="1"/>
  <c r="U1194" i="1" s="1"/>
  <c r="T1195" i="1"/>
  <c r="U1195" i="1" s="1"/>
  <c r="T1196" i="1"/>
  <c r="U1196" i="1" s="1"/>
  <c r="T1197" i="1"/>
  <c r="U1197" i="1" s="1"/>
  <c r="T1198" i="1"/>
  <c r="U1198" i="1" s="1"/>
  <c r="T1199" i="1"/>
  <c r="U1199" i="1" s="1"/>
  <c r="T1200" i="1"/>
  <c r="U1200" i="1" s="1"/>
  <c r="T1201" i="1"/>
  <c r="U1201" i="1" s="1"/>
  <c r="T1202" i="1"/>
  <c r="U1202" i="1" s="1"/>
  <c r="T1203" i="1"/>
  <c r="U1203" i="1" s="1"/>
  <c r="T1204" i="1"/>
  <c r="U1204" i="1" s="1"/>
  <c r="T1205" i="1"/>
  <c r="U1205" i="1" s="1"/>
  <c r="T1206" i="1"/>
  <c r="U1206" i="1" s="1"/>
  <c r="T1207" i="1"/>
  <c r="U1207" i="1" s="1"/>
  <c r="T1208" i="1"/>
  <c r="U1208" i="1" s="1"/>
  <c r="T1209" i="1"/>
  <c r="U1209" i="1" s="1"/>
  <c r="T1210" i="1"/>
  <c r="U1210" i="1" s="1"/>
  <c r="T1211" i="1"/>
  <c r="U1211" i="1" s="1"/>
  <c r="T1212" i="1"/>
  <c r="U1212" i="1" s="1"/>
  <c r="T1213" i="1"/>
  <c r="U1213" i="1" s="1"/>
  <c r="T1214" i="1"/>
  <c r="U1214" i="1" s="1"/>
  <c r="T1215" i="1"/>
  <c r="U1215" i="1" s="1"/>
  <c r="T1216" i="1"/>
  <c r="U1216" i="1" s="1"/>
  <c r="T1217" i="1"/>
  <c r="U1217" i="1" s="1"/>
  <c r="T1218" i="1"/>
  <c r="U1218" i="1" s="1"/>
  <c r="T1219" i="1"/>
  <c r="U1219" i="1" s="1"/>
  <c r="T1220" i="1"/>
  <c r="U1220" i="1" s="1"/>
  <c r="T1221" i="1"/>
  <c r="U1221" i="1" s="1"/>
  <c r="T1222" i="1"/>
  <c r="U1222" i="1" s="1"/>
  <c r="T1223" i="1"/>
  <c r="U1223" i="1" s="1"/>
  <c r="T1224" i="1"/>
  <c r="U1224" i="1" s="1"/>
  <c r="T1225" i="1"/>
  <c r="U1225" i="1" s="1"/>
  <c r="T1226" i="1"/>
  <c r="U1226" i="1" s="1"/>
  <c r="T1227" i="1"/>
  <c r="U1227" i="1" s="1"/>
  <c r="T1228" i="1"/>
  <c r="U1228" i="1" s="1"/>
  <c r="T1229" i="1"/>
  <c r="U1229" i="1" s="1"/>
  <c r="T1230" i="1"/>
  <c r="U1230" i="1" s="1"/>
  <c r="T1231" i="1"/>
  <c r="U1231" i="1" s="1"/>
  <c r="T1232" i="1"/>
  <c r="U1232" i="1" s="1"/>
  <c r="T1233" i="1"/>
  <c r="U1233" i="1" s="1"/>
  <c r="T1234" i="1"/>
  <c r="U1234" i="1" s="1"/>
  <c r="T1235" i="1"/>
  <c r="U1235" i="1" s="1"/>
  <c r="T1236" i="1"/>
  <c r="U1236" i="1" s="1"/>
  <c r="T1237" i="1"/>
  <c r="U1237" i="1" s="1"/>
  <c r="T1238" i="1"/>
  <c r="U1238" i="1" s="1"/>
  <c r="T1239" i="1"/>
  <c r="U1239" i="1" s="1"/>
  <c r="T1240" i="1"/>
  <c r="U1240" i="1" s="1"/>
  <c r="T1241" i="1"/>
  <c r="U1241" i="1" s="1"/>
  <c r="T1242" i="1"/>
  <c r="U1242" i="1" s="1"/>
  <c r="T1243" i="1"/>
  <c r="U1243" i="1" s="1"/>
  <c r="T1244" i="1"/>
  <c r="U1244" i="1" s="1"/>
  <c r="T1245" i="1"/>
  <c r="U1245" i="1" s="1"/>
  <c r="T1246" i="1"/>
  <c r="U1246" i="1" s="1"/>
  <c r="T1247" i="1"/>
  <c r="U1247" i="1" s="1"/>
  <c r="T1248" i="1"/>
  <c r="U1248" i="1" s="1"/>
  <c r="T1249" i="1"/>
  <c r="U1249" i="1" s="1"/>
  <c r="T1250" i="1"/>
  <c r="U1250" i="1" s="1"/>
  <c r="T1251" i="1"/>
  <c r="U1251" i="1" s="1"/>
  <c r="T1252" i="1"/>
  <c r="U1252" i="1" s="1"/>
  <c r="T1253" i="1"/>
  <c r="U1253" i="1" s="1"/>
  <c r="T1254" i="1"/>
  <c r="U1254" i="1" s="1"/>
  <c r="T1255" i="1"/>
  <c r="U1255" i="1" s="1"/>
  <c r="T1256" i="1"/>
  <c r="U1256" i="1" s="1"/>
  <c r="T1257" i="1"/>
  <c r="U1257" i="1" s="1"/>
  <c r="T1258" i="1"/>
  <c r="U1258" i="1" s="1"/>
  <c r="T1259" i="1"/>
  <c r="U1259" i="1" s="1"/>
  <c r="T1260" i="1"/>
  <c r="U1260" i="1" s="1"/>
  <c r="T1261" i="1"/>
  <c r="U1261" i="1" s="1"/>
  <c r="T1262" i="1"/>
  <c r="U1262" i="1" s="1"/>
  <c r="T1263" i="1"/>
  <c r="U1263" i="1" s="1"/>
  <c r="T1264" i="1"/>
  <c r="U1264" i="1" s="1"/>
  <c r="T1265" i="1"/>
  <c r="U1265" i="1" s="1"/>
  <c r="T1266" i="1"/>
  <c r="U1266" i="1" s="1"/>
  <c r="T1267" i="1"/>
  <c r="U1267" i="1" s="1"/>
  <c r="T1268" i="1"/>
  <c r="U1268" i="1" s="1"/>
  <c r="T1269" i="1"/>
  <c r="U1269" i="1" s="1"/>
  <c r="T1270" i="1"/>
  <c r="U1270" i="1" s="1"/>
  <c r="T1271" i="1"/>
  <c r="U1271" i="1" s="1"/>
  <c r="T1272" i="1"/>
  <c r="U1272" i="1" s="1"/>
  <c r="T1273" i="1"/>
  <c r="U1273" i="1" s="1"/>
  <c r="T1274" i="1"/>
  <c r="U1274" i="1" s="1"/>
  <c r="T1275" i="1"/>
  <c r="U1275" i="1" s="1"/>
  <c r="T1276" i="1"/>
  <c r="U1276" i="1" s="1"/>
  <c r="T1277" i="1"/>
  <c r="U1277" i="1" s="1"/>
  <c r="T1278" i="1"/>
  <c r="U1278" i="1" s="1"/>
  <c r="T1279" i="1"/>
  <c r="U1279" i="1" s="1"/>
  <c r="T1280" i="1"/>
  <c r="U1280" i="1" s="1"/>
  <c r="T1281" i="1"/>
  <c r="U1281" i="1" s="1"/>
  <c r="T1282" i="1"/>
  <c r="U1282" i="1" s="1"/>
  <c r="T1283" i="1"/>
  <c r="U1283" i="1" s="1"/>
  <c r="T1284" i="1"/>
  <c r="U1284" i="1" s="1"/>
  <c r="T1285" i="1"/>
  <c r="U1285" i="1" s="1"/>
  <c r="T1286" i="1"/>
  <c r="U1286" i="1" s="1"/>
  <c r="T1287" i="1"/>
  <c r="U1287" i="1" s="1"/>
  <c r="T1288" i="1"/>
  <c r="U1288" i="1" s="1"/>
  <c r="T1289" i="1"/>
  <c r="U1289" i="1" s="1"/>
  <c r="T1290" i="1"/>
  <c r="U1290" i="1" s="1"/>
  <c r="T1291" i="1"/>
  <c r="U1291" i="1" s="1"/>
  <c r="T1292" i="1"/>
  <c r="U1292" i="1" s="1"/>
  <c r="T1293" i="1"/>
  <c r="U1293" i="1" s="1"/>
  <c r="T1294" i="1"/>
  <c r="U1294" i="1" s="1"/>
  <c r="T1295" i="1"/>
  <c r="U1295" i="1" s="1"/>
  <c r="T1296" i="1"/>
  <c r="U1296" i="1" s="1"/>
  <c r="T1297" i="1"/>
  <c r="U1297" i="1" s="1"/>
  <c r="T1298" i="1"/>
  <c r="U1298" i="1" s="1"/>
  <c r="T1299" i="1"/>
  <c r="U1299" i="1" s="1"/>
  <c r="T1300" i="1"/>
  <c r="U1300" i="1" s="1"/>
  <c r="T1301" i="1"/>
  <c r="U1301" i="1" s="1"/>
  <c r="T1302" i="1"/>
  <c r="U1302" i="1" s="1"/>
  <c r="T1303" i="1"/>
  <c r="U1303" i="1" s="1"/>
  <c r="T1304" i="1"/>
  <c r="U1304" i="1" s="1"/>
  <c r="T1305" i="1"/>
  <c r="U1305" i="1" s="1"/>
  <c r="T1306" i="1"/>
  <c r="U1306" i="1" s="1"/>
  <c r="T1307" i="1"/>
  <c r="U1307" i="1" s="1"/>
  <c r="T1308" i="1"/>
  <c r="U1308" i="1" s="1"/>
  <c r="T1309" i="1"/>
  <c r="U1309" i="1" s="1"/>
  <c r="T1310" i="1"/>
  <c r="U1310" i="1" s="1"/>
  <c r="T1311" i="1"/>
  <c r="U1311" i="1" s="1"/>
  <c r="T1312" i="1"/>
  <c r="U1312" i="1" s="1"/>
  <c r="T1313" i="1"/>
  <c r="U1313" i="1" s="1"/>
  <c r="T1314" i="1"/>
  <c r="U1314" i="1" s="1"/>
  <c r="T1315" i="1"/>
  <c r="U1315" i="1" s="1"/>
  <c r="T1316" i="1"/>
  <c r="U1316" i="1" s="1"/>
  <c r="T1317" i="1"/>
  <c r="U1317" i="1" s="1"/>
  <c r="T1318" i="1"/>
  <c r="U1318" i="1" s="1"/>
  <c r="T1319" i="1"/>
  <c r="U1319" i="1" s="1"/>
  <c r="T1320" i="1"/>
  <c r="U1320" i="1" s="1"/>
  <c r="T1321" i="1"/>
  <c r="U1321" i="1" s="1"/>
  <c r="T1322" i="1"/>
  <c r="U1322" i="1" s="1"/>
  <c r="T1323" i="1"/>
  <c r="U1323" i="1" s="1"/>
  <c r="T1324" i="1"/>
  <c r="U1324" i="1" s="1"/>
  <c r="T1325" i="1"/>
  <c r="U1325" i="1" s="1"/>
  <c r="T1326" i="1"/>
  <c r="U1326" i="1" s="1"/>
  <c r="T1327" i="1"/>
  <c r="U1327" i="1" s="1"/>
  <c r="T1328" i="1"/>
  <c r="U1328" i="1" s="1"/>
  <c r="T1329" i="1"/>
  <c r="U1329" i="1" s="1"/>
  <c r="T1330" i="1"/>
  <c r="U1330" i="1" s="1"/>
  <c r="T1331" i="1"/>
  <c r="U1331" i="1" s="1"/>
  <c r="T1332" i="1"/>
  <c r="U1332" i="1" s="1"/>
  <c r="T1333" i="1"/>
  <c r="U1333" i="1" s="1"/>
  <c r="T1334" i="1"/>
  <c r="U1334" i="1" s="1"/>
  <c r="T1335" i="1"/>
  <c r="U1335" i="1" s="1"/>
  <c r="T1336" i="1"/>
  <c r="U1336" i="1" s="1"/>
  <c r="T1337" i="1"/>
  <c r="U1337" i="1" s="1"/>
  <c r="T1338" i="1"/>
  <c r="U1338" i="1" s="1"/>
  <c r="T1339" i="1"/>
  <c r="U1339" i="1" s="1"/>
  <c r="T1340" i="1"/>
  <c r="U1340" i="1" s="1"/>
  <c r="T1341" i="1"/>
  <c r="U1341" i="1" s="1"/>
  <c r="T1342" i="1"/>
  <c r="U1342" i="1" s="1"/>
  <c r="T1343" i="1"/>
  <c r="U1343" i="1" s="1"/>
  <c r="T1344" i="1"/>
  <c r="U1344" i="1" s="1"/>
  <c r="T1345" i="1"/>
  <c r="U1345" i="1" s="1"/>
  <c r="T1346" i="1"/>
  <c r="U1346" i="1" s="1"/>
  <c r="T1347" i="1"/>
  <c r="U1347" i="1" s="1"/>
  <c r="T1348" i="1"/>
  <c r="U1348" i="1" s="1"/>
  <c r="T1349" i="1"/>
  <c r="U1349" i="1" s="1"/>
  <c r="T1350" i="1"/>
  <c r="U1350" i="1" s="1"/>
  <c r="T1351" i="1"/>
  <c r="U1351" i="1" s="1"/>
  <c r="T1352" i="1"/>
  <c r="U1352" i="1" s="1"/>
  <c r="T1353" i="1"/>
  <c r="U1353" i="1" s="1"/>
  <c r="T1354" i="1"/>
  <c r="U1354" i="1" s="1"/>
  <c r="T1355" i="1"/>
  <c r="U1355" i="1" s="1"/>
  <c r="T1356" i="1"/>
  <c r="U1356" i="1" s="1"/>
  <c r="T1357" i="1"/>
  <c r="U1357" i="1" s="1"/>
  <c r="T1358" i="1"/>
  <c r="U1358" i="1" s="1"/>
  <c r="T1359" i="1"/>
  <c r="U1359" i="1" s="1"/>
  <c r="T1360" i="1"/>
  <c r="U1360" i="1" s="1"/>
  <c r="T1361" i="1"/>
  <c r="U1361" i="1" s="1"/>
  <c r="T1362" i="1"/>
  <c r="U1362" i="1" s="1"/>
  <c r="T1363" i="1"/>
  <c r="U1363" i="1" s="1"/>
  <c r="T1364" i="1"/>
  <c r="U1364" i="1" s="1"/>
  <c r="T1365" i="1"/>
  <c r="U1365" i="1" s="1"/>
  <c r="T1366" i="1"/>
  <c r="U1366" i="1" s="1"/>
  <c r="T1367" i="1"/>
  <c r="U1367" i="1" s="1"/>
  <c r="T1368" i="1"/>
  <c r="U1368" i="1" s="1"/>
  <c r="T1369" i="1"/>
  <c r="U1369" i="1" s="1"/>
  <c r="T1370" i="1"/>
  <c r="U1370" i="1" s="1"/>
  <c r="T1371" i="1"/>
  <c r="U1371" i="1" s="1"/>
  <c r="T1372" i="1"/>
  <c r="U1372" i="1" s="1"/>
  <c r="T1373" i="1"/>
  <c r="U1373" i="1" s="1"/>
  <c r="T1374" i="1"/>
  <c r="U1374" i="1" s="1"/>
  <c r="T1375" i="1"/>
  <c r="U1375" i="1" s="1"/>
  <c r="T1376" i="1"/>
  <c r="U1376" i="1" s="1"/>
  <c r="T1377" i="1"/>
  <c r="U1377" i="1" s="1"/>
  <c r="T1378" i="1"/>
  <c r="U1378" i="1" s="1"/>
  <c r="T1379" i="1"/>
  <c r="U1379" i="1" s="1"/>
  <c r="T1380" i="1"/>
  <c r="U1380" i="1" s="1"/>
  <c r="T1381" i="1"/>
  <c r="U1381" i="1" s="1"/>
  <c r="T1382" i="1"/>
  <c r="U1382" i="1" s="1"/>
  <c r="T1383" i="1"/>
  <c r="U1383" i="1" s="1"/>
  <c r="T1384" i="1"/>
  <c r="U1384" i="1" s="1"/>
  <c r="T1385" i="1"/>
  <c r="U1385" i="1" s="1"/>
  <c r="T1386" i="1"/>
  <c r="U1386" i="1" s="1"/>
  <c r="T1387" i="1"/>
  <c r="U1387" i="1" s="1"/>
  <c r="T1388" i="1"/>
  <c r="U1388" i="1" s="1"/>
  <c r="T1389" i="1"/>
  <c r="U1389" i="1" s="1"/>
  <c r="T1390" i="1"/>
  <c r="U1390" i="1" s="1"/>
  <c r="T1391" i="1"/>
  <c r="U1391" i="1" s="1"/>
  <c r="T1392" i="1"/>
  <c r="U1392" i="1" s="1"/>
  <c r="T1393" i="1"/>
  <c r="U1393" i="1" s="1"/>
  <c r="T1394" i="1"/>
  <c r="U1394" i="1" s="1"/>
  <c r="T1395" i="1"/>
  <c r="U1395" i="1" s="1"/>
  <c r="T1396" i="1"/>
  <c r="U1396" i="1" s="1"/>
  <c r="T1397" i="1"/>
  <c r="U1397" i="1" s="1"/>
  <c r="T1398" i="1"/>
  <c r="U1398" i="1" s="1"/>
  <c r="T1399" i="1"/>
  <c r="U1399" i="1" s="1"/>
  <c r="T1400" i="1"/>
  <c r="U1400" i="1" s="1"/>
  <c r="T1401" i="1"/>
  <c r="U1401" i="1" s="1"/>
  <c r="T1402" i="1"/>
  <c r="U1402" i="1" s="1"/>
  <c r="T1403" i="1"/>
  <c r="U1403" i="1" s="1"/>
  <c r="T1404" i="1"/>
  <c r="U1404" i="1" s="1"/>
  <c r="T1405" i="1"/>
  <c r="U1405" i="1" s="1"/>
  <c r="T1406" i="1"/>
  <c r="U1406" i="1" s="1"/>
  <c r="T1407" i="1"/>
  <c r="U1407" i="1" s="1"/>
  <c r="T1408" i="1"/>
  <c r="U1408" i="1" s="1"/>
  <c r="T1409" i="1"/>
  <c r="U1409" i="1" s="1"/>
  <c r="T1410" i="1"/>
  <c r="U1410" i="1" s="1"/>
  <c r="T1411" i="1"/>
  <c r="U1411" i="1" s="1"/>
  <c r="T1412" i="1"/>
  <c r="U1412" i="1" s="1"/>
  <c r="T1413" i="1"/>
  <c r="U1413" i="1" s="1"/>
  <c r="T1414" i="1"/>
  <c r="U1414" i="1" s="1"/>
  <c r="T1415" i="1"/>
  <c r="U1415" i="1" s="1"/>
  <c r="T1416" i="1"/>
  <c r="U1416" i="1" s="1"/>
  <c r="T1417" i="1"/>
  <c r="U1417" i="1" s="1"/>
  <c r="T1418" i="1"/>
  <c r="U1418" i="1" s="1"/>
  <c r="T1419" i="1"/>
  <c r="U1419" i="1" s="1"/>
  <c r="T1420" i="1"/>
  <c r="U1420" i="1" s="1"/>
  <c r="T1421" i="1"/>
  <c r="U1421" i="1" s="1"/>
  <c r="T1422" i="1"/>
  <c r="U1422" i="1" s="1"/>
  <c r="T1423" i="1"/>
  <c r="U1423" i="1" s="1"/>
  <c r="T1424" i="1"/>
  <c r="U1424" i="1" s="1"/>
  <c r="T1425" i="1"/>
  <c r="U1425" i="1" s="1"/>
  <c r="T1426" i="1"/>
  <c r="U1426" i="1" s="1"/>
  <c r="T1427" i="1"/>
  <c r="U1427" i="1" s="1"/>
  <c r="T1428" i="1"/>
  <c r="U1428" i="1" s="1"/>
  <c r="T1429" i="1"/>
  <c r="U1429" i="1" s="1"/>
  <c r="T1430" i="1"/>
  <c r="U1430" i="1" s="1"/>
  <c r="T1431" i="1"/>
  <c r="U1431" i="1" s="1"/>
  <c r="T1432" i="1"/>
  <c r="U1432" i="1" s="1"/>
  <c r="T1433" i="1"/>
  <c r="U1433" i="1" s="1"/>
  <c r="T1434" i="1"/>
  <c r="U1434" i="1" s="1"/>
  <c r="T1435" i="1"/>
  <c r="U1435" i="1" s="1"/>
  <c r="T1436" i="1"/>
  <c r="U1436" i="1" s="1"/>
  <c r="T1437" i="1"/>
  <c r="U1437" i="1" s="1"/>
  <c r="T1438" i="1"/>
  <c r="U1438" i="1" s="1"/>
  <c r="T1439" i="1"/>
  <c r="U1439" i="1" s="1"/>
  <c r="T1440" i="1"/>
  <c r="U1440" i="1" s="1"/>
  <c r="T1441" i="1"/>
  <c r="U1441" i="1" s="1"/>
  <c r="T1442" i="1"/>
  <c r="U1442" i="1" s="1"/>
  <c r="T1443" i="1"/>
  <c r="U1443" i="1" s="1"/>
  <c r="T1444" i="1"/>
  <c r="U1444" i="1" s="1"/>
  <c r="T1445" i="1"/>
  <c r="U1445" i="1" s="1"/>
  <c r="T1446" i="1"/>
  <c r="U1446" i="1" s="1"/>
  <c r="T1447" i="1"/>
  <c r="U1447" i="1" s="1"/>
  <c r="T1448" i="1"/>
  <c r="U1448" i="1" s="1"/>
  <c r="T1449" i="1"/>
  <c r="U1449" i="1" s="1"/>
  <c r="T1450" i="1"/>
  <c r="U1450" i="1" s="1"/>
  <c r="T1451" i="1"/>
  <c r="U1451" i="1" s="1"/>
  <c r="T1452" i="1"/>
  <c r="U1452" i="1" s="1"/>
  <c r="T1453" i="1"/>
  <c r="U1453" i="1" s="1"/>
  <c r="T1454" i="1"/>
  <c r="U1454" i="1" s="1"/>
  <c r="T1455" i="1"/>
  <c r="U1455" i="1" s="1"/>
  <c r="T1456" i="1"/>
  <c r="U1456" i="1" s="1"/>
  <c r="T1457" i="1"/>
  <c r="U1457" i="1" s="1"/>
  <c r="T1458" i="1"/>
  <c r="U1458" i="1" s="1"/>
  <c r="T1459" i="1"/>
  <c r="U1459" i="1" s="1"/>
  <c r="T1460" i="1"/>
  <c r="U1460" i="1" s="1"/>
  <c r="T1461" i="1"/>
  <c r="U1461" i="1" s="1"/>
  <c r="T1462" i="1"/>
  <c r="U1462" i="1" s="1"/>
  <c r="T1463" i="1"/>
  <c r="U1463" i="1" s="1"/>
  <c r="T1464" i="1"/>
  <c r="U1464" i="1" s="1"/>
  <c r="T1465" i="1"/>
  <c r="U1465" i="1" s="1"/>
  <c r="T1466" i="1"/>
  <c r="U1466" i="1" s="1"/>
  <c r="T1467" i="1"/>
  <c r="U1467" i="1" s="1"/>
  <c r="T1468" i="1"/>
  <c r="U1468" i="1" s="1"/>
  <c r="T1469" i="1"/>
  <c r="U1469" i="1" s="1"/>
  <c r="T1470" i="1"/>
  <c r="U1470" i="1" s="1"/>
  <c r="T1471" i="1"/>
  <c r="U1471" i="1" s="1"/>
  <c r="T1472" i="1"/>
  <c r="U1472" i="1" s="1"/>
  <c r="T1473" i="1"/>
  <c r="U1473" i="1" s="1"/>
  <c r="T1474" i="1"/>
  <c r="U1474" i="1" s="1"/>
  <c r="T1475" i="1"/>
  <c r="U1475" i="1" s="1"/>
  <c r="T1476" i="1"/>
  <c r="U1476" i="1" s="1"/>
  <c r="T1477" i="1"/>
  <c r="U1477" i="1" s="1"/>
  <c r="T1478" i="1"/>
  <c r="U1478" i="1" s="1"/>
  <c r="T1479" i="1"/>
  <c r="U1479" i="1" s="1"/>
  <c r="T1480" i="1"/>
  <c r="U1480" i="1" s="1"/>
  <c r="T1481" i="1"/>
  <c r="U1481" i="1" s="1"/>
  <c r="T1482" i="1"/>
  <c r="U1482" i="1" s="1"/>
  <c r="T1483" i="1"/>
  <c r="U1483" i="1" s="1"/>
  <c r="T1484" i="1"/>
  <c r="U1484" i="1" s="1"/>
  <c r="T1485" i="1"/>
  <c r="U1485" i="1" s="1"/>
  <c r="T1486" i="1"/>
  <c r="U1486" i="1" s="1"/>
  <c r="T1487" i="1"/>
  <c r="U1487" i="1" s="1"/>
  <c r="T1488" i="1"/>
  <c r="U1488" i="1" s="1"/>
  <c r="T1489" i="1"/>
  <c r="U1489" i="1" s="1"/>
  <c r="T1490" i="1"/>
  <c r="U1490" i="1" s="1"/>
  <c r="T1491" i="1"/>
  <c r="U1491" i="1" s="1"/>
  <c r="T1492" i="1"/>
  <c r="U1492" i="1" s="1"/>
  <c r="T1493" i="1"/>
  <c r="U1493" i="1" s="1"/>
  <c r="T1494" i="1"/>
  <c r="U1494" i="1" s="1"/>
  <c r="T1495" i="1"/>
  <c r="U1495" i="1" s="1"/>
  <c r="T1496" i="1"/>
  <c r="U1496" i="1" s="1"/>
  <c r="T1497" i="1"/>
  <c r="U1497" i="1" s="1"/>
  <c r="T1498" i="1"/>
  <c r="U1498" i="1" s="1"/>
  <c r="T1499" i="1"/>
  <c r="U1499" i="1" s="1"/>
  <c r="T1500" i="1"/>
  <c r="U1500" i="1" s="1"/>
  <c r="T1501" i="1"/>
  <c r="U1501" i="1" s="1"/>
  <c r="T1502" i="1"/>
  <c r="U1502" i="1" s="1"/>
  <c r="T1503" i="1"/>
  <c r="U1503" i="1" s="1"/>
  <c r="T1504" i="1"/>
  <c r="U1504" i="1" s="1"/>
  <c r="T1505" i="1"/>
  <c r="U1505" i="1" s="1"/>
  <c r="T1506" i="1"/>
  <c r="U1506" i="1" s="1"/>
  <c r="T1507" i="1"/>
  <c r="U1507" i="1" s="1"/>
  <c r="T1508" i="1"/>
  <c r="U1508" i="1" s="1"/>
  <c r="T1509" i="1"/>
  <c r="U1509" i="1" s="1"/>
  <c r="T1510" i="1"/>
  <c r="U1510" i="1" s="1"/>
  <c r="T1511" i="1"/>
  <c r="U1511" i="1" s="1"/>
  <c r="T1512" i="1"/>
  <c r="U1512" i="1" s="1"/>
  <c r="T1513" i="1"/>
  <c r="U1513" i="1" s="1"/>
  <c r="T1514" i="1"/>
  <c r="U1514" i="1" s="1"/>
  <c r="T1515" i="1"/>
  <c r="U1515" i="1" s="1"/>
  <c r="T1516" i="1"/>
  <c r="U1516" i="1" s="1"/>
  <c r="T1517" i="1"/>
  <c r="U1517" i="1" s="1"/>
  <c r="T1518" i="1"/>
  <c r="U1518" i="1" s="1"/>
  <c r="T1519" i="1"/>
  <c r="U1519" i="1" s="1"/>
  <c r="T1520" i="1"/>
  <c r="U1520" i="1" s="1"/>
  <c r="T1521" i="1"/>
  <c r="U1521" i="1" s="1"/>
  <c r="T1522" i="1"/>
  <c r="U1522" i="1" s="1"/>
  <c r="T1523" i="1"/>
  <c r="U1523" i="1" s="1"/>
  <c r="T1524" i="1"/>
  <c r="U1524" i="1" s="1"/>
  <c r="T1525" i="1"/>
  <c r="U1525" i="1" s="1"/>
  <c r="T1526" i="1"/>
  <c r="U1526" i="1" s="1"/>
  <c r="T1527" i="1"/>
  <c r="U1527" i="1" s="1"/>
  <c r="T1528" i="1"/>
  <c r="U1528" i="1" s="1"/>
  <c r="T1529" i="1"/>
  <c r="U1529" i="1" s="1"/>
  <c r="T1530" i="1"/>
  <c r="U1530" i="1" s="1"/>
  <c r="T1531" i="1"/>
  <c r="U1531" i="1" s="1"/>
  <c r="T1532" i="1"/>
  <c r="U1532" i="1" s="1"/>
  <c r="T1533" i="1"/>
  <c r="U1533" i="1" s="1"/>
  <c r="T1534" i="1"/>
  <c r="U1534" i="1" s="1"/>
  <c r="T1535" i="1"/>
  <c r="U1535" i="1" s="1"/>
  <c r="T1536" i="1"/>
  <c r="U1536" i="1" s="1"/>
  <c r="T1537" i="1"/>
  <c r="U1537" i="1" s="1"/>
  <c r="T1538" i="1"/>
  <c r="U1538" i="1" s="1"/>
  <c r="T1539" i="1"/>
  <c r="U1539" i="1" s="1"/>
  <c r="T1540" i="1"/>
  <c r="U1540" i="1" s="1"/>
  <c r="T1541" i="1"/>
  <c r="U1541" i="1" s="1"/>
  <c r="T1542" i="1"/>
  <c r="U1542" i="1" s="1"/>
  <c r="T1543" i="1"/>
  <c r="U1543" i="1" s="1"/>
  <c r="T1544" i="1"/>
  <c r="U1544" i="1" s="1"/>
  <c r="T1545" i="1"/>
  <c r="U1545" i="1" s="1"/>
  <c r="T1546" i="1"/>
  <c r="U1546" i="1" s="1"/>
  <c r="T1547" i="1"/>
  <c r="U1547" i="1" s="1"/>
  <c r="T1548" i="1"/>
  <c r="U1548" i="1" s="1"/>
  <c r="T1549" i="1"/>
  <c r="U1549" i="1" s="1"/>
  <c r="T1550" i="1"/>
  <c r="U1550" i="1" s="1"/>
  <c r="T1551" i="1"/>
  <c r="U1551" i="1" s="1"/>
  <c r="T1552" i="1"/>
  <c r="U1552" i="1" s="1"/>
  <c r="T1553" i="1"/>
  <c r="U1553" i="1" s="1"/>
  <c r="T1554" i="1"/>
  <c r="U1554" i="1" s="1"/>
  <c r="T1555" i="1"/>
  <c r="U1555" i="1" s="1"/>
  <c r="T1556" i="1"/>
  <c r="U1556" i="1" s="1"/>
  <c r="T1557" i="1"/>
  <c r="U1557" i="1" s="1"/>
  <c r="T1558" i="1"/>
  <c r="U1558" i="1" s="1"/>
  <c r="T1559" i="1"/>
  <c r="U1559" i="1" s="1"/>
  <c r="T1560" i="1"/>
  <c r="U1560" i="1" s="1"/>
  <c r="T1561" i="1"/>
  <c r="U1561" i="1" s="1"/>
  <c r="T1562" i="1"/>
  <c r="U1562" i="1" s="1"/>
  <c r="T1563" i="1"/>
  <c r="U1563" i="1" s="1"/>
  <c r="T1564" i="1"/>
  <c r="U1564" i="1" s="1"/>
  <c r="T1565" i="1"/>
  <c r="U1565" i="1" s="1"/>
  <c r="T1566" i="1"/>
  <c r="U1566" i="1" s="1"/>
  <c r="T1567" i="1"/>
  <c r="U1567" i="1" s="1"/>
  <c r="T1568" i="1"/>
  <c r="U1568" i="1" s="1"/>
  <c r="T1569" i="1"/>
  <c r="U1569" i="1" s="1"/>
  <c r="T1570" i="1"/>
  <c r="U1570" i="1" s="1"/>
  <c r="T1571" i="1"/>
  <c r="U1571" i="1" s="1"/>
  <c r="T1572" i="1"/>
  <c r="U1572" i="1" s="1"/>
  <c r="T1573" i="1"/>
  <c r="U1573" i="1" s="1"/>
  <c r="T1574" i="1"/>
  <c r="U1574" i="1" s="1"/>
  <c r="T1575" i="1"/>
  <c r="U1575" i="1" s="1"/>
  <c r="T1576" i="1"/>
  <c r="U1576" i="1" s="1"/>
  <c r="T1577" i="1"/>
  <c r="U1577" i="1" s="1"/>
  <c r="T1578" i="1"/>
  <c r="U1578" i="1" s="1"/>
  <c r="T1579" i="1"/>
  <c r="U1579" i="1" s="1"/>
  <c r="T1580" i="1"/>
  <c r="U1580" i="1" s="1"/>
  <c r="T1581" i="1"/>
  <c r="U1581" i="1" s="1"/>
  <c r="T1582" i="1"/>
  <c r="U1582" i="1" s="1"/>
  <c r="T1583" i="1"/>
  <c r="U1583" i="1" s="1"/>
  <c r="T1584" i="1"/>
  <c r="U1584" i="1" s="1"/>
  <c r="T1585" i="1"/>
  <c r="U1585" i="1" s="1"/>
  <c r="T1586" i="1"/>
  <c r="U1586" i="1" s="1"/>
  <c r="T1587" i="1"/>
  <c r="U1587" i="1" s="1"/>
  <c r="T1588" i="1"/>
  <c r="U1588" i="1" s="1"/>
  <c r="T1589" i="1"/>
  <c r="U1589" i="1" s="1"/>
  <c r="T1590" i="1"/>
  <c r="U1590" i="1" s="1"/>
  <c r="T1591" i="1"/>
  <c r="U1591" i="1" s="1"/>
  <c r="T1592" i="1"/>
  <c r="U1592" i="1" s="1"/>
  <c r="T1593" i="1"/>
  <c r="U1593" i="1" s="1"/>
  <c r="T1594" i="1"/>
  <c r="U1594" i="1" s="1"/>
  <c r="T1595" i="1"/>
  <c r="U1595" i="1" s="1"/>
  <c r="T1596" i="1"/>
  <c r="U1596" i="1" s="1"/>
  <c r="T1597" i="1"/>
  <c r="U1597" i="1" s="1"/>
  <c r="T1598" i="1"/>
  <c r="U1598" i="1" s="1"/>
  <c r="T1599" i="1"/>
  <c r="U1599" i="1" s="1"/>
  <c r="T1600" i="1"/>
  <c r="U1600" i="1" s="1"/>
  <c r="T1601" i="1"/>
  <c r="U1601" i="1" s="1"/>
  <c r="T1602" i="1"/>
  <c r="U1602" i="1" s="1"/>
  <c r="T1603" i="1"/>
  <c r="U1603" i="1" s="1"/>
  <c r="T1604" i="1"/>
  <c r="U1604" i="1" s="1"/>
  <c r="T1605" i="1"/>
  <c r="U1605" i="1" s="1"/>
  <c r="T1606" i="1"/>
  <c r="U1606" i="1" s="1"/>
  <c r="T1607" i="1"/>
  <c r="U1607" i="1" s="1"/>
  <c r="T1608" i="1"/>
  <c r="U1608" i="1" s="1"/>
  <c r="T1609" i="1"/>
  <c r="U1609" i="1" s="1"/>
  <c r="T1610" i="1"/>
  <c r="U1610" i="1" s="1"/>
  <c r="T1611" i="1"/>
  <c r="U1611" i="1" s="1"/>
  <c r="T1612" i="1"/>
  <c r="U1612" i="1" s="1"/>
  <c r="T1613" i="1"/>
  <c r="U1613" i="1" s="1"/>
  <c r="T1614" i="1"/>
  <c r="U1614" i="1" s="1"/>
  <c r="T1615" i="1"/>
  <c r="U1615" i="1" s="1"/>
  <c r="T1616" i="1"/>
  <c r="U1616" i="1" s="1"/>
  <c r="T1617" i="1"/>
  <c r="U1617" i="1" s="1"/>
  <c r="T1618" i="1"/>
  <c r="U1618" i="1" s="1"/>
  <c r="T1619" i="1"/>
  <c r="U1619" i="1" s="1"/>
  <c r="T1620" i="1"/>
  <c r="U1620" i="1" s="1"/>
  <c r="T1621" i="1"/>
  <c r="U1621" i="1" s="1"/>
  <c r="T1622" i="1"/>
  <c r="U1622" i="1" s="1"/>
  <c r="T1623" i="1"/>
  <c r="U1623" i="1" s="1"/>
  <c r="T1624" i="1"/>
  <c r="U1624" i="1" s="1"/>
  <c r="T1625" i="1"/>
  <c r="U1625" i="1" s="1"/>
  <c r="T1626" i="1"/>
  <c r="U1626" i="1" s="1"/>
  <c r="T1627" i="1"/>
  <c r="U1627" i="1" s="1"/>
  <c r="T1628" i="1"/>
  <c r="U1628" i="1" s="1"/>
  <c r="T1629" i="1"/>
  <c r="U1629" i="1" s="1"/>
  <c r="T1630" i="1"/>
  <c r="U1630" i="1" s="1"/>
  <c r="T1631" i="1"/>
  <c r="U1631" i="1" s="1"/>
  <c r="T1632" i="1"/>
  <c r="U1632" i="1" s="1"/>
  <c r="T1633" i="1"/>
  <c r="U1633" i="1" s="1"/>
  <c r="T1634" i="1"/>
  <c r="U1634" i="1" s="1"/>
  <c r="T1635" i="1"/>
  <c r="U1635" i="1" s="1"/>
  <c r="T1636" i="1"/>
  <c r="U1636" i="1" s="1"/>
  <c r="T1637" i="1"/>
  <c r="U1637" i="1" s="1"/>
  <c r="T1638" i="1"/>
  <c r="U1638" i="1" s="1"/>
  <c r="T1639" i="1"/>
  <c r="U1639" i="1" s="1"/>
  <c r="T1640" i="1"/>
  <c r="U1640" i="1" s="1"/>
  <c r="T1641" i="1"/>
  <c r="U1641" i="1" s="1"/>
  <c r="T1642" i="1"/>
  <c r="U1642" i="1" s="1"/>
  <c r="T1643" i="1"/>
  <c r="U1643" i="1" s="1"/>
  <c r="T1644" i="1"/>
  <c r="U1644" i="1" s="1"/>
  <c r="T1645" i="1"/>
  <c r="U1645" i="1" s="1"/>
  <c r="T1646" i="1"/>
  <c r="U1646" i="1" s="1"/>
  <c r="T1647" i="1"/>
  <c r="U1647" i="1" s="1"/>
  <c r="T1648" i="1"/>
  <c r="U1648" i="1" s="1"/>
  <c r="T1649" i="1"/>
  <c r="U1649" i="1" s="1"/>
  <c r="T1650" i="1"/>
  <c r="U1650" i="1" s="1"/>
  <c r="T1651" i="1"/>
  <c r="U1651" i="1" s="1"/>
  <c r="T1652" i="1"/>
  <c r="U1652" i="1" s="1"/>
  <c r="T1653" i="1"/>
  <c r="U1653" i="1" s="1"/>
  <c r="T1654" i="1"/>
  <c r="U1654" i="1" s="1"/>
  <c r="T1655" i="1"/>
  <c r="U1655" i="1" s="1"/>
  <c r="T1656" i="1"/>
  <c r="U1656" i="1" s="1"/>
  <c r="T1657" i="1"/>
  <c r="U1657" i="1" s="1"/>
  <c r="T1658" i="1"/>
  <c r="U1658" i="1" s="1"/>
  <c r="T1659" i="1"/>
  <c r="U1659" i="1" s="1"/>
  <c r="T1660" i="1"/>
  <c r="U1660" i="1" s="1"/>
  <c r="T1661" i="1"/>
  <c r="U1661" i="1" s="1"/>
  <c r="T1662" i="1"/>
  <c r="U1662" i="1" s="1"/>
  <c r="T1663" i="1"/>
  <c r="U1663" i="1" s="1"/>
  <c r="T1664" i="1"/>
  <c r="U1664" i="1" s="1"/>
  <c r="T1665" i="1"/>
  <c r="U1665" i="1" s="1"/>
  <c r="T1666" i="1"/>
  <c r="U1666" i="1" s="1"/>
  <c r="T1667" i="1"/>
  <c r="U1667" i="1" s="1"/>
  <c r="T1668" i="1"/>
  <c r="U1668" i="1" s="1"/>
  <c r="T1669" i="1"/>
  <c r="U1669" i="1" s="1"/>
  <c r="T1670" i="1"/>
  <c r="U1670" i="1" s="1"/>
  <c r="T1671" i="1"/>
  <c r="U1671" i="1" s="1"/>
  <c r="T1672" i="1"/>
  <c r="U1672" i="1" s="1"/>
  <c r="T1673" i="1"/>
  <c r="U1673" i="1" s="1"/>
  <c r="T1674" i="1"/>
  <c r="U1674" i="1" s="1"/>
  <c r="T1675" i="1"/>
  <c r="U1675" i="1" s="1"/>
  <c r="T1676" i="1"/>
  <c r="U1676" i="1" s="1"/>
  <c r="T1677" i="1"/>
  <c r="U1677" i="1" s="1"/>
  <c r="T1678" i="1"/>
  <c r="U1678" i="1" s="1"/>
  <c r="T1679" i="1"/>
  <c r="U1679" i="1" s="1"/>
  <c r="T1680" i="1"/>
  <c r="U1680" i="1" s="1"/>
  <c r="T1681" i="1"/>
  <c r="U1681" i="1" s="1"/>
  <c r="T1682" i="1"/>
  <c r="U1682" i="1" s="1"/>
  <c r="T1683" i="1"/>
  <c r="U1683" i="1" s="1"/>
  <c r="T1684" i="1"/>
  <c r="U1684" i="1" s="1"/>
  <c r="T1685" i="1"/>
  <c r="U1685" i="1" s="1"/>
  <c r="T1686" i="1"/>
  <c r="U1686" i="1" s="1"/>
  <c r="T1687" i="1"/>
  <c r="U1687" i="1" s="1"/>
  <c r="T1688" i="1"/>
  <c r="U1688" i="1" s="1"/>
  <c r="T1689" i="1"/>
  <c r="U1689" i="1" s="1"/>
  <c r="T1690" i="1"/>
  <c r="U1690" i="1" s="1"/>
  <c r="T1691" i="1"/>
  <c r="U1691" i="1" s="1"/>
  <c r="T1692" i="1"/>
  <c r="U1692" i="1" s="1"/>
  <c r="T1693" i="1"/>
  <c r="U1693" i="1" s="1"/>
  <c r="T1694" i="1"/>
  <c r="U1694" i="1" s="1"/>
  <c r="T1695" i="1"/>
  <c r="U1695" i="1" s="1"/>
  <c r="T1696" i="1"/>
  <c r="U1696" i="1" s="1"/>
  <c r="T1697" i="1"/>
  <c r="U1697" i="1" s="1"/>
  <c r="T1698" i="1"/>
  <c r="U1698" i="1" s="1"/>
  <c r="T1699" i="1"/>
  <c r="U1699" i="1" s="1"/>
  <c r="T1700" i="1"/>
  <c r="U1700" i="1" s="1"/>
  <c r="T1701" i="1"/>
  <c r="U1701" i="1" s="1"/>
  <c r="T1702" i="1"/>
  <c r="U1702" i="1" s="1"/>
  <c r="T1703" i="1"/>
  <c r="U1703" i="1" s="1"/>
  <c r="T1704" i="1"/>
  <c r="U1704" i="1" s="1"/>
  <c r="T1705" i="1"/>
  <c r="U1705" i="1" s="1"/>
  <c r="T1706" i="1"/>
  <c r="U1706" i="1" s="1"/>
  <c r="T1707" i="1"/>
  <c r="U1707" i="1" s="1"/>
  <c r="T1708" i="1"/>
  <c r="U1708" i="1" s="1"/>
  <c r="T1709" i="1"/>
  <c r="U1709" i="1" s="1"/>
  <c r="T1710" i="1"/>
  <c r="U1710" i="1" s="1"/>
  <c r="T1711" i="1"/>
  <c r="U1711" i="1" s="1"/>
  <c r="T1712" i="1"/>
  <c r="U1712" i="1" s="1"/>
  <c r="T1713" i="1"/>
  <c r="U1713" i="1" s="1"/>
  <c r="T1714" i="1"/>
  <c r="U1714" i="1" s="1"/>
  <c r="T1715" i="1"/>
  <c r="U1715" i="1" s="1"/>
  <c r="T1716" i="1"/>
  <c r="U1716" i="1" s="1"/>
  <c r="T1717" i="1"/>
  <c r="U1717" i="1" s="1"/>
  <c r="T1718" i="1"/>
  <c r="U1718" i="1" s="1"/>
  <c r="T1719" i="1"/>
  <c r="U1719" i="1" s="1"/>
  <c r="T1720" i="1"/>
  <c r="U1720" i="1" s="1"/>
  <c r="T1721" i="1"/>
  <c r="U1721" i="1" s="1"/>
  <c r="T1722" i="1"/>
  <c r="U1722" i="1" s="1"/>
  <c r="T1723" i="1"/>
  <c r="U1723" i="1" s="1"/>
  <c r="T1724" i="1"/>
  <c r="U1724" i="1" s="1"/>
  <c r="T1725" i="1"/>
  <c r="U1725" i="1" s="1"/>
  <c r="T1726" i="1"/>
  <c r="U1726" i="1" s="1"/>
  <c r="T1727" i="1"/>
  <c r="U1727" i="1" s="1"/>
  <c r="T1728" i="1"/>
  <c r="U1728" i="1" s="1"/>
  <c r="T1729" i="1"/>
  <c r="U1729" i="1" s="1"/>
  <c r="T1730" i="1"/>
  <c r="U1730" i="1" s="1"/>
  <c r="T1731" i="1"/>
  <c r="U1731" i="1" s="1"/>
  <c r="T1732" i="1"/>
  <c r="U1732" i="1" s="1"/>
  <c r="T1733" i="1"/>
  <c r="U1733" i="1" s="1"/>
  <c r="T1734" i="1"/>
  <c r="U1734" i="1" s="1"/>
  <c r="T1735" i="1"/>
  <c r="U1735" i="1" s="1"/>
  <c r="T1736" i="1"/>
  <c r="U1736" i="1" s="1"/>
  <c r="T1737" i="1"/>
  <c r="U1737" i="1" s="1"/>
  <c r="T1738" i="1"/>
  <c r="U1738" i="1" s="1"/>
  <c r="T1739" i="1"/>
  <c r="U1739" i="1" s="1"/>
  <c r="T1740" i="1"/>
  <c r="U1740" i="1" s="1"/>
  <c r="T1741" i="1"/>
  <c r="U1741" i="1" s="1"/>
  <c r="T1742" i="1"/>
  <c r="U1742" i="1" s="1"/>
  <c r="T1743" i="1"/>
  <c r="U1743" i="1" s="1"/>
  <c r="T1744" i="1"/>
  <c r="U1744" i="1" s="1"/>
  <c r="T1745" i="1"/>
  <c r="U1745" i="1" s="1"/>
  <c r="T1746" i="1"/>
  <c r="U1746" i="1" s="1"/>
  <c r="T1747" i="1"/>
  <c r="U1747" i="1" s="1"/>
  <c r="T1748" i="1"/>
  <c r="U1748" i="1" s="1"/>
  <c r="T1749" i="1"/>
  <c r="U1749" i="1" s="1"/>
  <c r="T1750" i="1"/>
  <c r="U1750" i="1" s="1"/>
  <c r="T1751" i="1"/>
  <c r="U1751" i="1" s="1"/>
  <c r="T1752" i="1"/>
  <c r="U1752" i="1" s="1"/>
  <c r="T1753" i="1"/>
  <c r="U1753" i="1" s="1"/>
  <c r="T1754" i="1"/>
  <c r="U1754" i="1" s="1"/>
  <c r="T1755" i="1"/>
  <c r="U1755" i="1" s="1"/>
  <c r="T1756" i="1"/>
  <c r="U1756" i="1" s="1"/>
  <c r="T1757" i="1"/>
  <c r="U1757" i="1" s="1"/>
  <c r="T1758" i="1"/>
  <c r="U1758" i="1" s="1"/>
  <c r="T1759" i="1"/>
  <c r="U1759" i="1" s="1"/>
  <c r="T1760" i="1"/>
  <c r="U1760" i="1" s="1"/>
  <c r="T1761" i="1"/>
  <c r="U1761" i="1" s="1"/>
  <c r="T1762" i="1"/>
  <c r="U1762" i="1" s="1"/>
  <c r="T1763" i="1"/>
  <c r="U1763" i="1" s="1"/>
  <c r="T1764" i="1"/>
  <c r="U1764" i="1" s="1"/>
  <c r="T1765" i="1"/>
  <c r="U1765" i="1" s="1"/>
  <c r="T1766" i="1"/>
  <c r="U1766" i="1" s="1"/>
  <c r="T1767" i="1"/>
  <c r="U1767" i="1" s="1"/>
  <c r="T1768" i="1"/>
  <c r="U1768" i="1" s="1"/>
  <c r="T1769" i="1"/>
  <c r="U1769" i="1" s="1"/>
  <c r="T1770" i="1"/>
  <c r="U1770" i="1" s="1"/>
  <c r="T1771" i="1"/>
  <c r="U1771" i="1" s="1"/>
  <c r="T1772" i="1"/>
  <c r="U1772" i="1" s="1"/>
  <c r="T1773" i="1"/>
  <c r="U1773" i="1" s="1"/>
  <c r="T1774" i="1"/>
  <c r="U1774" i="1" s="1"/>
  <c r="T1775" i="1"/>
  <c r="U1775" i="1" s="1"/>
  <c r="T1776" i="1"/>
  <c r="U1776" i="1" s="1"/>
  <c r="T1777" i="1"/>
  <c r="U1777" i="1" s="1"/>
  <c r="T1778" i="1"/>
  <c r="U1778" i="1" s="1"/>
  <c r="T1779" i="1"/>
  <c r="U1779" i="1" s="1"/>
  <c r="T1780" i="1"/>
  <c r="U1780" i="1" s="1"/>
  <c r="T1781" i="1"/>
  <c r="U1781" i="1" s="1"/>
  <c r="T1782" i="1"/>
  <c r="U1782" i="1" s="1"/>
  <c r="T1783" i="1"/>
  <c r="U1783" i="1" s="1"/>
  <c r="T1784" i="1"/>
  <c r="U1784" i="1" s="1"/>
  <c r="T1785" i="1"/>
  <c r="U1785" i="1" s="1"/>
  <c r="T1786" i="1"/>
  <c r="U1786" i="1" s="1"/>
  <c r="T1787" i="1"/>
  <c r="U1787" i="1" s="1"/>
  <c r="T1788" i="1"/>
  <c r="U1788" i="1" s="1"/>
  <c r="T1789" i="1"/>
  <c r="U1789" i="1" s="1"/>
  <c r="T1790" i="1"/>
  <c r="U1790" i="1" s="1"/>
  <c r="T1791" i="1"/>
  <c r="U1791" i="1" s="1"/>
  <c r="T1792" i="1"/>
  <c r="U1792" i="1" s="1"/>
  <c r="T1793" i="1"/>
  <c r="U1793" i="1" s="1"/>
  <c r="T1794" i="1"/>
  <c r="U1794" i="1" s="1"/>
  <c r="T1795" i="1"/>
  <c r="U1795" i="1" s="1"/>
  <c r="T1796" i="1"/>
  <c r="U1796" i="1" s="1"/>
  <c r="T1797" i="1"/>
  <c r="U1797" i="1" s="1"/>
  <c r="T1798" i="1"/>
  <c r="U1798" i="1" s="1"/>
  <c r="T1799" i="1"/>
  <c r="U1799" i="1" s="1"/>
  <c r="T1800" i="1"/>
  <c r="U1800" i="1" s="1"/>
  <c r="T1801" i="1"/>
  <c r="U1801" i="1" s="1"/>
  <c r="T1802" i="1"/>
  <c r="U1802" i="1" s="1"/>
  <c r="T1803" i="1"/>
  <c r="U1803" i="1" s="1"/>
  <c r="T1804" i="1"/>
  <c r="U1804" i="1" s="1"/>
  <c r="T1805" i="1"/>
  <c r="U1805" i="1" s="1"/>
  <c r="T1806" i="1"/>
  <c r="U1806" i="1" s="1"/>
  <c r="T1807" i="1"/>
  <c r="U1807" i="1" s="1"/>
  <c r="T1808" i="1"/>
  <c r="U1808" i="1" s="1"/>
  <c r="T1809" i="1"/>
  <c r="U1809" i="1" s="1"/>
  <c r="T1810" i="1"/>
  <c r="U1810" i="1" s="1"/>
  <c r="T1811" i="1"/>
  <c r="U1811" i="1" s="1"/>
  <c r="T1812" i="1"/>
  <c r="U1812" i="1" s="1"/>
  <c r="T1813" i="1"/>
  <c r="U1813" i="1" s="1"/>
  <c r="T1814" i="1"/>
  <c r="U1814" i="1" s="1"/>
  <c r="T1815" i="1"/>
  <c r="U1815" i="1" s="1"/>
  <c r="T1816" i="1"/>
  <c r="U1816" i="1" s="1"/>
  <c r="T1817" i="1"/>
  <c r="U1817" i="1" s="1"/>
  <c r="T1818" i="1"/>
  <c r="U1818" i="1" s="1"/>
  <c r="T1819" i="1"/>
  <c r="U1819" i="1" s="1"/>
  <c r="T1820" i="1"/>
  <c r="U1820" i="1" s="1"/>
  <c r="T1821" i="1"/>
  <c r="U1821" i="1" s="1"/>
  <c r="T1822" i="1"/>
  <c r="U1822" i="1" s="1"/>
  <c r="T1823" i="1"/>
  <c r="U1823" i="1" s="1"/>
  <c r="T1824" i="1"/>
  <c r="U1824" i="1" s="1"/>
  <c r="T1825" i="1"/>
  <c r="U1825" i="1" s="1"/>
  <c r="T1826" i="1"/>
  <c r="U1826" i="1" s="1"/>
  <c r="T1827" i="1"/>
  <c r="U1827" i="1" s="1"/>
  <c r="T1828" i="1"/>
  <c r="U1828" i="1" s="1"/>
  <c r="T1829" i="1"/>
  <c r="U1829" i="1" s="1"/>
  <c r="T1830" i="1"/>
  <c r="U1830" i="1" s="1"/>
  <c r="T1831" i="1"/>
  <c r="U1831" i="1" s="1"/>
  <c r="T1832" i="1"/>
  <c r="U1832" i="1" s="1"/>
  <c r="T1833" i="1"/>
  <c r="U1833" i="1" s="1"/>
  <c r="T1834" i="1"/>
  <c r="U1834" i="1" s="1"/>
  <c r="T1835" i="1"/>
  <c r="U1835" i="1" s="1"/>
  <c r="T1836" i="1"/>
  <c r="U1836" i="1" s="1"/>
  <c r="T1837" i="1"/>
  <c r="U1837" i="1" s="1"/>
  <c r="T1838" i="1"/>
  <c r="U1838" i="1" s="1"/>
  <c r="T1839" i="1"/>
  <c r="U1839" i="1" s="1"/>
  <c r="T1840" i="1"/>
  <c r="U1840" i="1" s="1"/>
  <c r="T1841" i="1"/>
  <c r="U1841" i="1" s="1"/>
  <c r="T1842" i="1"/>
  <c r="U1842" i="1" s="1"/>
  <c r="T1843" i="1"/>
  <c r="U1843" i="1" s="1"/>
  <c r="T1844" i="1"/>
  <c r="U1844" i="1" s="1"/>
  <c r="T1845" i="1"/>
  <c r="U1845" i="1" s="1"/>
  <c r="T1846" i="1"/>
  <c r="U1846" i="1" s="1"/>
  <c r="T1847" i="1"/>
  <c r="U1847" i="1" s="1"/>
  <c r="T1848" i="1"/>
  <c r="U1848" i="1" s="1"/>
  <c r="T1849" i="1"/>
  <c r="U1849" i="1" s="1"/>
  <c r="T1850" i="1"/>
  <c r="U1850" i="1" s="1"/>
  <c r="T1851" i="1"/>
  <c r="U1851" i="1" s="1"/>
  <c r="T1852" i="1"/>
  <c r="U1852" i="1" s="1"/>
  <c r="T1853" i="1"/>
  <c r="U1853" i="1" s="1"/>
  <c r="T1854" i="1"/>
  <c r="U1854" i="1" s="1"/>
  <c r="T1855" i="1"/>
  <c r="U1855" i="1" s="1"/>
  <c r="T1856" i="1"/>
  <c r="U1856" i="1" s="1"/>
  <c r="T1857" i="1"/>
  <c r="U1857" i="1" s="1"/>
  <c r="T1858" i="1"/>
  <c r="U1858" i="1" s="1"/>
  <c r="T1859" i="1"/>
  <c r="U1859" i="1" s="1"/>
  <c r="T1860" i="1"/>
  <c r="U1860" i="1" s="1"/>
  <c r="T1861" i="1"/>
  <c r="U1861" i="1" s="1"/>
  <c r="T1862" i="1"/>
  <c r="U1862" i="1" s="1"/>
  <c r="T1863" i="1"/>
  <c r="U1863" i="1" s="1"/>
  <c r="T1864" i="1"/>
  <c r="U1864" i="1" s="1"/>
  <c r="T1865" i="1"/>
  <c r="U1865" i="1" s="1"/>
  <c r="T1866" i="1"/>
  <c r="U1866" i="1" s="1"/>
  <c r="T1867" i="1"/>
  <c r="U1867" i="1" s="1"/>
  <c r="T1868" i="1"/>
  <c r="U1868" i="1" s="1"/>
  <c r="T1869" i="1"/>
  <c r="U1869" i="1" s="1"/>
  <c r="T1870" i="1"/>
  <c r="U1870" i="1" s="1"/>
  <c r="T1871" i="1"/>
  <c r="U1871" i="1" s="1"/>
  <c r="T1872" i="1"/>
  <c r="U1872" i="1" s="1"/>
  <c r="T1873" i="1"/>
  <c r="U1873" i="1" s="1"/>
  <c r="T1874" i="1"/>
  <c r="U1874" i="1" s="1"/>
  <c r="T1875" i="1"/>
  <c r="U1875" i="1" s="1"/>
  <c r="T1876" i="1"/>
  <c r="U1876" i="1" s="1"/>
  <c r="T1877" i="1"/>
  <c r="U1877" i="1" s="1"/>
  <c r="T1878" i="1"/>
  <c r="U1878" i="1" s="1"/>
  <c r="T1879" i="1"/>
  <c r="U1879" i="1" s="1"/>
  <c r="T1880" i="1"/>
  <c r="U1880" i="1" s="1"/>
  <c r="T1881" i="1"/>
  <c r="U1881" i="1" s="1"/>
  <c r="T1882" i="1"/>
  <c r="U1882" i="1" s="1"/>
  <c r="T1883" i="1"/>
  <c r="U1883" i="1" s="1"/>
  <c r="T1884" i="1"/>
  <c r="U1884" i="1" s="1"/>
  <c r="T1885" i="1"/>
  <c r="U1885" i="1" s="1"/>
  <c r="T1886" i="1"/>
  <c r="U1886" i="1" s="1"/>
  <c r="T1887" i="1"/>
  <c r="U1887" i="1" s="1"/>
  <c r="T1888" i="1"/>
  <c r="U1888" i="1" s="1"/>
  <c r="T1889" i="1"/>
  <c r="U1889" i="1" s="1"/>
  <c r="T1890" i="1"/>
  <c r="U1890" i="1" s="1"/>
  <c r="T1891" i="1"/>
  <c r="U1891" i="1" s="1"/>
  <c r="T1892" i="1"/>
  <c r="U1892" i="1" s="1"/>
  <c r="T1893" i="1"/>
  <c r="U1893" i="1" s="1"/>
  <c r="T1894" i="1"/>
  <c r="U1894" i="1" s="1"/>
  <c r="T1895" i="1"/>
  <c r="U1895" i="1" s="1"/>
  <c r="T1896" i="1"/>
  <c r="U1896" i="1" s="1"/>
  <c r="T1897" i="1"/>
  <c r="U1897" i="1" s="1"/>
  <c r="T1898" i="1"/>
  <c r="U1898" i="1" s="1"/>
  <c r="T1899" i="1"/>
  <c r="U1899" i="1" s="1"/>
  <c r="T1900" i="1"/>
  <c r="U1900" i="1" s="1"/>
  <c r="T1901" i="1"/>
  <c r="U1901" i="1" s="1"/>
  <c r="T1902" i="1"/>
  <c r="U1902" i="1" s="1"/>
  <c r="T1903" i="1"/>
  <c r="U1903" i="1" s="1"/>
  <c r="T1904" i="1"/>
  <c r="U1904" i="1" s="1"/>
  <c r="T1905" i="1"/>
  <c r="U1905" i="1" s="1"/>
  <c r="T1906" i="1"/>
  <c r="U1906" i="1" s="1"/>
  <c r="T1907" i="1"/>
  <c r="U1907" i="1" s="1"/>
  <c r="T1908" i="1"/>
  <c r="U1908" i="1" s="1"/>
  <c r="T1909" i="1"/>
  <c r="U1909" i="1" s="1"/>
  <c r="T1910" i="1"/>
  <c r="U1910" i="1" s="1"/>
  <c r="T1911" i="1"/>
  <c r="U1911" i="1" s="1"/>
  <c r="T1912" i="1"/>
  <c r="U1912" i="1" s="1"/>
  <c r="T1913" i="1"/>
  <c r="U1913" i="1" s="1"/>
  <c r="T1914" i="1"/>
  <c r="U1914" i="1" s="1"/>
  <c r="T1915" i="1"/>
  <c r="U1915" i="1" s="1"/>
  <c r="T1916" i="1"/>
  <c r="U1916" i="1" s="1"/>
  <c r="T1917" i="1"/>
  <c r="U1917" i="1" s="1"/>
  <c r="T1918" i="1"/>
  <c r="U1918" i="1" s="1"/>
  <c r="T1919" i="1"/>
  <c r="U1919" i="1" s="1"/>
  <c r="T1920" i="1"/>
  <c r="U1920" i="1" s="1"/>
  <c r="T1921" i="1"/>
  <c r="U1921" i="1" s="1"/>
  <c r="T1922" i="1"/>
  <c r="U1922" i="1" s="1"/>
  <c r="T1923" i="1"/>
  <c r="U1923" i="1" s="1"/>
  <c r="T1924" i="1"/>
  <c r="U1924" i="1" s="1"/>
  <c r="T1925" i="1"/>
  <c r="U1925" i="1" s="1"/>
  <c r="T1926" i="1"/>
  <c r="U1926" i="1" s="1"/>
  <c r="T1927" i="1"/>
  <c r="U1927" i="1" s="1"/>
  <c r="T1928" i="1"/>
  <c r="U1928" i="1" s="1"/>
  <c r="T1929" i="1"/>
  <c r="U1929" i="1" s="1"/>
  <c r="T1930" i="1"/>
  <c r="U1930" i="1" s="1"/>
  <c r="T1931" i="1"/>
  <c r="U1931" i="1" s="1"/>
  <c r="T1932" i="1"/>
  <c r="U1932" i="1" s="1"/>
  <c r="T1933" i="1"/>
  <c r="U1933" i="1" s="1"/>
  <c r="T1934" i="1"/>
  <c r="U1934" i="1" s="1"/>
  <c r="T1935" i="1"/>
  <c r="U1935" i="1" s="1"/>
  <c r="T1936" i="1"/>
  <c r="U1936" i="1" s="1"/>
  <c r="T1937" i="1"/>
  <c r="U1937" i="1" s="1"/>
  <c r="T1938" i="1"/>
  <c r="U1938" i="1" s="1"/>
  <c r="T1939" i="1"/>
  <c r="U1939" i="1" s="1"/>
  <c r="T1940" i="1"/>
  <c r="U1940" i="1" s="1"/>
  <c r="T1941" i="1"/>
  <c r="U1941" i="1" s="1"/>
  <c r="T1942" i="1"/>
  <c r="U1942" i="1" s="1"/>
  <c r="T1943" i="1"/>
  <c r="U1943" i="1" s="1"/>
  <c r="T1944" i="1"/>
  <c r="U1944" i="1" s="1"/>
  <c r="T1945" i="1"/>
  <c r="U1945" i="1" s="1"/>
  <c r="T1946" i="1"/>
  <c r="U1946" i="1" s="1"/>
  <c r="T1947" i="1"/>
  <c r="U1947" i="1" s="1"/>
  <c r="T1948" i="1"/>
  <c r="U1948" i="1" s="1"/>
  <c r="T1949" i="1"/>
  <c r="U1949" i="1" s="1"/>
  <c r="T1950" i="1"/>
  <c r="U1950" i="1" s="1"/>
  <c r="T1951" i="1"/>
  <c r="U1951" i="1" s="1"/>
  <c r="T1952" i="1"/>
  <c r="U1952" i="1" s="1"/>
  <c r="T1953" i="1"/>
  <c r="U1953" i="1" s="1"/>
  <c r="T1954" i="1"/>
  <c r="U1954" i="1" s="1"/>
  <c r="T1955" i="1"/>
  <c r="U1955" i="1" s="1"/>
  <c r="T1956" i="1"/>
  <c r="U1956" i="1" s="1"/>
  <c r="T1957" i="1"/>
  <c r="U1957" i="1" s="1"/>
  <c r="T1958" i="1"/>
  <c r="U1958" i="1" s="1"/>
  <c r="T1959" i="1"/>
  <c r="U1959" i="1" s="1"/>
  <c r="T1960" i="1"/>
  <c r="U1960" i="1" s="1"/>
  <c r="T1961" i="1"/>
  <c r="U1961" i="1" s="1"/>
  <c r="T1962" i="1"/>
  <c r="U1962" i="1" s="1"/>
  <c r="T1963" i="1"/>
  <c r="U1963" i="1" s="1"/>
  <c r="T1964" i="1"/>
  <c r="U1964" i="1" s="1"/>
  <c r="T1965" i="1"/>
  <c r="U1965" i="1" s="1"/>
  <c r="T1966" i="1"/>
  <c r="U1966" i="1" s="1"/>
  <c r="T1967" i="1"/>
  <c r="U1967" i="1" s="1"/>
  <c r="T1968" i="1"/>
  <c r="U1968" i="1" s="1"/>
  <c r="T1969" i="1"/>
  <c r="U1969" i="1" s="1"/>
  <c r="T1970" i="1"/>
  <c r="U1970" i="1" s="1"/>
  <c r="T1971" i="1"/>
  <c r="U1971" i="1" s="1"/>
  <c r="T1972" i="1"/>
  <c r="U1972" i="1" s="1"/>
  <c r="T1973" i="1"/>
  <c r="U1973" i="1" s="1"/>
  <c r="T1974" i="1"/>
  <c r="U1974" i="1" s="1"/>
  <c r="T1975" i="1"/>
  <c r="U1975" i="1" s="1"/>
  <c r="T1976" i="1"/>
  <c r="U1976" i="1" s="1"/>
  <c r="T1977" i="1"/>
  <c r="U1977" i="1" s="1"/>
  <c r="T1978" i="1"/>
  <c r="U1978" i="1" s="1"/>
  <c r="T1979" i="1"/>
  <c r="U1979" i="1" s="1"/>
  <c r="T1980" i="1"/>
  <c r="U1980" i="1" s="1"/>
  <c r="T1981" i="1"/>
  <c r="U1981" i="1" s="1"/>
  <c r="T1982" i="1"/>
  <c r="U1982" i="1" s="1"/>
  <c r="T1983" i="1"/>
  <c r="U1983" i="1" s="1"/>
  <c r="T1984" i="1"/>
  <c r="U1984" i="1" s="1"/>
  <c r="T1985" i="1"/>
  <c r="U1985" i="1" s="1"/>
  <c r="T1986" i="1"/>
  <c r="U1986" i="1" s="1"/>
  <c r="T1987" i="1"/>
  <c r="U1987" i="1" s="1"/>
  <c r="T1988" i="1"/>
  <c r="U1988" i="1" s="1"/>
  <c r="T1989" i="1"/>
  <c r="U1989" i="1" s="1"/>
  <c r="T1990" i="1"/>
  <c r="U1990" i="1" s="1"/>
  <c r="T1991" i="1"/>
  <c r="U1991" i="1" s="1"/>
  <c r="T1992" i="1"/>
  <c r="U1992" i="1" s="1"/>
  <c r="T1993" i="1"/>
  <c r="U1993" i="1" s="1"/>
  <c r="T1994" i="1"/>
  <c r="U1994" i="1" s="1"/>
  <c r="T1995" i="1"/>
  <c r="U1995" i="1" s="1"/>
  <c r="T1996" i="1"/>
  <c r="U1996" i="1" s="1"/>
  <c r="T1997" i="1"/>
  <c r="U1997" i="1" s="1"/>
  <c r="T1998" i="1"/>
  <c r="U1998" i="1" s="1"/>
  <c r="T1999" i="1"/>
  <c r="U1999" i="1" s="1"/>
  <c r="T2000" i="1"/>
  <c r="U2000" i="1" s="1"/>
  <c r="T2001" i="1"/>
  <c r="U2001" i="1" s="1"/>
  <c r="T2002" i="1"/>
  <c r="U2002" i="1" s="1"/>
  <c r="T2003" i="1"/>
  <c r="U2003" i="1" s="1"/>
  <c r="T2004" i="1"/>
  <c r="U2004" i="1" s="1"/>
  <c r="T2005" i="1"/>
  <c r="U2005" i="1" s="1"/>
  <c r="T2006" i="1"/>
  <c r="U2006" i="1" s="1"/>
  <c r="T2007" i="1"/>
  <c r="U2007" i="1" s="1"/>
  <c r="T2008" i="1"/>
  <c r="U2008" i="1" s="1"/>
  <c r="T2009" i="1"/>
  <c r="U2009" i="1" s="1"/>
  <c r="T2010" i="1"/>
  <c r="U2010" i="1" s="1"/>
  <c r="T2011" i="1"/>
  <c r="U2011" i="1" s="1"/>
  <c r="T2012" i="1"/>
  <c r="U2012" i="1" s="1"/>
  <c r="T2013" i="1"/>
  <c r="U2013" i="1" s="1"/>
  <c r="T2014" i="1"/>
  <c r="U2014" i="1" s="1"/>
  <c r="T2015" i="1"/>
  <c r="U2015" i="1" s="1"/>
  <c r="T2016" i="1"/>
  <c r="U2016" i="1" s="1"/>
  <c r="T2017" i="1"/>
  <c r="U2017" i="1" s="1"/>
  <c r="T2018" i="1"/>
  <c r="U2018" i="1" s="1"/>
  <c r="T2019" i="1"/>
  <c r="U2019" i="1" s="1"/>
  <c r="T2020" i="1"/>
  <c r="U2020" i="1" s="1"/>
  <c r="T2021" i="1"/>
  <c r="U2021" i="1" s="1"/>
  <c r="T2022" i="1"/>
  <c r="U2022" i="1" s="1"/>
  <c r="T2023" i="1"/>
  <c r="U2023" i="1" s="1"/>
  <c r="T2024" i="1"/>
  <c r="U2024" i="1" s="1"/>
  <c r="T2025" i="1"/>
  <c r="U2025" i="1" s="1"/>
  <c r="T2026" i="1"/>
  <c r="U2026" i="1" s="1"/>
  <c r="T2027" i="1"/>
  <c r="U2027" i="1" s="1"/>
  <c r="T2028" i="1"/>
  <c r="U2028" i="1" s="1"/>
  <c r="T2029" i="1"/>
  <c r="U2029" i="1" s="1"/>
  <c r="T2030" i="1"/>
  <c r="U2030" i="1" s="1"/>
  <c r="T2031" i="1"/>
  <c r="U2031" i="1" s="1"/>
  <c r="T2032" i="1"/>
  <c r="U2032" i="1" s="1"/>
  <c r="T2033" i="1"/>
  <c r="U2033" i="1" s="1"/>
  <c r="T2034" i="1"/>
  <c r="U2034" i="1" s="1"/>
  <c r="T2035" i="1"/>
  <c r="U2035" i="1" s="1"/>
  <c r="T2036" i="1"/>
  <c r="U2036" i="1" s="1"/>
  <c r="T2037" i="1"/>
  <c r="U2037" i="1" s="1"/>
  <c r="T2038" i="1"/>
  <c r="U2038" i="1" s="1"/>
  <c r="T2039" i="1"/>
  <c r="U2039" i="1" s="1"/>
  <c r="T2040" i="1"/>
  <c r="U2040" i="1" s="1"/>
  <c r="T2041" i="1"/>
  <c r="U2041" i="1" s="1"/>
  <c r="T2042" i="1"/>
  <c r="U2042" i="1" s="1"/>
  <c r="T2043" i="1"/>
  <c r="U2043" i="1" s="1"/>
  <c r="T2044" i="1"/>
  <c r="U2044" i="1" s="1"/>
  <c r="T2045" i="1"/>
  <c r="U2045" i="1" s="1"/>
  <c r="T2046" i="1"/>
  <c r="U2046" i="1" s="1"/>
  <c r="T2047" i="1"/>
  <c r="U2047" i="1" s="1"/>
  <c r="T2048" i="1"/>
  <c r="U2048" i="1" s="1"/>
  <c r="T2049" i="1"/>
  <c r="U2049" i="1" s="1"/>
  <c r="T2050" i="1"/>
  <c r="U2050" i="1" s="1"/>
  <c r="T2051" i="1"/>
  <c r="U2051" i="1" s="1"/>
  <c r="T2052" i="1"/>
  <c r="U2052" i="1" s="1"/>
  <c r="T2053" i="1"/>
  <c r="U2053" i="1" s="1"/>
  <c r="T2054" i="1"/>
  <c r="U2054" i="1" s="1"/>
  <c r="T2055" i="1"/>
  <c r="U2055" i="1" s="1"/>
  <c r="T2056" i="1"/>
  <c r="U2056" i="1" s="1"/>
  <c r="T2057" i="1"/>
  <c r="U2057" i="1" s="1"/>
  <c r="T2058" i="1"/>
  <c r="U2058" i="1" s="1"/>
  <c r="T2059" i="1"/>
  <c r="U2059" i="1" s="1"/>
  <c r="T2060" i="1"/>
  <c r="U2060" i="1" s="1"/>
  <c r="T2061" i="1"/>
  <c r="U2061" i="1" s="1"/>
  <c r="T2062" i="1"/>
  <c r="U2062" i="1" s="1"/>
  <c r="T2063" i="1"/>
  <c r="U2063" i="1" s="1"/>
  <c r="T2064" i="1"/>
  <c r="U2064" i="1" s="1"/>
  <c r="T2065" i="1"/>
  <c r="U2065" i="1" s="1"/>
  <c r="T2066" i="1"/>
  <c r="U2066" i="1" s="1"/>
  <c r="T2067" i="1"/>
  <c r="U2067" i="1" s="1"/>
  <c r="T2068" i="1"/>
  <c r="U2068" i="1" s="1"/>
  <c r="T2069" i="1"/>
  <c r="U2069" i="1" s="1"/>
  <c r="T2070" i="1"/>
  <c r="U2070" i="1" s="1"/>
  <c r="T2071" i="1"/>
  <c r="U2071" i="1" s="1"/>
  <c r="T2072" i="1"/>
  <c r="U2072" i="1" s="1"/>
  <c r="T2073" i="1"/>
  <c r="U2073" i="1" s="1"/>
  <c r="T2074" i="1"/>
  <c r="U2074" i="1" s="1"/>
  <c r="T2075" i="1"/>
  <c r="U2075" i="1" s="1"/>
  <c r="T2076" i="1"/>
  <c r="U2076" i="1" s="1"/>
  <c r="T2077" i="1"/>
  <c r="U2077" i="1" s="1"/>
  <c r="T2078" i="1"/>
  <c r="U2078" i="1" s="1"/>
  <c r="T2079" i="1"/>
  <c r="U2079" i="1" s="1"/>
  <c r="T2080" i="1"/>
  <c r="U2080" i="1" s="1"/>
  <c r="T2081" i="1"/>
  <c r="U2081" i="1" s="1"/>
  <c r="T2082" i="1"/>
  <c r="U2082" i="1" s="1"/>
  <c r="T2083" i="1"/>
  <c r="U2083" i="1" s="1"/>
  <c r="T2084" i="1"/>
  <c r="U2084" i="1" s="1"/>
  <c r="T2085" i="1"/>
  <c r="U2085" i="1" s="1"/>
  <c r="T2086" i="1"/>
  <c r="U2086" i="1" s="1"/>
  <c r="T2087" i="1"/>
  <c r="U2087" i="1" s="1"/>
  <c r="T2088" i="1"/>
  <c r="U2088" i="1" s="1"/>
  <c r="T2089" i="1"/>
  <c r="U2089" i="1" s="1"/>
  <c r="T2090" i="1"/>
  <c r="U2090" i="1" s="1"/>
  <c r="T2091" i="1"/>
  <c r="U2091" i="1" s="1"/>
  <c r="T2092" i="1"/>
  <c r="U2092" i="1" s="1"/>
  <c r="T2093" i="1"/>
  <c r="U2093" i="1" s="1"/>
  <c r="T2094" i="1"/>
  <c r="U2094" i="1" s="1"/>
  <c r="T2095" i="1"/>
  <c r="U2095" i="1" s="1"/>
  <c r="T2096" i="1"/>
  <c r="U2096" i="1" s="1"/>
  <c r="T2097" i="1"/>
  <c r="U2097" i="1" s="1"/>
  <c r="T2098" i="1"/>
  <c r="U2098" i="1" s="1"/>
  <c r="T2099" i="1"/>
  <c r="U2099" i="1" s="1"/>
  <c r="T2100" i="1"/>
  <c r="U2100" i="1" s="1"/>
  <c r="T2101" i="1"/>
  <c r="U2101" i="1" s="1"/>
  <c r="T2102" i="1"/>
  <c r="U2102" i="1" s="1"/>
  <c r="T2103" i="1"/>
  <c r="U2103" i="1" s="1"/>
  <c r="T2104" i="1"/>
  <c r="U2104" i="1" s="1"/>
  <c r="T2105" i="1"/>
  <c r="U2105" i="1" s="1"/>
  <c r="T2106" i="1"/>
  <c r="U2106" i="1" s="1"/>
  <c r="T2107" i="1"/>
  <c r="U2107" i="1" s="1"/>
  <c r="T2108" i="1"/>
  <c r="U2108" i="1" s="1"/>
  <c r="T2109" i="1"/>
  <c r="U2109" i="1" s="1"/>
  <c r="T2110" i="1"/>
  <c r="U2110" i="1" s="1"/>
  <c r="T2111" i="1"/>
  <c r="U2111" i="1" s="1"/>
  <c r="T2112" i="1"/>
  <c r="U2112" i="1" s="1"/>
  <c r="T2113" i="1"/>
  <c r="U2113" i="1" s="1"/>
  <c r="T2114" i="1"/>
  <c r="U2114" i="1" s="1"/>
  <c r="T2115" i="1"/>
  <c r="U2115" i="1" s="1"/>
  <c r="T2116" i="1"/>
  <c r="U2116" i="1" s="1"/>
  <c r="T2117" i="1"/>
  <c r="U2117" i="1" s="1"/>
  <c r="T2118" i="1"/>
  <c r="U2118" i="1" s="1"/>
  <c r="T2119" i="1"/>
  <c r="U2119" i="1" s="1"/>
  <c r="T2120" i="1"/>
  <c r="U2120" i="1" s="1"/>
  <c r="T2121" i="1"/>
  <c r="U2121" i="1" s="1"/>
  <c r="T2122" i="1"/>
  <c r="U2122" i="1" s="1"/>
  <c r="T2123" i="1"/>
  <c r="U2123" i="1" s="1"/>
  <c r="T2124" i="1"/>
  <c r="U2124" i="1" s="1"/>
  <c r="T2125" i="1"/>
  <c r="U2125" i="1" s="1"/>
  <c r="T2126" i="1"/>
  <c r="U2126" i="1" s="1"/>
  <c r="T2127" i="1"/>
  <c r="U2127" i="1" s="1"/>
  <c r="T2128" i="1"/>
  <c r="U2128" i="1" s="1"/>
  <c r="T2129" i="1"/>
  <c r="U2129" i="1" s="1"/>
  <c r="T2130" i="1"/>
  <c r="U2130" i="1" s="1"/>
  <c r="T2131" i="1"/>
  <c r="U2131" i="1" s="1"/>
  <c r="T2132" i="1"/>
  <c r="U2132" i="1" s="1"/>
  <c r="T2133" i="1"/>
  <c r="U2133" i="1" s="1"/>
  <c r="T2134" i="1"/>
  <c r="U2134" i="1" s="1"/>
  <c r="T2135" i="1"/>
  <c r="U2135" i="1" s="1"/>
  <c r="T2136" i="1"/>
  <c r="U2136" i="1" s="1"/>
  <c r="T2137" i="1"/>
  <c r="U2137" i="1" s="1"/>
  <c r="T2138" i="1"/>
  <c r="U2138" i="1" s="1"/>
  <c r="T2139" i="1"/>
  <c r="U2139" i="1" s="1"/>
  <c r="T2140" i="1"/>
  <c r="U2140" i="1" s="1"/>
  <c r="T2141" i="1"/>
  <c r="U2141" i="1" s="1"/>
  <c r="T2142" i="1"/>
  <c r="U2142" i="1" s="1"/>
  <c r="T2143" i="1"/>
  <c r="U2143" i="1" s="1"/>
  <c r="T2144" i="1"/>
  <c r="U2144" i="1" s="1"/>
  <c r="T2145" i="1"/>
  <c r="U2145" i="1" s="1"/>
  <c r="T2146" i="1"/>
  <c r="U2146" i="1" s="1"/>
  <c r="T2147" i="1"/>
  <c r="U2147" i="1" s="1"/>
  <c r="T2148" i="1"/>
  <c r="U2148" i="1" s="1"/>
  <c r="T2149" i="1"/>
  <c r="U2149" i="1" s="1"/>
  <c r="T2150" i="1"/>
  <c r="U2150" i="1" s="1"/>
  <c r="T2151" i="1"/>
  <c r="U2151" i="1" s="1"/>
  <c r="T2152" i="1"/>
  <c r="U2152" i="1" s="1"/>
  <c r="T2153" i="1"/>
  <c r="U2153" i="1" s="1"/>
  <c r="T2154" i="1"/>
  <c r="U2154" i="1" s="1"/>
  <c r="T2155" i="1"/>
  <c r="U2155" i="1" s="1"/>
  <c r="T2156" i="1"/>
  <c r="U2156" i="1" s="1"/>
  <c r="T2157" i="1"/>
  <c r="U2157" i="1" s="1"/>
  <c r="T2158" i="1"/>
  <c r="U2158" i="1" s="1"/>
  <c r="T2159" i="1"/>
  <c r="U2159" i="1" s="1"/>
  <c r="T2160" i="1"/>
  <c r="U2160" i="1" s="1"/>
  <c r="T2161" i="1"/>
  <c r="U2161" i="1" s="1"/>
  <c r="T2162" i="1"/>
  <c r="U2162" i="1" s="1"/>
  <c r="T2163" i="1"/>
  <c r="U2163" i="1" s="1"/>
  <c r="T2164" i="1"/>
  <c r="U2164" i="1" s="1"/>
  <c r="T2165" i="1"/>
  <c r="U2165" i="1" s="1"/>
  <c r="T2166" i="1"/>
  <c r="U2166" i="1" s="1"/>
  <c r="T2167" i="1"/>
  <c r="U2167" i="1" s="1"/>
  <c r="T2168" i="1"/>
  <c r="U2168" i="1" s="1"/>
  <c r="T2169" i="1"/>
  <c r="U2169" i="1" s="1"/>
  <c r="T2170" i="1"/>
  <c r="U2170" i="1" s="1"/>
  <c r="T2171" i="1"/>
  <c r="U2171" i="1" s="1"/>
  <c r="T2172" i="1"/>
  <c r="U2172" i="1" s="1"/>
  <c r="T2173" i="1"/>
  <c r="U2173" i="1" s="1"/>
  <c r="T2174" i="1"/>
  <c r="U2174" i="1" s="1"/>
  <c r="T2175" i="1"/>
  <c r="U2175" i="1" s="1"/>
  <c r="T2176" i="1"/>
  <c r="U2176" i="1" s="1"/>
  <c r="T2177" i="1"/>
  <c r="U2177" i="1" s="1"/>
  <c r="T2178" i="1"/>
  <c r="U2178" i="1" s="1"/>
  <c r="T2179" i="1"/>
  <c r="U2179" i="1" s="1"/>
  <c r="T2180" i="1"/>
  <c r="U2180" i="1" s="1"/>
  <c r="T2181" i="1"/>
  <c r="U2181" i="1" s="1"/>
  <c r="T2182" i="1"/>
  <c r="U2182" i="1" s="1"/>
  <c r="T2183" i="1"/>
  <c r="U2183" i="1" s="1"/>
  <c r="T2184" i="1"/>
  <c r="U2184" i="1" s="1"/>
  <c r="T2185" i="1"/>
  <c r="U2185" i="1" s="1"/>
  <c r="T2186" i="1"/>
  <c r="U2186" i="1" s="1"/>
  <c r="T2187" i="1"/>
  <c r="U2187" i="1" s="1"/>
  <c r="T2188" i="1"/>
  <c r="U2188" i="1" s="1"/>
  <c r="T2189" i="1"/>
  <c r="U2189" i="1" s="1"/>
  <c r="T2190" i="1"/>
  <c r="U2190" i="1" s="1"/>
  <c r="T2191" i="1"/>
  <c r="U2191" i="1" s="1"/>
  <c r="T2192" i="1"/>
  <c r="U2192" i="1" s="1"/>
  <c r="T2193" i="1"/>
  <c r="U2193" i="1" s="1"/>
  <c r="T2194" i="1"/>
  <c r="U2194" i="1" s="1"/>
  <c r="T2195" i="1"/>
  <c r="U2195" i="1" s="1"/>
  <c r="T2196" i="1"/>
  <c r="U2196" i="1" s="1"/>
  <c r="T2197" i="1"/>
  <c r="U2197" i="1" s="1"/>
  <c r="T2198" i="1"/>
  <c r="U2198" i="1" s="1"/>
  <c r="T2199" i="1"/>
  <c r="U2199" i="1" s="1"/>
  <c r="T2200" i="1"/>
  <c r="U2200" i="1" s="1"/>
  <c r="T2201" i="1"/>
  <c r="U2201" i="1" s="1"/>
  <c r="T2202" i="1"/>
  <c r="U2202" i="1" s="1"/>
  <c r="T2203" i="1"/>
  <c r="U2203" i="1" s="1"/>
  <c r="T2204" i="1"/>
  <c r="U2204" i="1" s="1"/>
  <c r="T2205" i="1"/>
  <c r="U2205" i="1" s="1"/>
  <c r="T2206" i="1"/>
  <c r="U2206" i="1" s="1"/>
  <c r="T2207" i="1"/>
  <c r="U2207" i="1" s="1"/>
  <c r="T2208" i="1"/>
  <c r="U2208" i="1" s="1"/>
  <c r="T2209" i="1"/>
  <c r="U2209" i="1" s="1"/>
  <c r="T2210" i="1"/>
  <c r="U2210" i="1" s="1"/>
  <c r="T2211" i="1"/>
  <c r="U2211" i="1" s="1"/>
  <c r="T2212" i="1"/>
  <c r="U2212" i="1" s="1"/>
  <c r="T2213" i="1"/>
  <c r="U2213" i="1" s="1"/>
  <c r="T2214" i="1"/>
  <c r="U2214" i="1" s="1"/>
  <c r="T2215" i="1"/>
  <c r="U2215" i="1" s="1"/>
  <c r="T2216" i="1"/>
  <c r="U2216" i="1" s="1"/>
  <c r="T2217" i="1"/>
  <c r="U2217" i="1" s="1"/>
  <c r="T2218" i="1"/>
  <c r="U2218" i="1" s="1"/>
  <c r="T2219" i="1"/>
  <c r="U2219" i="1" s="1"/>
  <c r="T2220" i="1"/>
  <c r="U2220" i="1" s="1"/>
  <c r="T2221" i="1"/>
  <c r="U2221" i="1" s="1"/>
  <c r="T2222" i="1"/>
  <c r="U2222" i="1" s="1"/>
  <c r="T2223" i="1"/>
  <c r="U2223" i="1" s="1"/>
  <c r="T2224" i="1"/>
  <c r="U2224" i="1" s="1"/>
  <c r="T2225" i="1"/>
  <c r="U2225" i="1" s="1"/>
  <c r="T2226" i="1"/>
  <c r="U2226" i="1" s="1"/>
  <c r="T2227" i="1"/>
  <c r="U2227" i="1" s="1"/>
  <c r="T2228" i="1"/>
  <c r="U2228" i="1" s="1"/>
  <c r="T2229" i="1"/>
  <c r="U2229" i="1" s="1"/>
  <c r="T2230" i="1"/>
  <c r="U2230" i="1" s="1"/>
  <c r="T2231" i="1"/>
  <c r="U2231" i="1" s="1"/>
  <c r="T2232" i="1"/>
  <c r="U2232" i="1" s="1"/>
  <c r="T2233" i="1"/>
  <c r="U2233" i="1" s="1"/>
  <c r="T2234" i="1"/>
  <c r="U2234" i="1" s="1"/>
  <c r="T2235" i="1"/>
  <c r="U2235" i="1" s="1"/>
  <c r="T2236" i="1"/>
  <c r="U2236" i="1" s="1"/>
  <c r="T2237" i="1"/>
  <c r="U2237" i="1" s="1"/>
  <c r="T2238" i="1"/>
  <c r="U2238" i="1" s="1"/>
  <c r="T2239" i="1"/>
  <c r="U2239" i="1" s="1"/>
  <c r="T2240" i="1"/>
  <c r="U2240" i="1" s="1"/>
  <c r="T2241" i="1"/>
  <c r="U2241" i="1" s="1"/>
  <c r="T2242" i="1"/>
  <c r="U2242" i="1" s="1"/>
  <c r="T2243" i="1"/>
  <c r="U2243" i="1" s="1"/>
  <c r="T2244" i="1"/>
  <c r="U2244" i="1" s="1"/>
  <c r="T2245" i="1"/>
  <c r="U2245" i="1" s="1"/>
  <c r="T2246" i="1"/>
  <c r="U2246" i="1" s="1"/>
  <c r="T2247" i="1"/>
  <c r="U2247" i="1" s="1"/>
  <c r="T2248" i="1"/>
  <c r="U2248" i="1" s="1"/>
  <c r="T2249" i="1"/>
  <c r="U2249" i="1" s="1"/>
  <c r="T2250" i="1"/>
  <c r="U2250" i="1" s="1"/>
  <c r="T2251" i="1"/>
  <c r="U2251" i="1" s="1"/>
  <c r="T2252" i="1"/>
  <c r="U2252" i="1" s="1"/>
  <c r="T2253" i="1"/>
  <c r="U2253" i="1" s="1"/>
  <c r="T2254" i="1"/>
  <c r="U2254" i="1" s="1"/>
  <c r="T2255" i="1"/>
  <c r="U2255" i="1" s="1"/>
  <c r="T2256" i="1"/>
  <c r="U2256" i="1" s="1"/>
  <c r="T2257" i="1"/>
  <c r="U2257" i="1" s="1"/>
  <c r="T2258" i="1"/>
  <c r="U2258" i="1" s="1"/>
  <c r="T2259" i="1"/>
  <c r="U2259" i="1" s="1"/>
  <c r="T2260" i="1"/>
  <c r="U2260" i="1" s="1"/>
  <c r="T2261" i="1"/>
  <c r="U2261" i="1" s="1"/>
  <c r="T2262" i="1"/>
  <c r="U2262" i="1" s="1"/>
  <c r="T2263" i="1"/>
  <c r="U2263" i="1" s="1"/>
  <c r="T2264" i="1"/>
  <c r="U2264" i="1" s="1"/>
  <c r="T2265" i="1"/>
  <c r="U2265" i="1" s="1"/>
  <c r="T2266" i="1"/>
  <c r="U2266" i="1" s="1"/>
  <c r="T2267" i="1"/>
  <c r="U2267" i="1" s="1"/>
  <c r="T2268" i="1"/>
  <c r="U2268" i="1" s="1"/>
  <c r="T2269" i="1"/>
  <c r="U2269" i="1" s="1"/>
  <c r="T2270" i="1"/>
  <c r="U2270" i="1" s="1"/>
  <c r="T2271" i="1"/>
  <c r="U2271" i="1" s="1"/>
  <c r="T2272" i="1"/>
  <c r="U2272" i="1" s="1"/>
  <c r="T2273" i="1"/>
  <c r="U2273" i="1" s="1"/>
  <c r="T2274" i="1"/>
  <c r="U2274" i="1" s="1"/>
  <c r="T2275" i="1"/>
  <c r="U2275" i="1" s="1"/>
  <c r="T2276" i="1"/>
  <c r="U2276" i="1" s="1"/>
  <c r="T2277" i="1"/>
  <c r="U2277" i="1" s="1"/>
  <c r="T2278" i="1"/>
  <c r="U2278" i="1" s="1"/>
  <c r="T2279" i="1"/>
  <c r="U2279" i="1" s="1"/>
  <c r="T2280" i="1"/>
  <c r="U2280" i="1" s="1"/>
  <c r="T2281" i="1"/>
  <c r="U2281" i="1" s="1"/>
  <c r="T2282" i="1"/>
  <c r="U2282" i="1" s="1"/>
  <c r="T2283" i="1"/>
  <c r="U2283" i="1" s="1"/>
  <c r="T2284" i="1"/>
  <c r="U2284" i="1" s="1"/>
  <c r="T2285" i="1"/>
  <c r="U2285" i="1" s="1"/>
  <c r="T2286" i="1"/>
  <c r="U2286" i="1" s="1"/>
  <c r="T2287" i="1"/>
  <c r="U2287" i="1" s="1"/>
  <c r="T2288" i="1"/>
  <c r="U2288" i="1" s="1"/>
  <c r="T2289" i="1"/>
  <c r="U2289" i="1" s="1"/>
  <c r="T2290" i="1"/>
  <c r="U2290" i="1" s="1"/>
  <c r="T2291" i="1"/>
  <c r="U2291" i="1" s="1"/>
  <c r="T2292" i="1"/>
  <c r="U2292" i="1" s="1"/>
  <c r="T2293" i="1"/>
  <c r="U2293" i="1" s="1"/>
  <c r="T2294" i="1"/>
  <c r="U2294" i="1" s="1"/>
  <c r="T2295" i="1"/>
  <c r="U2295" i="1" s="1"/>
  <c r="T2296" i="1"/>
  <c r="U2296" i="1" s="1"/>
  <c r="T2297" i="1"/>
  <c r="U2297" i="1" s="1"/>
  <c r="T2298" i="1"/>
  <c r="U2298" i="1" s="1"/>
  <c r="T2299" i="1"/>
  <c r="U2299" i="1" s="1"/>
  <c r="T2300" i="1"/>
  <c r="U2300" i="1" s="1"/>
  <c r="T2301" i="1"/>
  <c r="U2301" i="1" s="1"/>
  <c r="T2302" i="1"/>
  <c r="U2302" i="1" s="1"/>
  <c r="T2303" i="1"/>
  <c r="U2303" i="1" s="1"/>
  <c r="T2304" i="1"/>
  <c r="U2304" i="1" s="1"/>
  <c r="T2305" i="1"/>
  <c r="U2305" i="1" s="1"/>
  <c r="T2306" i="1"/>
  <c r="U2306" i="1" s="1"/>
  <c r="T2307" i="1"/>
  <c r="U2307" i="1" s="1"/>
  <c r="T2308" i="1"/>
  <c r="U2308" i="1" s="1"/>
  <c r="T2309" i="1"/>
  <c r="U2309" i="1" s="1"/>
  <c r="T2310" i="1"/>
  <c r="U2310" i="1" s="1"/>
  <c r="T2311" i="1"/>
  <c r="U2311" i="1" s="1"/>
  <c r="T2312" i="1"/>
  <c r="U2312" i="1" s="1"/>
  <c r="T2313" i="1"/>
  <c r="U2313" i="1" s="1"/>
  <c r="T2314" i="1"/>
  <c r="U2314" i="1" s="1"/>
  <c r="T2315" i="1"/>
  <c r="U2315" i="1" s="1"/>
  <c r="T2316" i="1"/>
  <c r="U2316" i="1" s="1"/>
  <c r="T2317" i="1"/>
  <c r="U2317" i="1" s="1"/>
  <c r="T2318" i="1"/>
  <c r="U2318" i="1" s="1"/>
  <c r="T2319" i="1"/>
  <c r="U2319" i="1" s="1"/>
  <c r="T2320" i="1"/>
  <c r="U2320" i="1" s="1"/>
  <c r="T2321" i="1"/>
  <c r="U2321" i="1" s="1"/>
  <c r="T2322" i="1"/>
  <c r="U2322" i="1" s="1"/>
  <c r="T2323" i="1"/>
  <c r="U2323" i="1" s="1"/>
  <c r="T2324" i="1"/>
  <c r="U2324" i="1" s="1"/>
  <c r="T2325" i="1"/>
  <c r="U2325" i="1" s="1"/>
  <c r="T2326" i="1"/>
  <c r="U2326" i="1" s="1"/>
  <c r="T2327" i="1"/>
  <c r="U2327" i="1" s="1"/>
  <c r="T2328" i="1"/>
  <c r="U2328" i="1" s="1"/>
  <c r="T2329" i="1"/>
  <c r="U2329" i="1" s="1"/>
  <c r="T2330" i="1"/>
  <c r="U2330" i="1" s="1"/>
  <c r="T2331" i="1"/>
  <c r="U2331" i="1" s="1"/>
  <c r="T2332" i="1"/>
  <c r="U2332" i="1" s="1"/>
  <c r="T2333" i="1"/>
  <c r="U2333" i="1" s="1"/>
  <c r="T2334" i="1"/>
  <c r="U2334" i="1" s="1"/>
  <c r="T2335" i="1"/>
  <c r="U2335" i="1" s="1"/>
  <c r="T2336" i="1"/>
  <c r="U2336" i="1" s="1"/>
  <c r="T2337" i="1"/>
  <c r="U2337" i="1" s="1"/>
  <c r="T2338" i="1"/>
  <c r="U2338" i="1" s="1"/>
  <c r="T2339" i="1"/>
  <c r="U2339" i="1" s="1"/>
  <c r="T2340" i="1"/>
  <c r="U2340" i="1" s="1"/>
  <c r="T2341" i="1"/>
  <c r="U2341" i="1" s="1"/>
  <c r="T2342" i="1"/>
  <c r="U2342" i="1" s="1"/>
  <c r="T2343" i="1"/>
  <c r="U2343" i="1" s="1"/>
  <c r="T2344" i="1"/>
  <c r="U2344" i="1" s="1"/>
  <c r="T2345" i="1"/>
  <c r="U2345" i="1" s="1"/>
  <c r="T2346" i="1"/>
  <c r="U2346" i="1" s="1"/>
  <c r="T2347" i="1"/>
  <c r="U2347" i="1" s="1"/>
  <c r="T2348" i="1"/>
  <c r="U2348" i="1" s="1"/>
  <c r="T2349" i="1"/>
  <c r="U2349" i="1" s="1"/>
  <c r="T2350" i="1"/>
  <c r="U2350" i="1" s="1"/>
  <c r="T2351" i="1"/>
  <c r="U2351" i="1" s="1"/>
  <c r="T2352" i="1"/>
  <c r="U2352" i="1" s="1"/>
  <c r="T2353" i="1"/>
  <c r="U2353" i="1" s="1"/>
  <c r="T2354" i="1"/>
  <c r="U2354" i="1" s="1"/>
  <c r="T2355" i="1"/>
  <c r="U2355" i="1" s="1"/>
  <c r="T2356" i="1"/>
  <c r="U2356" i="1" s="1"/>
  <c r="T2357" i="1"/>
  <c r="U2357" i="1" s="1"/>
  <c r="T2358" i="1"/>
  <c r="U2358" i="1" s="1"/>
  <c r="T2359" i="1"/>
  <c r="U2359" i="1" s="1"/>
  <c r="T2360" i="1"/>
  <c r="U2360" i="1" s="1"/>
  <c r="T2361" i="1"/>
  <c r="U2361" i="1" s="1"/>
  <c r="T2362" i="1"/>
  <c r="U2362" i="1" s="1"/>
  <c r="T2363" i="1"/>
  <c r="U2363" i="1" s="1"/>
  <c r="T2364" i="1"/>
  <c r="U2364" i="1" s="1"/>
  <c r="T2365" i="1"/>
  <c r="U2365" i="1" s="1"/>
  <c r="T2366" i="1"/>
  <c r="U2366" i="1" s="1"/>
  <c r="T2367" i="1"/>
  <c r="U2367" i="1" s="1"/>
  <c r="T2368" i="1"/>
  <c r="U2368" i="1" s="1"/>
  <c r="T2369" i="1"/>
  <c r="U2369" i="1" s="1"/>
  <c r="T2370" i="1"/>
  <c r="U2370" i="1" s="1"/>
  <c r="T2371" i="1"/>
  <c r="U2371" i="1" s="1"/>
  <c r="T2372" i="1"/>
  <c r="U2372" i="1" s="1"/>
  <c r="T2373" i="1"/>
  <c r="U2373" i="1" s="1"/>
  <c r="T2374" i="1"/>
  <c r="U2374" i="1" s="1"/>
  <c r="T2375" i="1"/>
  <c r="U2375" i="1" s="1"/>
  <c r="T2376" i="1"/>
  <c r="U2376" i="1" s="1"/>
  <c r="T2377" i="1"/>
  <c r="U2377" i="1" s="1"/>
  <c r="T2378" i="1"/>
  <c r="U2378" i="1" s="1"/>
  <c r="T2379" i="1"/>
  <c r="U2379" i="1" s="1"/>
  <c r="T2380" i="1"/>
  <c r="U2380" i="1" s="1"/>
  <c r="T2381" i="1"/>
  <c r="U2381" i="1" s="1"/>
  <c r="T2382" i="1"/>
  <c r="U2382" i="1" s="1"/>
  <c r="T2383" i="1"/>
  <c r="U2383" i="1" s="1"/>
  <c r="T2384" i="1"/>
  <c r="U2384" i="1" s="1"/>
  <c r="T2385" i="1"/>
  <c r="U2385" i="1" s="1"/>
  <c r="T2386" i="1"/>
  <c r="U2386" i="1" s="1"/>
  <c r="T2387" i="1"/>
  <c r="U2387" i="1" s="1"/>
  <c r="T2388" i="1"/>
  <c r="U2388" i="1" s="1"/>
  <c r="T2389" i="1"/>
  <c r="U2389" i="1" s="1"/>
  <c r="T2390" i="1"/>
  <c r="U2390" i="1" s="1"/>
  <c r="T2391" i="1"/>
  <c r="U2391" i="1" s="1"/>
  <c r="T2392" i="1"/>
  <c r="U2392" i="1" s="1"/>
  <c r="T2393" i="1"/>
  <c r="U2393" i="1" s="1"/>
  <c r="T2394" i="1"/>
  <c r="U2394" i="1" s="1"/>
  <c r="T2395" i="1"/>
  <c r="U2395" i="1" s="1"/>
  <c r="T2396" i="1"/>
  <c r="U2396" i="1" s="1"/>
  <c r="T2397" i="1"/>
  <c r="U2397" i="1" s="1"/>
  <c r="T2398" i="1"/>
  <c r="U2398" i="1" s="1"/>
  <c r="T2399" i="1"/>
  <c r="U2399" i="1" s="1"/>
  <c r="T2400" i="1"/>
  <c r="U2400" i="1" s="1"/>
  <c r="T2401" i="1"/>
  <c r="U2401" i="1" s="1"/>
  <c r="T2402" i="1"/>
  <c r="U2402" i="1" s="1"/>
  <c r="T2403" i="1"/>
  <c r="U2403" i="1" s="1"/>
  <c r="T2404" i="1"/>
  <c r="U2404" i="1" s="1"/>
  <c r="T2405" i="1"/>
  <c r="U2405" i="1" s="1"/>
  <c r="T2406" i="1"/>
  <c r="U2406" i="1" s="1"/>
  <c r="T2407" i="1"/>
  <c r="U2407" i="1" s="1"/>
  <c r="T2408" i="1"/>
  <c r="U2408" i="1" s="1"/>
  <c r="T2409" i="1"/>
  <c r="U2409" i="1" s="1"/>
  <c r="T2410" i="1"/>
  <c r="U2410" i="1" s="1"/>
  <c r="T2411" i="1"/>
  <c r="U2411" i="1" s="1"/>
  <c r="T2412" i="1"/>
  <c r="U2412" i="1" s="1"/>
  <c r="T2413" i="1"/>
  <c r="U2413" i="1" s="1"/>
  <c r="T2414" i="1"/>
  <c r="U2414" i="1" s="1"/>
  <c r="T2415" i="1"/>
  <c r="U2415" i="1" s="1"/>
  <c r="T2416" i="1"/>
  <c r="U2416" i="1" s="1"/>
  <c r="T2417" i="1"/>
  <c r="U2417" i="1" s="1"/>
  <c r="T2418" i="1"/>
  <c r="U2418" i="1" s="1"/>
  <c r="T2419" i="1"/>
  <c r="U2419" i="1" s="1"/>
  <c r="T2420" i="1"/>
  <c r="U2420" i="1" s="1"/>
  <c r="T2421" i="1"/>
  <c r="U2421" i="1" s="1"/>
  <c r="T2422" i="1"/>
  <c r="U2422" i="1" s="1"/>
  <c r="T2423" i="1"/>
  <c r="U2423" i="1" s="1"/>
  <c r="T2424" i="1"/>
  <c r="U2424" i="1" s="1"/>
  <c r="T2425" i="1"/>
  <c r="U2425" i="1" s="1"/>
  <c r="T2426" i="1"/>
  <c r="U2426" i="1" s="1"/>
  <c r="T2427" i="1"/>
  <c r="U2427" i="1" s="1"/>
  <c r="T2428" i="1"/>
  <c r="U2428" i="1" s="1"/>
  <c r="T2429" i="1"/>
  <c r="U2429" i="1" s="1"/>
  <c r="T2430" i="1"/>
  <c r="U2430" i="1" s="1"/>
  <c r="T2431" i="1"/>
  <c r="U2431" i="1" s="1"/>
  <c r="T2432" i="1"/>
  <c r="U2432" i="1" s="1"/>
  <c r="T2433" i="1"/>
  <c r="U2433" i="1" s="1"/>
  <c r="T2434" i="1"/>
  <c r="U2434" i="1" s="1"/>
  <c r="T2435" i="1"/>
  <c r="U2435" i="1" s="1"/>
  <c r="T2436" i="1"/>
  <c r="U2436" i="1" s="1"/>
  <c r="T2437" i="1"/>
  <c r="U2437" i="1" s="1"/>
  <c r="T2438" i="1"/>
  <c r="U2438" i="1" s="1"/>
  <c r="T2439" i="1"/>
  <c r="U2439" i="1" s="1"/>
  <c r="T2440" i="1"/>
  <c r="U2440" i="1" s="1"/>
  <c r="T2441" i="1"/>
  <c r="U2441" i="1" s="1"/>
  <c r="T2442" i="1"/>
  <c r="U2442" i="1" s="1"/>
  <c r="T2443" i="1"/>
  <c r="U2443" i="1" s="1"/>
  <c r="T2444" i="1"/>
  <c r="U2444" i="1" s="1"/>
  <c r="T2445" i="1"/>
  <c r="U2445" i="1" s="1"/>
  <c r="T2446" i="1"/>
  <c r="U2446" i="1" s="1"/>
  <c r="T2447" i="1"/>
  <c r="U2447" i="1" s="1"/>
  <c r="T2448" i="1"/>
  <c r="U2448" i="1" s="1"/>
  <c r="T2449" i="1"/>
  <c r="U2449" i="1" s="1"/>
  <c r="T2450" i="1"/>
  <c r="U2450" i="1" s="1"/>
  <c r="T2451" i="1"/>
  <c r="U2451" i="1" s="1"/>
  <c r="T2452" i="1"/>
  <c r="U2452" i="1" s="1"/>
  <c r="T2453" i="1"/>
  <c r="U2453" i="1" s="1"/>
  <c r="T2454" i="1"/>
  <c r="U2454" i="1" s="1"/>
  <c r="T2455" i="1"/>
  <c r="U2455" i="1" s="1"/>
  <c r="T2456" i="1"/>
  <c r="U2456" i="1" s="1"/>
  <c r="T2457" i="1"/>
  <c r="U2457" i="1" s="1"/>
  <c r="T2458" i="1"/>
  <c r="U2458" i="1" s="1"/>
  <c r="T2459" i="1"/>
  <c r="U2459" i="1" s="1"/>
  <c r="T2460" i="1"/>
  <c r="U2460" i="1" s="1"/>
  <c r="T2461" i="1"/>
  <c r="U2461" i="1" s="1"/>
  <c r="T2462" i="1"/>
  <c r="U2462" i="1" s="1"/>
  <c r="T2463" i="1"/>
  <c r="U2463" i="1" s="1"/>
  <c r="T2464" i="1"/>
  <c r="U2464" i="1" s="1"/>
  <c r="T2465" i="1"/>
  <c r="U2465" i="1" s="1"/>
  <c r="T2466" i="1"/>
  <c r="U2466" i="1" s="1"/>
  <c r="T2467" i="1"/>
  <c r="U2467" i="1" s="1"/>
  <c r="T2468" i="1"/>
  <c r="U2468" i="1" s="1"/>
  <c r="T2469" i="1"/>
  <c r="U2469" i="1" s="1"/>
  <c r="T2470" i="1"/>
  <c r="U2470" i="1" s="1"/>
  <c r="T2471" i="1"/>
  <c r="U2471" i="1" s="1"/>
  <c r="T2472" i="1"/>
  <c r="U2472" i="1" s="1"/>
  <c r="T2473" i="1"/>
  <c r="U2473" i="1" s="1"/>
  <c r="T2474" i="1"/>
  <c r="U2474" i="1" s="1"/>
  <c r="T2475" i="1"/>
  <c r="U2475" i="1" s="1"/>
  <c r="T2476" i="1"/>
  <c r="U2476" i="1" s="1"/>
  <c r="T2477" i="1"/>
  <c r="U2477" i="1" s="1"/>
  <c r="T2478" i="1"/>
  <c r="U2478" i="1" s="1"/>
  <c r="T2479" i="1"/>
  <c r="U2479" i="1" s="1"/>
  <c r="T2480" i="1"/>
  <c r="U2480" i="1" s="1"/>
  <c r="T2481" i="1"/>
  <c r="U2481" i="1" s="1"/>
  <c r="T2482" i="1"/>
  <c r="U2482" i="1" s="1"/>
  <c r="T2483" i="1"/>
  <c r="U2483" i="1" s="1"/>
  <c r="T2484" i="1"/>
  <c r="U2484" i="1" s="1"/>
  <c r="T2485" i="1"/>
  <c r="U2485" i="1" s="1"/>
  <c r="T2486" i="1"/>
  <c r="U2486" i="1" s="1"/>
  <c r="T2487" i="1"/>
  <c r="U2487" i="1" s="1"/>
  <c r="T2488" i="1"/>
  <c r="U2488" i="1" s="1"/>
  <c r="T2489" i="1"/>
  <c r="U2489" i="1" s="1"/>
  <c r="T2490" i="1"/>
  <c r="U2490" i="1" s="1"/>
  <c r="T2491" i="1"/>
  <c r="U2491" i="1" s="1"/>
  <c r="T2492" i="1"/>
  <c r="U2492" i="1" s="1"/>
  <c r="T2493" i="1"/>
  <c r="U2493" i="1" s="1"/>
  <c r="T2494" i="1"/>
  <c r="U2494" i="1" s="1"/>
  <c r="T2495" i="1"/>
  <c r="U2495" i="1" s="1"/>
  <c r="T2496" i="1"/>
  <c r="U2496" i="1" s="1"/>
  <c r="T2497" i="1"/>
  <c r="U2497" i="1" s="1"/>
  <c r="T2498" i="1"/>
  <c r="U2498" i="1" s="1"/>
  <c r="T2499" i="1"/>
  <c r="U2499" i="1" s="1"/>
  <c r="T2500" i="1"/>
  <c r="U2500" i="1" s="1"/>
  <c r="T2501" i="1"/>
  <c r="U2501" i="1" s="1"/>
  <c r="T2502" i="1"/>
  <c r="U2502" i="1" s="1"/>
  <c r="T2503" i="1"/>
  <c r="U2503" i="1" s="1"/>
  <c r="T2504" i="1"/>
  <c r="U2504" i="1" s="1"/>
  <c r="T2505" i="1"/>
  <c r="U2505" i="1" s="1"/>
  <c r="T2506" i="1"/>
  <c r="U2506" i="1" s="1"/>
  <c r="T2507" i="1"/>
  <c r="U2507" i="1" s="1"/>
  <c r="T2508" i="1"/>
  <c r="U2508" i="1" s="1"/>
  <c r="T2509" i="1"/>
  <c r="U2509" i="1" s="1"/>
  <c r="T2510" i="1"/>
  <c r="U2510" i="1" s="1"/>
  <c r="T2511" i="1"/>
  <c r="U2511" i="1" s="1"/>
  <c r="T2512" i="1"/>
  <c r="U2512" i="1" s="1"/>
  <c r="T2513" i="1"/>
  <c r="U2513" i="1" s="1"/>
  <c r="T2514" i="1"/>
  <c r="U2514" i="1" s="1"/>
  <c r="T2515" i="1"/>
  <c r="U2515" i="1" s="1"/>
  <c r="T2516" i="1"/>
  <c r="U2516" i="1" s="1"/>
  <c r="T2517" i="1"/>
  <c r="U2517" i="1" s="1"/>
  <c r="T2518" i="1"/>
  <c r="U2518" i="1" s="1"/>
  <c r="T2519" i="1"/>
  <c r="U2519" i="1" s="1"/>
  <c r="T2520" i="1"/>
  <c r="U2520" i="1" s="1"/>
  <c r="T2521" i="1"/>
  <c r="U2521" i="1" s="1"/>
  <c r="T2522" i="1"/>
  <c r="U2522" i="1" s="1"/>
  <c r="T2523" i="1"/>
  <c r="U2523" i="1" s="1"/>
  <c r="T2524" i="1"/>
  <c r="U2524" i="1" s="1"/>
  <c r="T2525" i="1"/>
  <c r="U2525" i="1" s="1"/>
  <c r="T2526" i="1"/>
  <c r="U2526" i="1" s="1"/>
  <c r="T2527" i="1"/>
  <c r="U2527" i="1" s="1"/>
  <c r="T2528" i="1"/>
  <c r="U2528" i="1" s="1"/>
  <c r="T2529" i="1"/>
  <c r="U2529" i="1" s="1"/>
  <c r="T2530" i="1"/>
  <c r="U2530" i="1" s="1"/>
  <c r="T2531" i="1"/>
  <c r="U2531" i="1" s="1"/>
  <c r="T2532" i="1"/>
  <c r="U2532" i="1" s="1"/>
  <c r="T2533" i="1"/>
  <c r="U2533" i="1" s="1"/>
  <c r="T2534" i="1"/>
  <c r="U2534" i="1" s="1"/>
  <c r="T2535" i="1"/>
  <c r="U2535" i="1" s="1"/>
  <c r="T2536" i="1"/>
  <c r="U2536" i="1" s="1"/>
  <c r="T2537" i="1"/>
  <c r="U2537" i="1" s="1"/>
  <c r="T2538" i="1"/>
  <c r="U2538" i="1" s="1"/>
  <c r="T2539" i="1"/>
  <c r="U2539" i="1" s="1"/>
  <c r="T2540" i="1"/>
  <c r="U2540" i="1" s="1"/>
  <c r="T2541" i="1"/>
  <c r="U2541" i="1" s="1"/>
  <c r="T2542" i="1"/>
  <c r="U2542" i="1" s="1"/>
  <c r="T2543" i="1"/>
  <c r="U2543" i="1" s="1"/>
  <c r="T2544" i="1"/>
  <c r="U2544" i="1" s="1"/>
  <c r="T2545" i="1"/>
  <c r="U2545" i="1" s="1"/>
  <c r="T2546" i="1"/>
  <c r="U2546" i="1" s="1"/>
  <c r="T2547" i="1"/>
  <c r="U2547" i="1" s="1"/>
  <c r="T2548" i="1"/>
  <c r="U2548" i="1" s="1"/>
  <c r="T2549" i="1"/>
  <c r="U2549" i="1" s="1"/>
  <c r="T2550" i="1"/>
  <c r="U2550" i="1" s="1"/>
  <c r="T2551" i="1"/>
  <c r="U2551" i="1" s="1"/>
  <c r="T2552" i="1"/>
  <c r="U2552" i="1" s="1"/>
  <c r="T2553" i="1"/>
  <c r="U2553" i="1" s="1"/>
  <c r="T2554" i="1"/>
  <c r="U2554" i="1" s="1"/>
  <c r="T2555" i="1"/>
  <c r="U2555" i="1" s="1"/>
  <c r="T2556" i="1"/>
  <c r="U2556" i="1" s="1"/>
  <c r="T2557" i="1"/>
  <c r="U2557" i="1" s="1"/>
  <c r="T2558" i="1"/>
  <c r="U2558" i="1" s="1"/>
  <c r="T2559" i="1"/>
  <c r="U2559" i="1" s="1"/>
  <c r="T2560" i="1"/>
  <c r="U2560" i="1" s="1"/>
  <c r="T2561" i="1"/>
  <c r="U2561" i="1" s="1"/>
  <c r="T2562" i="1"/>
  <c r="U2562" i="1" s="1"/>
  <c r="T2563" i="1"/>
  <c r="U2563" i="1" s="1"/>
  <c r="T2564" i="1"/>
  <c r="U2564" i="1" s="1"/>
  <c r="T2565" i="1"/>
  <c r="U2565" i="1" s="1"/>
  <c r="T2566" i="1"/>
  <c r="U2566" i="1" s="1"/>
  <c r="T2567" i="1"/>
  <c r="U2567" i="1" s="1"/>
  <c r="T2568" i="1"/>
  <c r="U2568" i="1" s="1"/>
  <c r="T2569" i="1"/>
  <c r="U2569" i="1" s="1"/>
  <c r="T2570" i="1"/>
  <c r="U2570" i="1" s="1"/>
  <c r="T2571" i="1"/>
  <c r="U2571" i="1" s="1"/>
  <c r="T2572" i="1"/>
  <c r="U2572" i="1" s="1"/>
  <c r="T2573" i="1"/>
  <c r="U2573" i="1" s="1"/>
  <c r="T2574" i="1"/>
  <c r="U2574" i="1" s="1"/>
  <c r="T2575" i="1"/>
  <c r="U2575" i="1" s="1"/>
  <c r="T2576" i="1"/>
  <c r="U2576" i="1" s="1"/>
  <c r="T2577" i="1"/>
  <c r="U2577" i="1" s="1"/>
  <c r="T2578" i="1"/>
  <c r="U2578" i="1" s="1"/>
  <c r="T2579" i="1"/>
  <c r="U2579" i="1" s="1"/>
  <c r="T2580" i="1"/>
  <c r="U2580" i="1" s="1"/>
  <c r="T2581" i="1"/>
  <c r="U2581" i="1" s="1"/>
  <c r="T2582" i="1"/>
  <c r="U2582" i="1" s="1"/>
  <c r="T2583" i="1"/>
  <c r="U2583" i="1" s="1"/>
  <c r="T2584" i="1"/>
  <c r="U2584" i="1" s="1"/>
  <c r="T2585" i="1"/>
  <c r="U2585" i="1" s="1"/>
  <c r="T2586" i="1"/>
  <c r="U2586" i="1" s="1"/>
  <c r="T2587" i="1"/>
  <c r="U2587" i="1" s="1"/>
  <c r="T2588" i="1"/>
  <c r="U2588" i="1" s="1"/>
  <c r="T2589" i="1"/>
  <c r="U2589" i="1" s="1"/>
  <c r="T2590" i="1"/>
  <c r="U2590" i="1" s="1"/>
  <c r="T2591" i="1"/>
  <c r="U2591" i="1" s="1"/>
  <c r="T2592" i="1"/>
  <c r="U2592" i="1" s="1"/>
  <c r="T2593" i="1"/>
  <c r="U2593" i="1" s="1"/>
  <c r="T2594" i="1"/>
  <c r="U2594" i="1" s="1"/>
  <c r="T2595" i="1"/>
  <c r="U2595" i="1" s="1"/>
  <c r="T2596" i="1"/>
  <c r="U2596" i="1" s="1"/>
  <c r="T2597" i="1"/>
  <c r="U2597" i="1" s="1"/>
  <c r="T2598" i="1"/>
  <c r="U2598" i="1" s="1"/>
  <c r="T2599" i="1"/>
  <c r="U2599" i="1" s="1"/>
  <c r="T2600" i="1"/>
  <c r="U2600" i="1" s="1"/>
  <c r="T2601" i="1"/>
  <c r="U2601" i="1" s="1"/>
  <c r="T2602" i="1"/>
  <c r="U2602" i="1" s="1"/>
  <c r="T2603" i="1"/>
  <c r="U2603" i="1" s="1"/>
  <c r="T2604" i="1"/>
  <c r="U2604" i="1" s="1"/>
  <c r="T2605" i="1"/>
  <c r="U2605" i="1" s="1"/>
  <c r="T2606" i="1"/>
  <c r="U2606" i="1" s="1"/>
  <c r="T2607" i="1"/>
  <c r="U2607" i="1" s="1"/>
  <c r="T2608" i="1"/>
  <c r="U2608" i="1" s="1"/>
  <c r="T2609" i="1"/>
  <c r="U2609" i="1" s="1"/>
  <c r="T2610" i="1"/>
  <c r="U2610" i="1" s="1"/>
  <c r="T2611" i="1"/>
  <c r="U2611" i="1" s="1"/>
  <c r="T2612" i="1"/>
  <c r="U2612" i="1" s="1"/>
  <c r="T2613" i="1"/>
  <c r="U2613" i="1" s="1"/>
  <c r="T2614" i="1"/>
  <c r="U2614" i="1" s="1"/>
  <c r="T2615" i="1"/>
  <c r="U2615" i="1" s="1"/>
  <c r="T2616" i="1"/>
  <c r="U2616" i="1" s="1"/>
  <c r="T2617" i="1"/>
  <c r="U2617" i="1" s="1"/>
  <c r="T2618" i="1"/>
  <c r="U2618" i="1" s="1"/>
  <c r="T2619" i="1"/>
  <c r="U2619" i="1" s="1"/>
  <c r="T2620" i="1"/>
  <c r="U2620" i="1" s="1"/>
  <c r="T2621" i="1"/>
  <c r="U2621" i="1" s="1"/>
  <c r="T2622" i="1"/>
  <c r="U2622" i="1" s="1"/>
  <c r="T2623" i="1"/>
  <c r="U2623" i="1" s="1"/>
  <c r="T2624" i="1"/>
  <c r="U2624" i="1" s="1"/>
  <c r="T2625" i="1"/>
  <c r="U2625" i="1" s="1"/>
  <c r="T2626" i="1"/>
  <c r="U2626" i="1" s="1"/>
  <c r="T2627" i="1"/>
  <c r="U2627" i="1" s="1"/>
  <c r="T2628" i="1"/>
  <c r="U2628" i="1" s="1"/>
  <c r="T2629" i="1"/>
  <c r="U2629" i="1" s="1"/>
  <c r="T2630" i="1"/>
  <c r="U2630" i="1" s="1"/>
  <c r="T2631" i="1"/>
  <c r="U2631" i="1" s="1"/>
  <c r="T2632" i="1"/>
  <c r="U2632" i="1" s="1"/>
  <c r="T2633" i="1"/>
  <c r="U2633" i="1" s="1"/>
  <c r="T2634" i="1"/>
  <c r="U2634" i="1" s="1"/>
  <c r="T2635" i="1"/>
  <c r="U2635" i="1" s="1"/>
  <c r="T2636" i="1"/>
  <c r="U2636" i="1" s="1"/>
  <c r="T2637" i="1"/>
  <c r="U2637" i="1" s="1"/>
  <c r="T2638" i="1"/>
  <c r="U2638" i="1" s="1"/>
  <c r="T2639" i="1"/>
  <c r="U2639" i="1" s="1"/>
  <c r="T2640" i="1"/>
  <c r="U2640" i="1" s="1"/>
  <c r="T2641" i="1"/>
  <c r="U2641" i="1" s="1"/>
  <c r="T2642" i="1"/>
  <c r="U2642" i="1" s="1"/>
  <c r="T2643" i="1"/>
  <c r="U2643" i="1" s="1"/>
  <c r="T2644" i="1"/>
  <c r="U2644" i="1" s="1"/>
  <c r="T2645" i="1"/>
  <c r="U2645" i="1" s="1"/>
  <c r="T2646" i="1"/>
  <c r="U2646" i="1" s="1"/>
  <c r="T2647" i="1"/>
  <c r="U2647" i="1" s="1"/>
  <c r="T2648" i="1"/>
  <c r="U2648" i="1" s="1"/>
  <c r="T2649" i="1"/>
  <c r="U2649" i="1" s="1"/>
  <c r="T2650" i="1"/>
  <c r="U2650" i="1" s="1"/>
  <c r="T2651" i="1"/>
  <c r="U2651" i="1" s="1"/>
  <c r="T2652" i="1"/>
  <c r="U2652" i="1" s="1"/>
  <c r="T2653" i="1"/>
  <c r="U2653" i="1" s="1"/>
  <c r="T2654" i="1"/>
  <c r="U2654" i="1" s="1"/>
  <c r="T2655" i="1"/>
  <c r="U2655" i="1" s="1"/>
  <c r="T2656" i="1"/>
  <c r="U2656" i="1" s="1"/>
  <c r="T2657" i="1"/>
  <c r="U2657" i="1" s="1"/>
  <c r="T2658" i="1"/>
  <c r="U2658" i="1" s="1"/>
  <c r="T2659" i="1"/>
  <c r="U2659" i="1" s="1"/>
  <c r="T2660" i="1"/>
  <c r="U2660" i="1" s="1"/>
  <c r="T2661" i="1"/>
  <c r="U2661" i="1" s="1"/>
  <c r="T2662" i="1"/>
  <c r="U2662" i="1" s="1"/>
  <c r="T2663" i="1"/>
  <c r="U2663" i="1" s="1"/>
  <c r="T2664" i="1"/>
  <c r="U2664" i="1" s="1"/>
  <c r="T2665" i="1"/>
  <c r="U2665" i="1" s="1"/>
  <c r="T2666" i="1"/>
  <c r="U2666" i="1" s="1"/>
  <c r="T2667" i="1"/>
  <c r="U2667" i="1" s="1"/>
  <c r="T2668" i="1"/>
  <c r="U2668" i="1" s="1"/>
  <c r="T2669" i="1"/>
  <c r="U2669" i="1" s="1"/>
  <c r="T2670" i="1"/>
  <c r="U2670" i="1" s="1"/>
  <c r="T2671" i="1"/>
  <c r="U2671" i="1" s="1"/>
  <c r="T2672" i="1"/>
  <c r="U2672" i="1" s="1"/>
  <c r="T2673" i="1"/>
  <c r="U2673" i="1" s="1"/>
  <c r="T2674" i="1"/>
  <c r="U2674" i="1" s="1"/>
  <c r="T2675" i="1"/>
  <c r="U2675" i="1" s="1"/>
  <c r="T2676" i="1"/>
  <c r="U2676" i="1" s="1"/>
  <c r="T2677" i="1"/>
  <c r="U2677" i="1" s="1"/>
  <c r="T2678" i="1"/>
  <c r="U2678" i="1" s="1"/>
  <c r="T2679" i="1"/>
  <c r="U2679" i="1" s="1"/>
  <c r="T2680" i="1"/>
  <c r="U2680" i="1" s="1"/>
  <c r="T2681" i="1"/>
  <c r="U2681" i="1" s="1"/>
  <c r="T2682" i="1"/>
  <c r="U2682" i="1" s="1"/>
  <c r="T2683" i="1"/>
  <c r="U2683" i="1" s="1"/>
  <c r="T2684" i="1"/>
  <c r="U2684" i="1" s="1"/>
  <c r="T2685" i="1"/>
  <c r="U2685" i="1" s="1"/>
  <c r="T2686" i="1"/>
  <c r="U2686" i="1" s="1"/>
  <c r="T2687" i="1"/>
  <c r="U2687" i="1" s="1"/>
  <c r="T2688" i="1"/>
  <c r="U2688" i="1" s="1"/>
  <c r="T2689" i="1"/>
  <c r="U2689" i="1" s="1"/>
  <c r="T2690" i="1"/>
  <c r="U2690" i="1" s="1"/>
  <c r="T2691" i="1"/>
  <c r="U2691" i="1" s="1"/>
  <c r="T2692" i="1"/>
  <c r="U2692" i="1" s="1"/>
  <c r="T2693" i="1"/>
  <c r="U2693" i="1" s="1"/>
  <c r="T2694" i="1"/>
  <c r="U2694" i="1" s="1"/>
  <c r="T2695" i="1"/>
  <c r="U2695" i="1" s="1"/>
  <c r="T2696" i="1"/>
  <c r="U2696" i="1" s="1"/>
  <c r="T2697" i="1"/>
  <c r="U2697" i="1" s="1"/>
  <c r="T2698" i="1"/>
  <c r="U2698" i="1" s="1"/>
  <c r="T2699" i="1"/>
  <c r="U2699" i="1" s="1"/>
  <c r="T2700" i="1"/>
  <c r="U2700" i="1" s="1"/>
  <c r="T2701" i="1"/>
  <c r="U2701" i="1" s="1"/>
  <c r="T2702" i="1"/>
  <c r="U2702" i="1" s="1"/>
  <c r="T2703" i="1"/>
  <c r="U2703" i="1" s="1"/>
  <c r="T2704" i="1"/>
  <c r="U2704" i="1" s="1"/>
  <c r="T2705" i="1"/>
  <c r="U2705" i="1" s="1"/>
  <c r="T2706" i="1"/>
  <c r="U2706" i="1" s="1"/>
  <c r="T2707" i="1"/>
  <c r="U2707" i="1" s="1"/>
  <c r="T2708" i="1"/>
  <c r="U2708" i="1" s="1"/>
  <c r="T2709" i="1"/>
  <c r="U2709" i="1" s="1"/>
  <c r="T2710" i="1"/>
  <c r="U2710" i="1" s="1"/>
  <c r="T2711" i="1"/>
  <c r="U2711" i="1" s="1"/>
  <c r="T2712" i="1"/>
  <c r="U2712" i="1" s="1"/>
  <c r="T2713" i="1"/>
  <c r="U2713" i="1" s="1"/>
  <c r="T2714" i="1"/>
  <c r="U2714" i="1" s="1"/>
  <c r="T2715" i="1"/>
  <c r="U2715" i="1" s="1"/>
  <c r="T2716" i="1"/>
  <c r="U2716" i="1" s="1"/>
  <c r="T2717" i="1"/>
  <c r="U2717" i="1" s="1"/>
  <c r="T2718" i="1"/>
  <c r="U2718" i="1" s="1"/>
  <c r="T2719" i="1"/>
  <c r="U2719" i="1" s="1"/>
  <c r="T2720" i="1"/>
  <c r="U2720" i="1" s="1"/>
  <c r="T2721" i="1"/>
  <c r="U2721" i="1" s="1"/>
  <c r="T2722" i="1"/>
  <c r="U2722" i="1" s="1"/>
  <c r="T2723" i="1"/>
  <c r="U2723" i="1" s="1"/>
  <c r="T2724" i="1"/>
  <c r="U2724" i="1" s="1"/>
  <c r="T2725" i="1"/>
  <c r="U2725" i="1" s="1"/>
  <c r="T2726" i="1"/>
  <c r="U2726" i="1" s="1"/>
  <c r="T2727" i="1"/>
  <c r="U2727" i="1" s="1"/>
  <c r="T2728" i="1"/>
  <c r="U2728" i="1" s="1"/>
  <c r="T2729" i="1"/>
  <c r="U2729" i="1" s="1"/>
  <c r="T2730" i="1"/>
  <c r="U2730" i="1" s="1"/>
  <c r="T2731" i="1"/>
  <c r="U2731" i="1" s="1"/>
  <c r="T2732" i="1"/>
  <c r="U2732" i="1" s="1"/>
  <c r="T2733" i="1"/>
  <c r="U2733" i="1" s="1"/>
  <c r="T2734" i="1"/>
  <c r="U2734" i="1" s="1"/>
  <c r="T2735" i="1"/>
  <c r="U2735" i="1" s="1"/>
  <c r="T2736" i="1"/>
  <c r="U2736" i="1" s="1"/>
  <c r="T2737" i="1"/>
  <c r="U2737" i="1" s="1"/>
  <c r="T2738" i="1"/>
  <c r="U2738" i="1" s="1"/>
  <c r="T2739" i="1"/>
  <c r="U2739" i="1" s="1"/>
  <c r="T2740" i="1"/>
  <c r="U2740" i="1" s="1"/>
  <c r="T2741" i="1"/>
  <c r="U2741" i="1" s="1"/>
  <c r="T2742" i="1"/>
  <c r="U2742" i="1" s="1"/>
  <c r="T2743" i="1"/>
  <c r="U2743" i="1" s="1"/>
  <c r="T2744" i="1"/>
  <c r="U2744" i="1" s="1"/>
  <c r="T2745" i="1"/>
  <c r="U2745" i="1" s="1"/>
  <c r="T2746" i="1"/>
  <c r="U2746" i="1" s="1"/>
  <c r="T2747" i="1"/>
  <c r="U2747" i="1" s="1"/>
  <c r="T2748" i="1"/>
  <c r="U2748" i="1" s="1"/>
  <c r="T2749" i="1"/>
  <c r="U2749" i="1" s="1"/>
  <c r="T2750" i="1"/>
  <c r="U2750" i="1" s="1"/>
  <c r="T2751" i="1"/>
  <c r="U2751" i="1" s="1"/>
  <c r="T2752" i="1"/>
  <c r="U2752" i="1" s="1"/>
  <c r="T2753" i="1"/>
  <c r="U2753" i="1" s="1"/>
  <c r="T2754" i="1"/>
  <c r="U2754" i="1" s="1"/>
  <c r="T2755" i="1"/>
  <c r="U2755" i="1" s="1"/>
  <c r="T2756" i="1"/>
  <c r="U2756" i="1" s="1"/>
  <c r="T2757" i="1"/>
  <c r="U2757" i="1" s="1"/>
  <c r="T2758" i="1"/>
  <c r="U2758" i="1" s="1"/>
  <c r="T2759" i="1"/>
  <c r="U2759" i="1" s="1"/>
  <c r="T2760" i="1"/>
  <c r="U2760" i="1" s="1"/>
  <c r="T2761" i="1"/>
  <c r="U2761" i="1" s="1"/>
  <c r="T2762" i="1"/>
  <c r="U2762" i="1" s="1"/>
  <c r="T2763" i="1"/>
  <c r="U2763" i="1" s="1"/>
  <c r="T2764" i="1"/>
  <c r="U2764" i="1" s="1"/>
  <c r="T2765" i="1"/>
  <c r="U2765" i="1" s="1"/>
  <c r="T2766" i="1"/>
  <c r="U2766" i="1" s="1"/>
  <c r="T2767" i="1"/>
  <c r="U2767" i="1" s="1"/>
  <c r="T2768" i="1"/>
  <c r="U2768" i="1" s="1"/>
  <c r="T2769" i="1"/>
  <c r="U2769" i="1" s="1"/>
  <c r="T2770" i="1"/>
  <c r="U2770" i="1" s="1"/>
  <c r="T2771" i="1"/>
  <c r="U2771" i="1" s="1"/>
  <c r="T2772" i="1"/>
  <c r="U2772" i="1" s="1"/>
  <c r="T2773" i="1"/>
  <c r="U2773" i="1" s="1"/>
  <c r="T2774" i="1"/>
  <c r="U2774" i="1" s="1"/>
  <c r="T2775" i="1"/>
  <c r="U2775" i="1" s="1"/>
  <c r="T2776" i="1"/>
  <c r="U2776" i="1" s="1"/>
  <c r="T2777" i="1"/>
  <c r="U2777" i="1" s="1"/>
  <c r="T2778" i="1"/>
  <c r="U2778" i="1" s="1"/>
  <c r="T2779" i="1"/>
  <c r="U2779" i="1" s="1"/>
  <c r="T2780" i="1"/>
  <c r="U2780" i="1" s="1"/>
  <c r="T2781" i="1"/>
  <c r="U2781" i="1" s="1"/>
  <c r="T2782" i="1"/>
  <c r="U2782" i="1" s="1"/>
  <c r="T2783" i="1"/>
  <c r="U2783" i="1" s="1"/>
  <c r="T2784" i="1"/>
  <c r="U2784" i="1" s="1"/>
  <c r="T2785" i="1"/>
  <c r="U2785" i="1" s="1"/>
  <c r="T2786" i="1"/>
  <c r="U2786" i="1" s="1"/>
  <c r="T2787" i="1"/>
  <c r="U2787" i="1" s="1"/>
  <c r="T2788" i="1"/>
  <c r="U2788" i="1" s="1"/>
  <c r="T2789" i="1"/>
  <c r="U2789" i="1" s="1"/>
  <c r="T2790" i="1"/>
  <c r="U2790" i="1" s="1"/>
  <c r="T2791" i="1"/>
  <c r="U2791" i="1" s="1"/>
  <c r="T2792" i="1"/>
  <c r="U2792" i="1" s="1"/>
  <c r="T2793" i="1"/>
  <c r="U2793" i="1" s="1"/>
  <c r="T2794" i="1"/>
  <c r="U2794" i="1" s="1"/>
  <c r="T2795" i="1"/>
  <c r="U2795" i="1" s="1"/>
  <c r="T2796" i="1"/>
  <c r="U2796" i="1" s="1"/>
  <c r="T2797" i="1"/>
  <c r="U2797" i="1" s="1"/>
  <c r="T2798" i="1"/>
  <c r="U2798" i="1" s="1"/>
  <c r="T2799" i="1"/>
  <c r="U2799" i="1" s="1"/>
  <c r="T2800" i="1"/>
  <c r="U2800" i="1" s="1"/>
  <c r="T2801" i="1"/>
  <c r="U2801" i="1" s="1"/>
  <c r="T2802" i="1"/>
  <c r="U2802" i="1" s="1"/>
  <c r="T2803" i="1"/>
  <c r="U2803" i="1" s="1"/>
  <c r="T2804" i="1"/>
  <c r="U2804" i="1" s="1"/>
  <c r="T2805" i="1"/>
  <c r="U2805" i="1" s="1"/>
  <c r="T2806" i="1"/>
  <c r="U2806" i="1" s="1"/>
  <c r="T2807" i="1"/>
  <c r="U2807" i="1" s="1"/>
  <c r="T2808" i="1"/>
  <c r="U2808" i="1" s="1"/>
  <c r="T2809" i="1"/>
  <c r="U2809" i="1" s="1"/>
  <c r="T2810" i="1"/>
  <c r="U2810" i="1" s="1"/>
  <c r="T2811" i="1"/>
  <c r="U2811" i="1" s="1"/>
  <c r="T2812" i="1"/>
  <c r="U2812" i="1" s="1"/>
  <c r="T2813" i="1"/>
  <c r="U2813" i="1" s="1"/>
  <c r="T2814" i="1"/>
  <c r="U2814" i="1" s="1"/>
  <c r="T2815" i="1"/>
  <c r="U2815" i="1" s="1"/>
  <c r="T2816" i="1"/>
  <c r="U2816" i="1" s="1"/>
  <c r="T2817" i="1"/>
  <c r="U2817" i="1" s="1"/>
  <c r="T2818" i="1"/>
  <c r="U2818" i="1" s="1"/>
  <c r="T2819" i="1"/>
  <c r="U2819" i="1" s="1"/>
  <c r="T2820" i="1"/>
  <c r="U2820" i="1" s="1"/>
  <c r="T2821" i="1"/>
  <c r="U2821" i="1" s="1"/>
  <c r="T2822" i="1"/>
  <c r="U2822" i="1" s="1"/>
  <c r="T2823" i="1"/>
  <c r="U2823" i="1" s="1"/>
  <c r="T2824" i="1"/>
  <c r="U2824" i="1" s="1"/>
  <c r="T2825" i="1"/>
  <c r="U2825" i="1" s="1"/>
  <c r="T2826" i="1"/>
  <c r="U2826" i="1" s="1"/>
  <c r="T2827" i="1"/>
  <c r="U2827" i="1" s="1"/>
  <c r="T2828" i="1"/>
  <c r="U2828" i="1" s="1"/>
  <c r="T2829" i="1"/>
  <c r="U2829" i="1" s="1"/>
  <c r="T2830" i="1"/>
  <c r="U2830" i="1" s="1"/>
  <c r="T2831" i="1"/>
  <c r="U2831" i="1" s="1"/>
  <c r="T2832" i="1"/>
  <c r="U2832" i="1" s="1"/>
  <c r="T2833" i="1"/>
  <c r="U2833" i="1" s="1"/>
  <c r="T2834" i="1"/>
  <c r="U2834" i="1" s="1"/>
  <c r="T2835" i="1"/>
  <c r="U2835" i="1" s="1"/>
  <c r="T2836" i="1"/>
  <c r="U2836" i="1" s="1"/>
  <c r="T2837" i="1"/>
  <c r="U2837" i="1" s="1"/>
  <c r="T2838" i="1"/>
  <c r="U2838" i="1" s="1"/>
  <c r="T2839" i="1"/>
  <c r="U2839" i="1" s="1"/>
  <c r="T2840" i="1"/>
  <c r="U2840" i="1" s="1"/>
  <c r="T2841" i="1"/>
  <c r="U2841" i="1" s="1"/>
  <c r="T2842" i="1"/>
  <c r="U2842" i="1" s="1"/>
  <c r="T2843" i="1"/>
  <c r="U2843" i="1" s="1"/>
  <c r="T2844" i="1"/>
  <c r="U2844" i="1" s="1"/>
  <c r="T2845" i="1"/>
  <c r="U2845" i="1" s="1"/>
  <c r="T2846" i="1"/>
  <c r="U2846" i="1" s="1"/>
  <c r="T2847" i="1"/>
  <c r="U2847" i="1" s="1"/>
  <c r="T2848" i="1"/>
  <c r="U2848" i="1" s="1"/>
  <c r="T2849" i="1"/>
  <c r="U2849" i="1" s="1"/>
  <c r="T2850" i="1"/>
  <c r="U2850" i="1" s="1"/>
  <c r="T2851" i="1"/>
  <c r="U2851" i="1" s="1"/>
  <c r="T2852" i="1"/>
  <c r="U2852" i="1" s="1"/>
  <c r="T2853" i="1"/>
  <c r="U2853" i="1" s="1"/>
  <c r="T2854" i="1"/>
  <c r="U2854" i="1" s="1"/>
  <c r="T2855" i="1"/>
  <c r="U2855" i="1" s="1"/>
  <c r="T2856" i="1"/>
  <c r="U2856" i="1" s="1"/>
  <c r="T2857" i="1"/>
  <c r="U2857" i="1" s="1"/>
  <c r="T2858" i="1"/>
  <c r="U2858" i="1" s="1"/>
  <c r="T2859" i="1"/>
  <c r="U2859" i="1" s="1"/>
  <c r="T2860" i="1"/>
  <c r="U2860" i="1" s="1"/>
  <c r="T2861" i="1"/>
  <c r="U2861" i="1" s="1"/>
  <c r="T2862" i="1"/>
  <c r="U2862" i="1" s="1"/>
  <c r="T2863" i="1"/>
  <c r="U2863" i="1" s="1"/>
  <c r="T2864" i="1"/>
  <c r="U2864" i="1" s="1"/>
  <c r="T2865" i="1"/>
  <c r="U2865" i="1" s="1"/>
  <c r="T2866" i="1"/>
  <c r="U2866" i="1" s="1"/>
  <c r="T2867" i="1"/>
  <c r="U2867" i="1" s="1"/>
  <c r="T2868" i="1"/>
  <c r="U2868" i="1" s="1"/>
  <c r="T2869" i="1"/>
  <c r="U2869" i="1" s="1"/>
  <c r="T2870" i="1"/>
  <c r="U2870" i="1" s="1"/>
  <c r="T2871" i="1"/>
  <c r="U2871" i="1" s="1"/>
  <c r="T2872" i="1"/>
  <c r="U2872" i="1" s="1"/>
  <c r="T2873" i="1"/>
  <c r="U2873" i="1" s="1"/>
  <c r="T2874" i="1"/>
  <c r="U2874" i="1" s="1"/>
  <c r="T2875" i="1"/>
  <c r="U2875" i="1" s="1"/>
  <c r="T2876" i="1"/>
  <c r="U2876" i="1" s="1"/>
  <c r="T2877" i="1"/>
  <c r="U2877" i="1" s="1"/>
  <c r="T2878" i="1"/>
  <c r="U2878" i="1" s="1"/>
  <c r="T2879" i="1"/>
  <c r="U2879" i="1" s="1"/>
  <c r="T2880" i="1"/>
  <c r="U2880" i="1" s="1"/>
  <c r="T2881" i="1"/>
  <c r="U2881" i="1" s="1"/>
  <c r="T2882" i="1"/>
  <c r="U2882" i="1" s="1"/>
  <c r="T2883" i="1"/>
  <c r="U2883" i="1" s="1"/>
  <c r="T2884" i="1"/>
  <c r="U2884" i="1" s="1"/>
  <c r="T2885" i="1"/>
  <c r="U2885" i="1" s="1"/>
  <c r="T2886" i="1"/>
  <c r="U2886" i="1" s="1"/>
  <c r="T2887" i="1"/>
  <c r="U2887" i="1" s="1"/>
  <c r="T2888" i="1"/>
  <c r="U2888" i="1" s="1"/>
  <c r="T2889" i="1"/>
  <c r="U2889" i="1" s="1"/>
  <c r="T2890" i="1"/>
  <c r="U2890" i="1" s="1"/>
  <c r="T2891" i="1"/>
  <c r="U2891" i="1" s="1"/>
  <c r="T2892" i="1"/>
  <c r="U2892" i="1" s="1"/>
  <c r="T2893" i="1"/>
  <c r="U2893" i="1" s="1"/>
  <c r="T2894" i="1"/>
  <c r="U2894" i="1" s="1"/>
  <c r="T2895" i="1"/>
  <c r="U2895" i="1" s="1"/>
  <c r="T2896" i="1"/>
  <c r="U2896" i="1" s="1"/>
  <c r="T2897" i="1"/>
  <c r="U2897" i="1" s="1"/>
  <c r="T2898" i="1"/>
  <c r="U2898" i="1" s="1"/>
  <c r="T2899" i="1"/>
  <c r="U2899" i="1" s="1"/>
  <c r="T2900" i="1"/>
  <c r="U2900" i="1" s="1"/>
  <c r="T2901" i="1"/>
  <c r="U2901" i="1" s="1"/>
  <c r="T2902" i="1"/>
  <c r="U2902" i="1" s="1"/>
  <c r="T2903" i="1"/>
  <c r="U2903" i="1" s="1"/>
  <c r="T2904" i="1"/>
  <c r="U2904" i="1" s="1"/>
  <c r="T2905" i="1"/>
  <c r="U2905" i="1" s="1"/>
  <c r="T2906" i="1"/>
  <c r="U2906" i="1" s="1"/>
  <c r="T2907" i="1"/>
  <c r="U2907" i="1" s="1"/>
  <c r="T2908" i="1"/>
  <c r="U2908" i="1" s="1"/>
  <c r="T2909" i="1"/>
  <c r="U2909" i="1" s="1"/>
  <c r="T2910" i="1"/>
  <c r="U2910" i="1" s="1"/>
  <c r="T2911" i="1"/>
  <c r="U2911" i="1" s="1"/>
  <c r="T2912" i="1"/>
  <c r="U2912" i="1" s="1"/>
  <c r="T2913" i="1"/>
  <c r="U2913" i="1" s="1"/>
  <c r="T2914" i="1"/>
  <c r="U2914" i="1" s="1"/>
  <c r="T2915" i="1"/>
  <c r="U2915" i="1" s="1"/>
  <c r="T2916" i="1"/>
  <c r="U2916" i="1" s="1"/>
  <c r="T2917" i="1"/>
  <c r="U2917" i="1" s="1"/>
  <c r="T2918" i="1"/>
  <c r="U2918" i="1" s="1"/>
  <c r="T2919" i="1"/>
  <c r="U2919" i="1" s="1"/>
  <c r="T2920" i="1"/>
  <c r="U2920" i="1" s="1"/>
  <c r="T2921" i="1"/>
  <c r="U2921" i="1" s="1"/>
  <c r="T2922" i="1"/>
  <c r="U2922" i="1" s="1"/>
  <c r="T2923" i="1"/>
  <c r="U2923" i="1" s="1"/>
  <c r="T2924" i="1"/>
  <c r="U2924" i="1" s="1"/>
  <c r="T2925" i="1"/>
  <c r="U2925" i="1" s="1"/>
  <c r="T2926" i="1"/>
  <c r="U2926" i="1" s="1"/>
  <c r="T2927" i="1"/>
  <c r="U2927" i="1" s="1"/>
  <c r="T2928" i="1"/>
  <c r="U2928" i="1" s="1"/>
  <c r="T2929" i="1"/>
  <c r="U2929" i="1" s="1"/>
  <c r="T2930" i="1"/>
  <c r="U2930" i="1" s="1"/>
  <c r="T2931" i="1"/>
  <c r="U2931" i="1" s="1"/>
  <c r="T2932" i="1"/>
  <c r="U2932" i="1" s="1"/>
  <c r="T2933" i="1"/>
  <c r="U2933" i="1" s="1"/>
  <c r="T2934" i="1"/>
  <c r="U2934" i="1" s="1"/>
  <c r="T2935" i="1"/>
  <c r="U2935" i="1" s="1"/>
  <c r="T2936" i="1"/>
  <c r="U2936" i="1" s="1"/>
  <c r="T2937" i="1"/>
  <c r="U2937" i="1" s="1"/>
  <c r="T2938" i="1"/>
  <c r="U2938" i="1" s="1"/>
  <c r="T2939" i="1"/>
  <c r="U2939" i="1" s="1"/>
  <c r="T2940" i="1"/>
  <c r="U2940" i="1" s="1"/>
  <c r="T2941" i="1"/>
  <c r="U2941" i="1" s="1"/>
  <c r="T2942" i="1"/>
  <c r="U2942" i="1" s="1"/>
  <c r="T2943" i="1"/>
  <c r="U2943" i="1" s="1"/>
  <c r="T2944" i="1"/>
  <c r="U2944" i="1" s="1"/>
  <c r="T2945" i="1"/>
  <c r="U2945" i="1" s="1"/>
  <c r="T2946" i="1"/>
  <c r="U2946" i="1" s="1"/>
  <c r="T2947" i="1"/>
  <c r="U2947" i="1" s="1"/>
  <c r="T2948" i="1"/>
  <c r="U2948" i="1" s="1"/>
  <c r="T2949" i="1"/>
  <c r="U2949" i="1" s="1"/>
  <c r="T2950" i="1"/>
  <c r="U2950" i="1" s="1"/>
  <c r="T2951" i="1"/>
  <c r="U2951" i="1" s="1"/>
  <c r="T2952" i="1"/>
  <c r="U2952" i="1" s="1"/>
  <c r="T2953" i="1"/>
  <c r="U2953" i="1" s="1"/>
  <c r="T2954" i="1"/>
  <c r="U2954" i="1" s="1"/>
  <c r="T2955" i="1"/>
  <c r="U2955" i="1" s="1"/>
  <c r="T2956" i="1"/>
  <c r="U2956" i="1" s="1"/>
  <c r="T2957" i="1"/>
  <c r="U2957" i="1" s="1"/>
  <c r="T2958" i="1"/>
  <c r="U2958" i="1" s="1"/>
  <c r="T2959" i="1"/>
  <c r="U2959" i="1" s="1"/>
  <c r="T2960" i="1"/>
  <c r="U2960" i="1" s="1"/>
  <c r="T2961" i="1"/>
  <c r="U2961" i="1" s="1"/>
  <c r="T2962" i="1"/>
  <c r="U2962" i="1" s="1"/>
  <c r="T2963" i="1"/>
  <c r="U2963" i="1" s="1"/>
  <c r="T2964" i="1"/>
  <c r="U2964" i="1" s="1"/>
  <c r="T2965" i="1"/>
  <c r="U2965" i="1" s="1"/>
  <c r="T2966" i="1"/>
  <c r="U2966" i="1" s="1"/>
  <c r="T2967" i="1"/>
  <c r="U2967" i="1" s="1"/>
  <c r="T2968" i="1"/>
  <c r="U2968" i="1" s="1"/>
  <c r="T2969" i="1"/>
  <c r="U2969" i="1" s="1"/>
  <c r="T2970" i="1"/>
  <c r="U2970" i="1" s="1"/>
  <c r="T2971" i="1"/>
  <c r="U2971" i="1" s="1"/>
  <c r="T2972" i="1"/>
  <c r="U2972" i="1" s="1"/>
  <c r="T2973" i="1"/>
  <c r="U2973" i="1" s="1"/>
  <c r="T2974" i="1"/>
  <c r="U2974" i="1" s="1"/>
  <c r="T2975" i="1"/>
  <c r="U2975" i="1" s="1"/>
  <c r="T2976" i="1"/>
  <c r="U2976" i="1" s="1"/>
  <c r="T2977" i="1"/>
  <c r="U2977" i="1" s="1"/>
  <c r="T2978" i="1"/>
  <c r="U2978" i="1" s="1"/>
  <c r="T2979" i="1"/>
  <c r="U2979" i="1" s="1"/>
  <c r="T2980" i="1"/>
  <c r="U2980" i="1" s="1"/>
  <c r="T2981" i="1"/>
  <c r="U2981" i="1" s="1"/>
  <c r="T2982" i="1"/>
  <c r="U2982" i="1" s="1"/>
  <c r="T2983" i="1"/>
  <c r="U2983" i="1" s="1"/>
  <c r="T2984" i="1"/>
  <c r="U2984" i="1" s="1"/>
  <c r="T2985" i="1"/>
  <c r="U2985" i="1" s="1"/>
  <c r="T2986" i="1"/>
  <c r="U2986" i="1" s="1"/>
  <c r="T2987" i="1"/>
  <c r="U2987" i="1" s="1"/>
  <c r="T2988" i="1"/>
  <c r="U2988" i="1" s="1"/>
  <c r="T2989" i="1"/>
  <c r="U2989" i="1" s="1"/>
  <c r="T2990" i="1"/>
  <c r="U2990" i="1" s="1"/>
  <c r="T2991" i="1"/>
  <c r="U2991" i="1" s="1"/>
  <c r="T2992" i="1"/>
  <c r="U2992" i="1" s="1"/>
  <c r="T2993" i="1"/>
  <c r="U2993" i="1" s="1"/>
  <c r="T2994" i="1"/>
  <c r="U2994" i="1" s="1"/>
  <c r="T2995" i="1"/>
  <c r="U2995" i="1" s="1"/>
  <c r="T2996" i="1"/>
  <c r="U2996" i="1" s="1"/>
  <c r="T2997" i="1"/>
  <c r="U2997" i="1" s="1"/>
  <c r="T2998" i="1"/>
  <c r="U2998" i="1" s="1"/>
  <c r="T2999" i="1"/>
  <c r="U2999" i="1" s="1"/>
  <c r="T3000" i="1"/>
  <c r="U3000" i="1" s="1"/>
  <c r="T3001" i="1"/>
  <c r="U3001" i="1" s="1"/>
  <c r="T3002" i="1"/>
  <c r="U3002" i="1" s="1"/>
  <c r="T3003" i="1"/>
  <c r="U3003" i="1" s="1"/>
  <c r="T3004" i="1"/>
  <c r="U3004" i="1" s="1"/>
  <c r="T3005" i="1"/>
  <c r="U3005" i="1" s="1"/>
  <c r="T3006" i="1"/>
  <c r="U3006" i="1" s="1"/>
  <c r="T3007" i="1"/>
  <c r="U3007" i="1" s="1"/>
  <c r="T3008" i="1"/>
  <c r="U3008" i="1" s="1"/>
  <c r="T3009" i="1"/>
  <c r="U3009" i="1" s="1"/>
  <c r="T3010" i="1"/>
  <c r="U3010" i="1" s="1"/>
  <c r="T3011" i="1"/>
  <c r="U3011" i="1" s="1"/>
  <c r="T3012" i="1"/>
  <c r="U3012" i="1" s="1"/>
  <c r="T3013" i="1"/>
  <c r="U3013" i="1" s="1"/>
  <c r="T3014" i="1"/>
  <c r="U3014" i="1" s="1"/>
  <c r="T3015" i="1"/>
  <c r="U3015" i="1" s="1"/>
  <c r="T3016" i="1"/>
  <c r="U3016" i="1" s="1"/>
  <c r="T3017" i="1"/>
  <c r="U3017" i="1" s="1"/>
  <c r="T3018" i="1"/>
  <c r="U3018" i="1" s="1"/>
  <c r="T3019" i="1"/>
  <c r="U3019" i="1" s="1"/>
  <c r="T3020" i="1"/>
  <c r="U3020" i="1" s="1"/>
  <c r="T3021" i="1"/>
  <c r="U3021" i="1" s="1"/>
  <c r="T3022" i="1"/>
  <c r="U3022" i="1" s="1"/>
  <c r="T3023" i="1"/>
  <c r="U3023" i="1" s="1"/>
  <c r="T3024" i="1"/>
  <c r="U3024" i="1" s="1"/>
  <c r="T3025" i="1"/>
  <c r="U3025" i="1" s="1"/>
  <c r="T3026" i="1"/>
  <c r="U3026" i="1" s="1"/>
  <c r="T3027" i="1"/>
  <c r="U3027" i="1" s="1"/>
  <c r="T3028" i="1"/>
  <c r="U3028" i="1" s="1"/>
  <c r="T3029" i="1"/>
  <c r="U3029" i="1" s="1"/>
  <c r="T3030" i="1"/>
  <c r="U3030" i="1" s="1"/>
  <c r="T3031" i="1"/>
  <c r="U3031" i="1" s="1"/>
  <c r="T3032" i="1"/>
  <c r="U3032" i="1" s="1"/>
  <c r="T3033" i="1"/>
  <c r="U3033" i="1" s="1"/>
  <c r="T3034" i="1"/>
  <c r="U3034" i="1" s="1"/>
  <c r="T3035" i="1"/>
  <c r="U3035" i="1" s="1"/>
  <c r="T3036" i="1"/>
  <c r="U3036" i="1" s="1"/>
  <c r="T3037" i="1"/>
  <c r="U3037" i="1" s="1"/>
  <c r="T3038" i="1"/>
  <c r="U3038" i="1" s="1"/>
  <c r="T3039" i="1"/>
  <c r="U3039" i="1" s="1"/>
  <c r="T3040" i="1"/>
  <c r="U3040" i="1" s="1"/>
  <c r="T3041" i="1"/>
  <c r="U3041" i="1" s="1"/>
  <c r="T3042" i="1"/>
  <c r="U3042" i="1" s="1"/>
  <c r="T3043" i="1"/>
  <c r="U3043" i="1" s="1"/>
  <c r="T3044" i="1"/>
  <c r="U3044" i="1" s="1"/>
  <c r="T3045" i="1"/>
  <c r="U3045" i="1" s="1"/>
  <c r="T3046" i="1"/>
  <c r="U3046" i="1" s="1"/>
  <c r="T3047" i="1"/>
  <c r="U3047" i="1" s="1"/>
  <c r="T3048" i="1"/>
  <c r="U3048" i="1" s="1"/>
  <c r="T3049" i="1"/>
  <c r="U3049" i="1" s="1"/>
  <c r="T3050" i="1"/>
  <c r="U3050" i="1" s="1"/>
  <c r="T3051" i="1"/>
  <c r="U3051" i="1" s="1"/>
  <c r="T3052" i="1"/>
  <c r="U3052" i="1" s="1"/>
  <c r="T3053" i="1"/>
  <c r="U3053" i="1" s="1"/>
  <c r="T3054" i="1"/>
  <c r="U3054" i="1" s="1"/>
  <c r="T3055" i="1"/>
  <c r="U3055" i="1" s="1"/>
  <c r="T3056" i="1"/>
  <c r="U3056" i="1" s="1"/>
  <c r="T3057" i="1"/>
  <c r="U3057" i="1" s="1"/>
  <c r="T3058" i="1"/>
  <c r="U3058" i="1" s="1"/>
  <c r="T3059" i="1"/>
  <c r="U3059" i="1" s="1"/>
  <c r="T3060" i="1"/>
  <c r="U3060" i="1" s="1"/>
  <c r="T3061" i="1"/>
  <c r="U3061" i="1" s="1"/>
  <c r="T3062" i="1"/>
  <c r="U3062" i="1" s="1"/>
  <c r="T3063" i="1"/>
  <c r="U3063" i="1" s="1"/>
  <c r="T3064" i="1"/>
  <c r="U3064" i="1" s="1"/>
  <c r="T3065" i="1"/>
  <c r="U3065" i="1" s="1"/>
  <c r="T3066" i="1"/>
  <c r="U3066" i="1" s="1"/>
  <c r="T3067" i="1"/>
  <c r="U3067" i="1" s="1"/>
  <c r="T3068" i="1"/>
  <c r="U3068" i="1" s="1"/>
  <c r="T3069" i="1"/>
  <c r="U3069" i="1" s="1"/>
  <c r="T3070" i="1"/>
  <c r="U3070" i="1" s="1"/>
  <c r="T3071" i="1"/>
  <c r="U3071" i="1" s="1"/>
  <c r="T3072" i="1"/>
  <c r="U3072" i="1" s="1"/>
  <c r="T3073" i="1"/>
  <c r="U3073" i="1" s="1"/>
  <c r="T3074" i="1"/>
  <c r="U3074" i="1" s="1"/>
  <c r="T3075" i="1"/>
  <c r="U3075" i="1" s="1"/>
  <c r="T3076" i="1"/>
  <c r="U3076" i="1" s="1"/>
  <c r="T3077" i="1"/>
  <c r="U3077" i="1" s="1"/>
  <c r="T3078" i="1"/>
  <c r="U3078" i="1" s="1"/>
  <c r="T3079" i="1"/>
  <c r="U3079" i="1" s="1"/>
  <c r="T3080" i="1"/>
  <c r="U3080" i="1" s="1"/>
  <c r="T3081" i="1"/>
  <c r="U3081" i="1" s="1"/>
  <c r="T3082" i="1"/>
  <c r="U3082" i="1" s="1"/>
  <c r="T3083" i="1"/>
  <c r="U3083" i="1" s="1"/>
  <c r="T3084" i="1"/>
  <c r="U3084" i="1" s="1"/>
  <c r="T3085" i="1"/>
  <c r="U3085" i="1" s="1"/>
  <c r="T3086" i="1"/>
  <c r="U3086" i="1" s="1"/>
  <c r="T3087" i="1"/>
  <c r="U3087" i="1" s="1"/>
  <c r="T3088" i="1"/>
  <c r="U3088" i="1" s="1"/>
  <c r="T3089" i="1"/>
  <c r="U3089" i="1" s="1"/>
  <c r="T3090" i="1"/>
  <c r="U3090" i="1" s="1"/>
  <c r="T3091" i="1"/>
  <c r="U3091" i="1" s="1"/>
  <c r="T3092" i="1"/>
  <c r="U3092" i="1" s="1"/>
  <c r="T3093" i="1"/>
  <c r="U3093" i="1" s="1"/>
  <c r="T3094" i="1"/>
  <c r="U3094" i="1" s="1"/>
  <c r="T3095" i="1"/>
  <c r="U3095" i="1" s="1"/>
  <c r="T3096" i="1"/>
  <c r="U3096" i="1" s="1"/>
  <c r="T3097" i="1"/>
  <c r="U3097" i="1" s="1"/>
  <c r="T3098" i="1"/>
  <c r="U3098" i="1" s="1"/>
  <c r="T3099" i="1"/>
  <c r="U3099" i="1" s="1"/>
  <c r="T3100" i="1"/>
  <c r="U3100" i="1" s="1"/>
  <c r="T3101" i="1"/>
  <c r="U3101" i="1" s="1"/>
  <c r="T3102" i="1"/>
  <c r="U3102" i="1" s="1"/>
  <c r="T3103" i="1"/>
  <c r="U3103" i="1" s="1"/>
  <c r="T3104" i="1"/>
  <c r="U3104" i="1" s="1"/>
  <c r="T3105" i="1"/>
  <c r="U3105" i="1" s="1"/>
  <c r="T3106" i="1"/>
  <c r="U3106" i="1" s="1"/>
  <c r="T3107" i="1"/>
  <c r="U3107" i="1" s="1"/>
  <c r="T3108" i="1"/>
  <c r="U3108" i="1" s="1"/>
  <c r="T3109" i="1"/>
  <c r="U3109" i="1" s="1"/>
  <c r="T3110" i="1"/>
  <c r="U3110" i="1" s="1"/>
  <c r="T3111" i="1"/>
  <c r="U3111" i="1" s="1"/>
  <c r="T3112" i="1"/>
  <c r="U3112" i="1" s="1"/>
  <c r="T3113" i="1"/>
  <c r="U3113" i="1" s="1"/>
  <c r="T3114" i="1"/>
  <c r="U3114" i="1" s="1"/>
  <c r="T3115" i="1"/>
  <c r="U3115" i="1" s="1"/>
  <c r="T3116" i="1"/>
  <c r="U3116" i="1" s="1"/>
  <c r="T3117" i="1"/>
  <c r="U3117" i="1" s="1"/>
  <c r="T3118" i="1"/>
  <c r="U3118" i="1" s="1"/>
  <c r="T3119" i="1"/>
  <c r="U3119" i="1" s="1"/>
  <c r="T3120" i="1"/>
  <c r="U3120" i="1" s="1"/>
  <c r="T3121" i="1"/>
  <c r="U3121" i="1" s="1"/>
  <c r="T3122" i="1"/>
  <c r="U3122" i="1" s="1"/>
  <c r="T3123" i="1"/>
  <c r="U3123" i="1" s="1"/>
  <c r="T3124" i="1"/>
  <c r="U3124" i="1" s="1"/>
  <c r="T3125" i="1"/>
  <c r="U3125" i="1" s="1"/>
  <c r="T3126" i="1"/>
  <c r="U3126" i="1" s="1"/>
  <c r="T3127" i="1"/>
  <c r="U3127" i="1" s="1"/>
  <c r="T3128" i="1"/>
  <c r="U3128" i="1" s="1"/>
  <c r="T3129" i="1"/>
  <c r="U3129" i="1" s="1"/>
  <c r="T3130" i="1"/>
  <c r="U3130" i="1" s="1"/>
  <c r="T3131" i="1"/>
  <c r="U3131" i="1" s="1"/>
  <c r="T3132" i="1"/>
  <c r="U3132" i="1" s="1"/>
  <c r="T3133" i="1"/>
  <c r="U3133" i="1" s="1"/>
  <c r="T3134" i="1"/>
  <c r="U3134" i="1" s="1"/>
  <c r="T3135" i="1"/>
  <c r="U3135" i="1" s="1"/>
  <c r="T3136" i="1"/>
  <c r="U3136" i="1" s="1"/>
  <c r="T3137" i="1"/>
  <c r="U3137" i="1" s="1"/>
  <c r="T3138" i="1"/>
  <c r="U3138" i="1" s="1"/>
  <c r="T3139" i="1"/>
  <c r="U3139" i="1" s="1"/>
  <c r="T3140" i="1"/>
  <c r="U3140" i="1" s="1"/>
  <c r="T3141" i="1"/>
  <c r="U3141" i="1" s="1"/>
  <c r="T3142" i="1"/>
  <c r="U3142" i="1" s="1"/>
  <c r="T3143" i="1"/>
  <c r="U3143" i="1" s="1"/>
  <c r="T3144" i="1"/>
  <c r="U3144" i="1" s="1"/>
  <c r="T3145" i="1"/>
  <c r="U3145" i="1" s="1"/>
  <c r="T3146" i="1"/>
  <c r="U3146" i="1" s="1"/>
  <c r="T3147" i="1"/>
  <c r="U3147" i="1" s="1"/>
  <c r="T3148" i="1"/>
  <c r="U3148" i="1" s="1"/>
  <c r="T3149" i="1"/>
  <c r="U3149" i="1" s="1"/>
  <c r="T3150" i="1"/>
  <c r="U3150" i="1" s="1"/>
  <c r="T3151" i="1"/>
  <c r="U3151" i="1" s="1"/>
  <c r="T3152" i="1"/>
  <c r="U3152" i="1" s="1"/>
  <c r="T3153" i="1"/>
  <c r="U3153" i="1" s="1"/>
  <c r="T3154" i="1"/>
  <c r="U3154" i="1" s="1"/>
  <c r="T3155" i="1"/>
  <c r="U3155" i="1" s="1"/>
  <c r="T3156" i="1"/>
  <c r="U3156" i="1" s="1"/>
  <c r="T3157" i="1"/>
  <c r="U3157" i="1" s="1"/>
  <c r="T3158" i="1"/>
  <c r="U3158" i="1" s="1"/>
  <c r="T3159" i="1"/>
  <c r="U3159" i="1" s="1"/>
  <c r="T3160" i="1"/>
  <c r="U3160" i="1" s="1"/>
  <c r="T3161" i="1"/>
  <c r="U3161" i="1" s="1"/>
  <c r="T3162" i="1"/>
  <c r="U3162" i="1" s="1"/>
  <c r="T3163" i="1"/>
  <c r="U3163" i="1" s="1"/>
  <c r="T3164" i="1"/>
  <c r="U3164" i="1" s="1"/>
  <c r="T3165" i="1"/>
  <c r="U3165" i="1" s="1"/>
  <c r="T3166" i="1"/>
  <c r="U3166" i="1" s="1"/>
  <c r="T3167" i="1"/>
  <c r="U3167" i="1" s="1"/>
  <c r="T3168" i="1"/>
  <c r="U3168" i="1" s="1"/>
  <c r="T3169" i="1"/>
  <c r="U3169" i="1" s="1"/>
  <c r="T3170" i="1"/>
  <c r="U3170" i="1" s="1"/>
  <c r="T3171" i="1"/>
  <c r="U3171" i="1" s="1"/>
  <c r="T3172" i="1"/>
  <c r="U3172" i="1" s="1"/>
  <c r="T3173" i="1"/>
  <c r="U3173" i="1" s="1"/>
  <c r="T3174" i="1"/>
  <c r="U3174" i="1" s="1"/>
  <c r="T3175" i="1"/>
  <c r="U3175" i="1" s="1"/>
  <c r="T3176" i="1"/>
  <c r="U3176" i="1" s="1"/>
  <c r="T3177" i="1"/>
  <c r="U3177" i="1" s="1"/>
  <c r="T3178" i="1"/>
  <c r="U3178" i="1" s="1"/>
  <c r="T3179" i="1"/>
  <c r="U3179" i="1" s="1"/>
  <c r="T3180" i="1"/>
  <c r="U3180" i="1" s="1"/>
  <c r="T3181" i="1"/>
  <c r="U3181" i="1" s="1"/>
  <c r="T3182" i="1"/>
  <c r="U3182" i="1" s="1"/>
  <c r="T3183" i="1"/>
  <c r="U3183" i="1" s="1"/>
  <c r="T3184" i="1"/>
  <c r="U3184" i="1" s="1"/>
  <c r="T3185" i="1"/>
  <c r="U3185" i="1" s="1"/>
  <c r="T3186" i="1"/>
  <c r="U3186" i="1" s="1"/>
  <c r="T3187" i="1"/>
  <c r="U3187" i="1" s="1"/>
  <c r="T3188" i="1"/>
  <c r="U3188" i="1" s="1"/>
  <c r="T3189" i="1"/>
  <c r="U3189" i="1" s="1"/>
  <c r="T3190" i="1"/>
  <c r="U3190" i="1" s="1"/>
  <c r="T3191" i="1"/>
  <c r="U3191" i="1" s="1"/>
  <c r="T3192" i="1"/>
  <c r="U3192" i="1" s="1"/>
  <c r="T3193" i="1"/>
  <c r="U3193" i="1" s="1"/>
  <c r="T3194" i="1"/>
  <c r="U3194" i="1" s="1"/>
  <c r="T3195" i="1"/>
  <c r="U3195" i="1" s="1"/>
  <c r="T3196" i="1"/>
  <c r="U3196" i="1" s="1"/>
  <c r="T3197" i="1"/>
  <c r="U3197" i="1" s="1"/>
  <c r="T3198" i="1"/>
  <c r="U3198" i="1" s="1"/>
  <c r="T3199" i="1"/>
  <c r="U3199" i="1" s="1"/>
  <c r="T3200" i="1"/>
  <c r="U3200" i="1" s="1"/>
  <c r="T3201" i="1"/>
  <c r="U3201" i="1" s="1"/>
  <c r="T3202" i="1"/>
  <c r="U3202" i="1" s="1"/>
  <c r="T3203" i="1"/>
  <c r="U3203" i="1" s="1"/>
  <c r="T3204" i="1"/>
  <c r="U3204" i="1" s="1"/>
  <c r="T3205" i="1"/>
  <c r="U3205" i="1" s="1"/>
  <c r="T3206" i="1"/>
  <c r="U3206" i="1" s="1"/>
  <c r="T3207" i="1"/>
  <c r="U3207" i="1" s="1"/>
  <c r="T3208" i="1"/>
  <c r="U3208" i="1" s="1"/>
  <c r="T3209" i="1"/>
  <c r="U3209" i="1" s="1"/>
  <c r="T3210" i="1"/>
  <c r="U3210" i="1" s="1"/>
  <c r="T3211" i="1"/>
  <c r="U3211" i="1" s="1"/>
  <c r="T3212" i="1"/>
  <c r="U3212" i="1" s="1"/>
  <c r="T3213" i="1"/>
  <c r="U3213" i="1" s="1"/>
  <c r="T3214" i="1"/>
  <c r="U3214" i="1" s="1"/>
  <c r="T3215" i="1"/>
  <c r="U3215" i="1" s="1"/>
  <c r="T3216" i="1"/>
  <c r="U3216" i="1" s="1"/>
  <c r="T3217" i="1"/>
  <c r="U3217" i="1" s="1"/>
  <c r="T3218" i="1"/>
  <c r="U3218" i="1" s="1"/>
  <c r="T3219" i="1"/>
  <c r="U3219" i="1" s="1"/>
  <c r="T3220" i="1"/>
  <c r="U3220" i="1" s="1"/>
  <c r="T3221" i="1"/>
  <c r="U3221" i="1" s="1"/>
  <c r="T3222" i="1"/>
  <c r="U3222" i="1" s="1"/>
  <c r="T3223" i="1"/>
  <c r="U3223" i="1" s="1"/>
  <c r="T3224" i="1"/>
  <c r="U3224" i="1" s="1"/>
  <c r="T3225" i="1"/>
  <c r="U3225" i="1" s="1"/>
  <c r="T3226" i="1"/>
  <c r="U3226" i="1" s="1"/>
  <c r="T3227" i="1"/>
  <c r="U3227" i="1" s="1"/>
  <c r="T3228" i="1"/>
  <c r="U3228" i="1" s="1"/>
  <c r="T3229" i="1"/>
  <c r="U3229" i="1" s="1"/>
  <c r="T3230" i="1"/>
  <c r="U3230" i="1" s="1"/>
  <c r="T3231" i="1"/>
  <c r="U3231" i="1" s="1"/>
  <c r="T3232" i="1"/>
  <c r="U3232" i="1" s="1"/>
  <c r="T3233" i="1"/>
  <c r="U3233" i="1" s="1"/>
  <c r="T3234" i="1"/>
  <c r="U3234" i="1" s="1"/>
  <c r="T3235" i="1"/>
  <c r="U3235" i="1" s="1"/>
  <c r="T3236" i="1"/>
  <c r="U3236" i="1" s="1"/>
  <c r="T3237" i="1"/>
  <c r="U3237" i="1" s="1"/>
  <c r="T3238" i="1"/>
  <c r="U3238" i="1" s="1"/>
  <c r="T3239" i="1"/>
  <c r="U3239" i="1" s="1"/>
  <c r="T3240" i="1"/>
  <c r="U3240" i="1" s="1"/>
  <c r="T3241" i="1"/>
  <c r="U3241" i="1" s="1"/>
  <c r="T3242" i="1"/>
  <c r="U3242" i="1" s="1"/>
  <c r="T3243" i="1"/>
  <c r="U3243" i="1" s="1"/>
  <c r="T3244" i="1"/>
  <c r="U3244" i="1" s="1"/>
  <c r="T3245" i="1"/>
  <c r="U3245" i="1" s="1"/>
  <c r="T3246" i="1"/>
  <c r="U3246" i="1" s="1"/>
  <c r="T3247" i="1"/>
  <c r="U3247" i="1" s="1"/>
  <c r="T3248" i="1"/>
  <c r="U3248" i="1" s="1"/>
  <c r="T3249" i="1"/>
  <c r="U3249" i="1" s="1"/>
  <c r="T3250" i="1"/>
  <c r="U3250" i="1" s="1"/>
  <c r="T3251" i="1"/>
  <c r="U3251" i="1" s="1"/>
  <c r="T3252" i="1"/>
  <c r="U3252" i="1" s="1"/>
  <c r="T3253" i="1"/>
  <c r="U3253" i="1" s="1"/>
  <c r="T3254" i="1"/>
  <c r="U3254" i="1" s="1"/>
  <c r="T3255" i="1"/>
  <c r="U3255" i="1" s="1"/>
  <c r="T3256" i="1"/>
  <c r="U3256" i="1" s="1"/>
  <c r="T3257" i="1"/>
  <c r="U3257" i="1" s="1"/>
  <c r="T3258" i="1"/>
  <c r="U3258" i="1" s="1"/>
  <c r="T3259" i="1"/>
  <c r="U3259" i="1" s="1"/>
  <c r="T3260" i="1"/>
  <c r="U3260" i="1" s="1"/>
  <c r="T3261" i="1"/>
  <c r="U3261" i="1" s="1"/>
  <c r="T3262" i="1"/>
  <c r="U3262" i="1" s="1"/>
  <c r="T3263" i="1"/>
  <c r="U3263" i="1" s="1"/>
  <c r="T3264" i="1"/>
  <c r="U3264" i="1" s="1"/>
  <c r="T3265" i="1"/>
  <c r="U3265" i="1" s="1"/>
  <c r="T3266" i="1"/>
  <c r="U3266" i="1" s="1"/>
  <c r="T3267" i="1"/>
  <c r="U3267" i="1" s="1"/>
  <c r="T3268" i="1"/>
  <c r="U3268" i="1" s="1"/>
  <c r="T3269" i="1"/>
  <c r="U3269" i="1" s="1"/>
  <c r="T3270" i="1"/>
  <c r="U3270" i="1" s="1"/>
  <c r="T3271" i="1"/>
  <c r="U3271" i="1" s="1"/>
  <c r="T3272" i="1"/>
  <c r="U3272" i="1" s="1"/>
  <c r="T3273" i="1"/>
  <c r="U3273" i="1" s="1"/>
  <c r="T3274" i="1"/>
  <c r="U3274" i="1" s="1"/>
  <c r="T3275" i="1"/>
  <c r="U3275" i="1" s="1"/>
  <c r="T3276" i="1"/>
  <c r="U3276" i="1" s="1"/>
  <c r="T3277" i="1"/>
  <c r="U3277" i="1" s="1"/>
  <c r="T3278" i="1"/>
  <c r="U3278" i="1" s="1"/>
  <c r="T3279" i="1"/>
  <c r="U3279" i="1" s="1"/>
  <c r="T3280" i="1"/>
  <c r="U3280" i="1" s="1"/>
  <c r="T3281" i="1"/>
  <c r="U3281" i="1" s="1"/>
  <c r="T3282" i="1"/>
  <c r="U3282" i="1" s="1"/>
  <c r="T3283" i="1"/>
  <c r="U3283" i="1" s="1"/>
  <c r="T3284" i="1"/>
  <c r="U3284" i="1" s="1"/>
  <c r="T3285" i="1"/>
  <c r="U3285" i="1" s="1"/>
  <c r="T3286" i="1"/>
  <c r="U3286" i="1" s="1"/>
  <c r="T3287" i="1"/>
  <c r="U3287" i="1" s="1"/>
  <c r="T3288" i="1"/>
  <c r="U3288" i="1" s="1"/>
  <c r="T3289" i="1"/>
  <c r="U3289" i="1" s="1"/>
  <c r="T3290" i="1"/>
  <c r="U3290" i="1" s="1"/>
  <c r="T3291" i="1"/>
  <c r="U3291" i="1" s="1"/>
  <c r="T3292" i="1"/>
  <c r="U3292" i="1" s="1"/>
  <c r="T3293" i="1"/>
  <c r="U3293" i="1" s="1"/>
  <c r="T3294" i="1"/>
  <c r="U3294" i="1" s="1"/>
  <c r="T3295" i="1"/>
  <c r="U3295" i="1" s="1"/>
  <c r="T3296" i="1"/>
  <c r="U3296" i="1" s="1"/>
  <c r="T3297" i="1"/>
  <c r="U3297" i="1" s="1"/>
  <c r="T3298" i="1"/>
  <c r="U3298" i="1" s="1"/>
  <c r="T3299" i="1"/>
  <c r="U3299" i="1" s="1"/>
  <c r="T3300" i="1"/>
  <c r="U3300" i="1" s="1"/>
  <c r="T3301" i="1"/>
  <c r="U3301" i="1" s="1"/>
  <c r="T3302" i="1"/>
  <c r="U3302" i="1" s="1"/>
  <c r="T3303" i="1"/>
  <c r="U3303" i="1" s="1"/>
  <c r="T3304" i="1"/>
  <c r="U3304" i="1" s="1"/>
  <c r="T3305" i="1"/>
  <c r="U3305" i="1" s="1"/>
  <c r="T3306" i="1"/>
  <c r="U3306" i="1" s="1"/>
  <c r="T3307" i="1"/>
  <c r="U3307" i="1" s="1"/>
  <c r="T3308" i="1"/>
  <c r="U3308" i="1" s="1"/>
  <c r="T3309" i="1"/>
  <c r="U3309" i="1" s="1"/>
  <c r="T3310" i="1"/>
  <c r="U3310" i="1" s="1"/>
  <c r="T3311" i="1"/>
  <c r="U3311" i="1" s="1"/>
  <c r="T3312" i="1"/>
  <c r="U3312" i="1" s="1"/>
  <c r="T3313" i="1"/>
  <c r="U3313" i="1" s="1"/>
  <c r="T3314" i="1"/>
  <c r="U3314" i="1" s="1"/>
  <c r="T3315" i="1"/>
  <c r="U3315" i="1" s="1"/>
  <c r="T3316" i="1"/>
  <c r="U3316" i="1" s="1"/>
  <c r="T3317" i="1"/>
  <c r="U3317" i="1" s="1"/>
  <c r="T3318" i="1"/>
  <c r="U3318" i="1" s="1"/>
  <c r="T3319" i="1"/>
  <c r="U3319" i="1" s="1"/>
  <c r="T3320" i="1"/>
  <c r="U3320" i="1" s="1"/>
  <c r="T3321" i="1"/>
  <c r="U3321" i="1" s="1"/>
  <c r="T3322" i="1"/>
  <c r="U3322" i="1" s="1"/>
  <c r="T3323" i="1"/>
  <c r="U3323" i="1" s="1"/>
  <c r="T3324" i="1"/>
  <c r="U3324" i="1" s="1"/>
  <c r="T3325" i="1"/>
  <c r="U3325" i="1" s="1"/>
  <c r="T3326" i="1"/>
  <c r="U3326" i="1" s="1"/>
  <c r="T3327" i="1"/>
  <c r="U3327" i="1" s="1"/>
  <c r="T3328" i="1"/>
  <c r="U3328" i="1" s="1"/>
  <c r="T3329" i="1"/>
  <c r="U3329" i="1" s="1"/>
  <c r="T3330" i="1"/>
  <c r="U3330" i="1" s="1"/>
  <c r="T3331" i="1"/>
  <c r="U3331" i="1" s="1"/>
  <c r="T3332" i="1"/>
  <c r="U3332" i="1" s="1"/>
  <c r="T3333" i="1"/>
  <c r="U3333" i="1" s="1"/>
  <c r="T3334" i="1"/>
  <c r="U3334" i="1" s="1"/>
  <c r="T3335" i="1"/>
  <c r="U3335" i="1" s="1"/>
  <c r="T3336" i="1"/>
  <c r="U3336" i="1" s="1"/>
  <c r="T3337" i="1"/>
  <c r="U3337" i="1" s="1"/>
  <c r="T3338" i="1"/>
  <c r="U3338" i="1" s="1"/>
  <c r="T3339" i="1"/>
  <c r="U3339" i="1" s="1"/>
  <c r="T3340" i="1"/>
  <c r="U3340" i="1" s="1"/>
  <c r="T3341" i="1"/>
  <c r="U3341" i="1" s="1"/>
  <c r="T3342" i="1"/>
  <c r="U3342" i="1" s="1"/>
  <c r="T3343" i="1"/>
  <c r="U3343" i="1" s="1"/>
  <c r="T3344" i="1"/>
  <c r="U3344" i="1" s="1"/>
  <c r="T3345" i="1"/>
  <c r="U3345" i="1" s="1"/>
  <c r="T3346" i="1"/>
  <c r="U3346" i="1" s="1"/>
  <c r="T3347" i="1"/>
  <c r="U3347" i="1" s="1"/>
  <c r="T3348" i="1"/>
  <c r="U3348" i="1" s="1"/>
  <c r="T3349" i="1"/>
  <c r="U3349" i="1" s="1"/>
  <c r="T3350" i="1"/>
  <c r="U3350" i="1" s="1"/>
  <c r="T3351" i="1"/>
  <c r="U3351" i="1" s="1"/>
  <c r="T3352" i="1"/>
  <c r="U3352" i="1" s="1"/>
  <c r="T3353" i="1"/>
  <c r="U3353" i="1" s="1"/>
  <c r="T3354" i="1"/>
  <c r="U3354" i="1" s="1"/>
  <c r="T3355" i="1"/>
  <c r="U3355" i="1" s="1"/>
  <c r="T3356" i="1"/>
  <c r="U3356" i="1" s="1"/>
  <c r="T3357" i="1"/>
  <c r="U3357" i="1" s="1"/>
  <c r="T3358" i="1"/>
  <c r="U3358" i="1" s="1"/>
  <c r="T3359" i="1"/>
  <c r="U3359" i="1" s="1"/>
  <c r="T3360" i="1"/>
  <c r="U3360" i="1" s="1"/>
  <c r="T3361" i="1"/>
  <c r="U3361" i="1" s="1"/>
  <c r="T3362" i="1"/>
  <c r="U3362" i="1" s="1"/>
  <c r="T3363" i="1"/>
  <c r="U3363" i="1" s="1"/>
  <c r="T3364" i="1"/>
  <c r="U3364" i="1" s="1"/>
  <c r="T3365" i="1"/>
  <c r="U3365" i="1" s="1"/>
  <c r="T3366" i="1"/>
  <c r="U3366" i="1" s="1"/>
  <c r="T3367" i="1"/>
  <c r="U3367" i="1" s="1"/>
  <c r="T3368" i="1"/>
  <c r="U3368" i="1" s="1"/>
  <c r="T3369" i="1"/>
  <c r="U3369" i="1" s="1"/>
  <c r="T3370" i="1"/>
  <c r="U3370" i="1" s="1"/>
  <c r="T3371" i="1"/>
  <c r="U3371" i="1" s="1"/>
  <c r="T3372" i="1"/>
  <c r="U3372" i="1" s="1"/>
  <c r="T3373" i="1"/>
  <c r="U3373" i="1" s="1"/>
  <c r="T3374" i="1"/>
  <c r="U3374" i="1" s="1"/>
  <c r="T3375" i="1"/>
  <c r="U3375" i="1" s="1"/>
  <c r="T3376" i="1"/>
  <c r="U3376" i="1" s="1"/>
  <c r="T3377" i="1"/>
  <c r="U3377" i="1" s="1"/>
  <c r="T3378" i="1"/>
  <c r="U3378" i="1" s="1"/>
  <c r="T3379" i="1"/>
  <c r="U3379" i="1" s="1"/>
  <c r="T3380" i="1"/>
  <c r="U3380" i="1" s="1"/>
  <c r="T3381" i="1"/>
  <c r="U3381" i="1" s="1"/>
  <c r="T3382" i="1"/>
  <c r="U3382" i="1" s="1"/>
  <c r="T3383" i="1"/>
  <c r="U3383" i="1" s="1"/>
  <c r="T3384" i="1"/>
  <c r="U3384" i="1" s="1"/>
  <c r="T3385" i="1"/>
  <c r="U3385" i="1" s="1"/>
  <c r="T3386" i="1"/>
  <c r="U3386" i="1" s="1"/>
  <c r="T3387" i="1"/>
  <c r="U3387" i="1" s="1"/>
  <c r="T3388" i="1"/>
  <c r="U3388" i="1" s="1"/>
  <c r="T3389" i="1"/>
  <c r="U3389" i="1" s="1"/>
  <c r="T3390" i="1"/>
  <c r="U3390" i="1" s="1"/>
  <c r="T3391" i="1"/>
  <c r="U3391" i="1" s="1"/>
  <c r="T3392" i="1"/>
  <c r="U3392" i="1" s="1"/>
  <c r="T3393" i="1"/>
  <c r="U3393" i="1" s="1"/>
  <c r="T3394" i="1"/>
  <c r="U3394" i="1" s="1"/>
  <c r="T3395" i="1"/>
  <c r="U3395" i="1" s="1"/>
  <c r="T3396" i="1"/>
  <c r="U3396" i="1" s="1"/>
  <c r="T3397" i="1"/>
  <c r="U3397" i="1" s="1"/>
  <c r="T3398" i="1"/>
  <c r="U3398" i="1" s="1"/>
  <c r="T3399" i="1"/>
  <c r="U3399" i="1" s="1"/>
  <c r="T3400" i="1"/>
  <c r="U3400" i="1" s="1"/>
  <c r="T3401" i="1"/>
  <c r="U3401" i="1" s="1"/>
  <c r="T3402" i="1"/>
  <c r="U3402" i="1" s="1"/>
  <c r="T3403" i="1"/>
  <c r="U3403" i="1" s="1"/>
  <c r="T3404" i="1"/>
  <c r="U3404" i="1" s="1"/>
  <c r="T3405" i="1"/>
  <c r="U3405" i="1" s="1"/>
  <c r="T3406" i="1"/>
  <c r="U3406" i="1" s="1"/>
  <c r="T3407" i="1"/>
  <c r="U3407" i="1" s="1"/>
  <c r="T3408" i="1"/>
  <c r="U3408" i="1" s="1"/>
  <c r="T3409" i="1"/>
  <c r="U3409" i="1" s="1"/>
  <c r="T3410" i="1"/>
  <c r="U3410" i="1" s="1"/>
  <c r="T3411" i="1"/>
  <c r="U3411" i="1" s="1"/>
  <c r="T3412" i="1"/>
  <c r="U3412" i="1" s="1"/>
  <c r="T3413" i="1"/>
  <c r="U3413" i="1" s="1"/>
  <c r="T3414" i="1"/>
  <c r="U3414" i="1" s="1"/>
  <c r="T3415" i="1"/>
  <c r="U3415" i="1" s="1"/>
  <c r="T3416" i="1"/>
  <c r="U3416" i="1" s="1"/>
  <c r="T3417" i="1"/>
  <c r="U3417" i="1" s="1"/>
  <c r="T3418" i="1"/>
  <c r="U3418" i="1" s="1"/>
  <c r="T3419" i="1"/>
  <c r="U3419" i="1" s="1"/>
  <c r="T3420" i="1"/>
  <c r="U3420" i="1" s="1"/>
  <c r="T3421" i="1"/>
  <c r="U3421" i="1" s="1"/>
  <c r="T3422" i="1"/>
  <c r="U3422" i="1" s="1"/>
  <c r="T3423" i="1"/>
  <c r="U3423" i="1" s="1"/>
  <c r="T3424" i="1"/>
  <c r="U3424" i="1" s="1"/>
  <c r="T3425" i="1"/>
  <c r="U3425" i="1" s="1"/>
  <c r="T3426" i="1"/>
  <c r="U3426" i="1" s="1"/>
  <c r="T3427" i="1"/>
  <c r="U3427" i="1" s="1"/>
  <c r="T3428" i="1"/>
  <c r="U3428" i="1" s="1"/>
  <c r="T3429" i="1"/>
  <c r="U3429" i="1" s="1"/>
  <c r="T3430" i="1"/>
  <c r="U3430" i="1" s="1"/>
  <c r="T3431" i="1"/>
  <c r="U3431" i="1" s="1"/>
  <c r="T3432" i="1"/>
  <c r="U3432" i="1" s="1"/>
  <c r="T3433" i="1"/>
  <c r="U3433" i="1" s="1"/>
  <c r="T3434" i="1"/>
  <c r="U3434" i="1" s="1"/>
  <c r="T3435" i="1"/>
  <c r="U3435" i="1" s="1"/>
  <c r="T3436" i="1"/>
  <c r="U3436" i="1" s="1"/>
  <c r="T3437" i="1"/>
  <c r="U3437" i="1" s="1"/>
  <c r="T3438" i="1"/>
  <c r="U3438" i="1" s="1"/>
  <c r="T3439" i="1"/>
  <c r="U3439" i="1" s="1"/>
  <c r="T3440" i="1"/>
  <c r="U3440" i="1" s="1"/>
  <c r="T3441" i="1"/>
  <c r="U3441" i="1" s="1"/>
  <c r="T3442" i="1"/>
  <c r="U3442" i="1" s="1"/>
  <c r="T3443" i="1"/>
  <c r="U3443" i="1" s="1"/>
  <c r="T3444" i="1"/>
  <c r="U3444" i="1" s="1"/>
  <c r="T3445" i="1"/>
  <c r="U3445" i="1" s="1"/>
  <c r="T3446" i="1"/>
  <c r="U3446" i="1" s="1"/>
  <c r="T3447" i="1"/>
  <c r="U3447" i="1" s="1"/>
  <c r="T3448" i="1"/>
  <c r="U3448" i="1" s="1"/>
  <c r="T3449" i="1"/>
  <c r="U3449" i="1" s="1"/>
  <c r="T3450" i="1"/>
  <c r="U3450" i="1" s="1"/>
  <c r="T3451" i="1"/>
  <c r="U3451" i="1" s="1"/>
  <c r="T3452" i="1"/>
  <c r="U3452" i="1" s="1"/>
  <c r="T3453" i="1"/>
  <c r="U3453" i="1" s="1"/>
  <c r="T3454" i="1"/>
  <c r="U3454" i="1" s="1"/>
  <c r="T3455" i="1"/>
  <c r="U3455" i="1" s="1"/>
  <c r="T3456" i="1"/>
  <c r="U3456" i="1" s="1"/>
  <c r="T3457" i="1"/>
  <c r="U3457" i="1" s="1"/>
  <c r="T3458" i="1"/>
  <c r="U3458" i="1" s="1"/>
  <c r="T3459" i="1"/>
  <c r="U3459" i="1" s="1"/>
  <c r="T3460" i="1"/>
  <c r="U3460" i="1" s="1"/>
  <c r="T3461" i="1"/>
  <c r="U3461" i="1" s="1"/>
  <c r="T3462" i="1"/>
  <c r="U3462" i="1" s="1"/>
  <c r="T3463" i="1"/>
  <c r="U3463" i="1" s="1"/>
  <c r="T3464" i="1"/>
  <c r="U3464" i="1" s="1"/>
  <c r="T3465" i="1"/>
  <c r="U3465" i="1" s="1"/>
  <c r="T3466" i="1"/>
  <c r="U3466" i="1" s="1"/>
  <c r="T3467" i="1"/>
  <c r="U3467" i="1" s="1"/>
  <c r="T3468" i="1"/>
  <c r="U3468" i="1" s="1"/>
  <c r="T3469" i="1"/>
  <c r="U3469" i="1" s="1"/>
  <c r="T3470" i="1"/>
  <c r="U3470" i="1" s="1"/>
  <c r="T3471" i="1"/>
  <c r="U3471" i="1" s="1"/>
  <c r="T3472" i="1"/>
  <c r="U3472" i="1" s="1"/>
  <c r="T3473" i="1"/>
  <c r="U3473" i="1" s="1"/>
  <c r="T3474" i="1"/>
  <c r="U3474" i="1" s="1"/>
  <c r="T3475" i="1"/>
  <c r="U3475" i="1" s="1"/>
  <c r="T3476" i="1"/>
  <c r="U3476" i="1" s="1"/>
  <c r="T3477" i="1"/>
  <c r="U3477" i="1" s="1"/>
  <c r="T3478" i="1"/>
  <c r="U3478" i="1" s="1"/>
  <c r="T3479" i="1"/>
  <c r="U3479" i="1" s="1"/>
  <c r="T3480" i="1"/>
  <c r="U3480" i="1" s="1"/>
  <c r="T3481" i="1"/>
  <c r="U3481" i="1" s="1"/>
  <c r="T3482" i="1"/>
  <c r="U3482" i="1" s="1"/>
  <c r="T3483" i="1"/>
  <c r="U3483" i="1" s="1"/>
  <c r="T3484" i="1"/>
  <c r="U3484" i="1" s="1"/>
  <c r="T3485" i="1"/>
  <c r="U3485" i="1" s="1"/>
  <c r="T3486" i="1"/>
  <c r="U3486" i="1" s="1"/>
  <c r="T3487" i="1"/>
  <c r="U3487" i="1" s="1"/>
  <c r="T3488" i="1"/>
  <c r="U3488" i="1" s="1"/>
  <c r="T3489" i="1"/>
  <c r="U3489" i="1" s="1"/>
  <c r="T3490" i="1"/>
  <c r="U3490" i="1" s="1"/>
  <c r="T3491" i="1"/>
  <c r="U3491" i="1" s="1"/>
  <c r="T3492" i="1"/>
  <c r="U3492" i="1" s="1"/>
  <c r="T3493" i="1"/>
  <c r="U3493" i="1" s="1"/>
  <c r="T3494" i="1"/>
  <c r="U3494" i="1" s="1"/>
  <c r="T3495" i="1"/>
  <c r="U3495" i="1" s="1"/>
  <c r="T3496" i="1"/>
  <c r="U3496" i="1" s="1"/>
  <c r="T3497" i="1"/>
  <c r="U3497" i="1" s="1"/>
  <c r="T3498" i="1"/>
  <c r="U3498" i="1" s="1"/>
  <c r="T3499" i="1"/>
  <c r="U3499" i="1" s="1"/>
  <c r="T3500" i="1"/>
  <c r="U3500" i="1" s="1"/>
  <c r="T3501" i="1"/>
  <c r="U3501" i="1" s="1"/>
  <c r="T3502" i="1"/>
  <c r="U3502" i="1" s="1"/>
  <c r="T3503" i="1"/>
  <c r="U3503" i="1" s="1"/>
  <c r="T3504" i="1"/>
  <c r="U3504" i="1" s="1"/>
  <c r="T3505" i="1"/>
  <c r="U3505" i="1" s="1"/>
  <c r="T3506" i="1"/>
  <c r="U3506" i="1" s="1"/>
  <c r="T3507" i="1"/>
  <c r="U3507" i="1" s="1"/>
  <c r="T3508" i="1"/>
  <c r="U3508" i="1" s="1"/>
  <c r="T3509" i="1"/>
  <c r="U3509" i="1" s="1"/>
  <c r="T3510" i="1"/>
  <c r="U3510" i="1" s="1"/>
  <c r="T3511" i="1"/>
  <c r="U3511" i="1" s="1"/>
  <c r="T3512" i="1"/>
  <c r="U3512" i="1" s="1"/>
  <c r="T3513" i="1"/>
  <c r="U3513" i="1" s="1"/>
  <c r="T3514" i="1"/>
  <c r="U3514" i="1" s="1"/>
  <c r="T3515" i="1"/>
  <c r="U3515" i="1" s="1"/>
  <c r="T3516" i="1"/>
  <c r="U3516" i="1" s="1"/>
  <c r="T3517" i="1"/>
  <c r="U3517" i="1" s="1"/>
  <c r="T3518" i="1"/>
  <c r="U3518" i="1" s="1"/>
  <c r="T3519" i="1"/>
  <c r="U3519" i="1" s="1"/>
  <c r="T3520" i="1"/>
  <c r="U3520" i="1" s="1"/>
  <c r="T3521" i="1"/>
  <c r="U3521" i="1" s="1"/>
  <c r="T3522" i="1"/>
  <c r="U3522" i="1" s="1"/>
  <c r="T3523" i="1"/>
  <c r="U3523" i="1" s="1"/>
  <c r="T3524" i="1"/>
  <c r="U3524" i="1" s="1"/>
  <c r="T3525" i="1"/>
  <c r="U3525" i="1" s="1"/>
  <c r="T3526" i="1"/>
  <c r="U3526" i="1" s="1"/>
  <c r="T3527" i="1"/>
  <c r="U3527" i="1" s="1"/>
  <c r="T3528" i="1"/>
  <c r="U3528" i="1" s="1"/>
  <c r="T3529" i="1"/>
  <c r="U3529" i="1" s="1"/>
  <c r="T3530" i="1"/>
  <c r="U3530" i="1" s="1"/>
  <c r="T3531" i="1"/>
  <c r="U3531" i="1" s="1"/>
  <c r="T3532" i="1"/>
  <c r="U3532" i="1" s="1"/>
  <c r="T3533" i="1"/>
  <c r="U3533" i="1" s="1"/>
  <c r="T3534" i="1"/>
  <c r="U3534" i="1" s="1"/>
  <c r="T3535" i="1"/>
  <c r="U3535" i="1" s="1"/>
  <c r="T3536" i="1"/>
  <c r="U3536" i="1" s="1"/>
  <c r="T3537" i="1"/>
  <c r="U3537" i="1" s="1"/>
  <c r="T3538" i="1"/>
  <c r="U3538" i="1" s="1"/>
  <c r="T3539" i="1"/>
  <c r="U3539" i="1" s="1"/>
  <c r="T3540" i="1"/>
  <c r="U3540" i="1" s="1"/>
  <c r="T3541" i="1"/>
  <c r="U3541" i="1" s="1"/>
  <c r="T3542" i="1"/>
  <c r="U3542" i="1" s="1"/>
  <c r="T3543" i="1"/>
  <c r="U3543" i="1" s="1"/>
  <c r="T3544" i="1"/>
  <c r="U3544" i="1" s="1"/>
  <c r="T3545" i="1"/>
  <c r="U3545" i="1" s="1"/>
  <c r="T3546" i="1"/>
  <c r="U3546" i="1" s="1"/>
  <c r="T3547" i="1"/>
  <c r="U3547" i="1" s="1"/>
  <c r="T3548" i="1"/>
  <c r="U3548" i="1" s="1"/>
  <c r="T3549" i="1"/>
  <c r="U3549" i="1" s="1"/>
  <c r="T3550" i="1"/>
  <c r="U3550" i="1" s="1"/>
  <c r="T3551" i="1"/>
  <c r="U3551" i="1" s="1"/>
  <c r="T3552" i="1"/>
  <c r="U3552" i="1" s="1"/>
  <c r="T3553" i="1"/>
  <c r="U3553" i="1" s="1"/>
  <c r="T3554" i="1"/>
  <c r="U3554" i="1" s="1"/>
  <c r="T3555" i="1"/>
  <c r="U3555" i="1" s="1"/>
  <c r="T3556" i="1"/>
  <c r="U3556" i="1" s="1"/>
  <c r="T3557" i="1"/>
  <c r="U3557" i="1" s="1"/>
  <c r="T3558" i="1"/>
  <c r="U3558" i="1" s="1"/>
  <c r="T3559" i="1"/>
  <c r="U3559" i="1" s="1"/>
  <c r="T3560" i="1"/>
  <c r="U3560" i="1" s="1"/>
  <c r="T3561" i="1"/>
  <c r="U3561" i="1" s="1"/>
  <c r="T3562" i="1"/>
  <c r="U3562" i="1" s="1"/>
  <c r="T3563" i="1"/>
  <c r="U3563" i="1" s="1"/>
  <c r="T3564" i="1"/>
  <c r="U3564" i="1" s="1"/>
  <c r="T3565" i="1"/>
  <c r="U3565" i="1" s="1"/>
  <c r="T3566" i="1"/>
  <c r="U3566" i="1" s="1"/>
  <c r="T3567" i="1"/>
  <c r="U3567" i="1" s="1"/>
  <c r="T3568" i="1"/>
  <c r="U3568" i="1" s="1"/>
  <c r="T3569" i="1"/>
  <c r="U3569" i="1" s="1"/>
  <c r="T3570" i="1"/>
  <c r="U3570" i="1" s="1"/>
  <c r="T3571" i="1"/>
  <c r="U3571" i="1" s="1"/>
  <c r="T3572" i="1"/>
  <c r="U3572" i="1" s="1"/>
  <c r="T3573" i="1"/>
  <c r="U3573" i="1" s="1"/>
  <c r="T3574" i="1"/>
  <c r="U3574" i="1" s="1"/>
  <c r="T3575" i="1"/>
  <c r="U3575" i="1" s="1"/>
  <c r="T3576" i="1"/>
  <c r="U3576" i="1" s="1"/>
  <c r="T3577" i="1"/>
  <c r="U3577" i="1" s="1"/>
  <c r="T3578" i="1"/>
  <c r="U3578" i="1" s="1"/>
  <c r="T3579" i="1"/>
  <c r="U3579" i="1" s="1"/>
  <c r="T3580" i="1"/>
  <c r="U3580" i="1" s="1"/>
  <c r="T3581" i="1"/>
  <c r="U3581" i="1" s="1"/>
  <c r="T3582" i="1"/>
  <c r="U3582" i="1" s="1"/>
  <c r="T3583" i="1"/>
  <c r="U3583" i="1" s="1"/>
  <c r="T3584" i="1"/>
  <c r="U3584" i="1" s="1"/>
  <c r="T3585" i="1"/>
  <c r="U3585" i="1" s="1"/>
  <c r="T3586" i="1"/>
  <c r="U3586" i="1" s="1"/>
  <c r="T3587" i="1"/>
  <c r="U3587" i="1" s="1"/>
  <c r="T3588" i="1"/>
  <c r="U3588" i="1" s="1"/>
  <c r="T3589" i="1"/>
  <c r="U3589" i="1" s="1"/>
  <c r="T3590" i="1"/>
  <c r="U3590" i="1" s="1"/>
  <c r="T3591" i="1"/>
  <c r="U3591" i="1" s="1"/>
  <c r="T3592" i="1"/>
  <c r="U3592" i="1" s="1"/>
  <c r="T3593" i="1"/>
  <c r="U3593" i="1" s="1"/>
  <c r="T3594" i="1"/>
  <c r="U3594" i="1" s="1"/>
  <c r="T3595" i="1"/>
  <c r="U3595" i="1" s="1"/>
  <c r="T3596" i="1"/>
  <c r="U3596" i="1" s="1"/>
  <c r="T3597" i="1"/>
  <c r="U3597" i="1" s="1"/>
  <c r="T3598" i="1"/>
  <c r="U3598" i="1" s="1"/>
  <c r="T3599" i="1"/>
  <c r="U3599" i="1" s="1"/>
  <c r="T3600" i="1"/>
  <c r="U3600" i="1" s="1"/>
  <c r="T3601" i="1"/>
  <c r="U3601" i="1" s="1"/>
  <c r="T3602" i="1"/>
  <c r="U3602" i="1" s="1"/>
  <c r="T3603" i="1"/>
  <c r="U3603" i="1" s="1"/>
  <c r="T3604" i="1"/>
  <c r="U3604" i="1" s="1"/>
  <c r="T3605" i="1"/>
  <c r="U3605" i="1" s="1"/>
  <c r="T3606" i="1"/>
  <c r="U3606" i="1" s="1"/>
  <c r="T3607" i="1"/>
  <c r="U3607" i="1" s="1"/>
  <c r="T3608" i="1"/>
  <c r="U3608" i="1" s="1"/>
  <c r="T3609" i="1"/>
  <c r="U3609" i="1" s="1"/>
  <c r="T3610" i="1"/>
  <c r="U3610" i="1" s="1"/>
  <c r="T3611" i="1"/>
  <c r="U3611" i="1" s="1"/>
  <c r="T3612" i="1"/>
  <c r="U3612" i="1" s="1"/>
  <c r="T3613" i="1"/>
  <c r="U3613" i="1" s="1"/>
  <c r="T3614" i="1"/>
  <c r="U3614" i="1" s="1"/>
  <c r="T3615" i="1"/>
  <c r="U3615" i="1" s="1"/>
  <c r="T3616" i="1"/>
  <c r="U3616" i="1" s="1"/>
  <c r="T3617" i="1"/>
  <c r="U3617" i="1" s="1"/>
  <c r="T3618" i="1"/>
  <c r="U3618" i="1" s="1"/>
  <c r="T3619" i="1"/>
  <c r="U3619" i="1" s="1"/>
  <c r="T3620" i="1"/>
  <c r="U3620" i="1" s="1"/>
  <c r="T3621" i="1"/>
  <c r="U3621" i="1" s="1"/>
  <c r="T3622" i="1"/>
  <c r="U3622" i="1" s="1"/>
  <c r="T3623" i="1"/>
  <c r="U3623" i="1" s="1"/>
  <c r="T3624" i="1"/>
  <c r="U3624" i="1" s="1"/>
  <c r="T3625" i="1"/>
  <c r="U3625" i="1" s="1"/>
  <c r="T3626" i="1"/>
  <c r="U3626" i="1" s="1"/>
  <c r="T3627" i="1"/>
  <c r="U3627" i="1" s="1"/>
  <c r="T3628" i="1"/>
  <c r="U3628" i="1" s="1"/>
  <c r="T3629" i="1"/>
  <c r="U3629" i="1" s="1"/>
  <c r="T3630" i="1"/>
  <c r="U3630" i="1" s="1"/>
  <c r="T3631" i="1"/>
  <c r="U3631" i="1" s="1"/>
  <c r="T3632" i="1"/>
  <c r="U3632" i="1" s="1"/>
  <c r="T3633" i="1"/>
  <c r="U3633" i="1" s="1"/>
  <c r="T3634" i="1"/>
  <c r="U3634" i="1" s="1"/>
  <c r="T3635" i="1"/>
  <c r="U3635" i="1" s="1"/>
  <c r="T3636" i="1"/>
  <c r="U3636" i="1" s="1"/>
  <c r="T3637" i="1"/>
  <c r="U3637" i="1" s="1"/>
  <c r="T3638" i="1"/>
  <c r="U3638" i="1" s="1"/>
  <c r="T3639" i="1"/>
  <c r="U3639" i="1" s="1"/>
  <c r="T3640" i="1"/>
  <c r="U3640" i="1" s="1"/>
  <c r="T3641" i="1"/>
  <c r="U3641" i="1" s="1"/>
  <c r="T3642" i="1"/>
  <c r="U3642" i="1" s="1"/>
  <c r="T3643" i="1"/>
  <c r="U3643" i="1" s="1"/>
  <c r="T3644" i="1"/>
  <c r="U3644" i="1" s="1"/>
  <c r="T3645" i="1"/>
  <c r="U3645" i="1" s="1"/>
  <c r="T3646" i="1"/>
  <c r="U3646" i="1" s="1"/>
  <c r="T3647" i="1"/>
  <c r="U3647" i="1" s="1"/>
  <c r="T3648" i="1"/>
  <c r="U3648" i="1" s="1"/>
  <c r="T3649" i="1"/>
  <c r="U3649" i="1" s="1"/>
  <c r="T3650" i="1"/>
  <c r="U3650" i="1" s="1"/>
  <c r="T3651" i="1"/>
  <c r="U3651" i="1" s="1"/>
  <c r="T3652" i="1"/>
  <c r="U3652" i="1" s="1"/>
  <c r="T3653" i="1"/>
  <c r="U3653" i="1" s="1"/>
  <c r="T3654" i="1"/>
  <c r="U3654" i="1" s="1"/>
  <c r="T3655" i="1"/>
  <c r="U3655" i="1" s="1"/>
  <c r="T3656" i="1"/>
  <c r="U3656" i="1" s="1"/>
  <c r="T3657" i="1"/>
  <c r="U3657" i="1" s="1"/>
  <c r="T3658" i="1"/>
  <c r="U3658" i="1" s="1"/>
  <c r="T3659" i="1"/>
  <c r="U3659" i="1" s="1"/>
  <c r="T3660" i="1"/>
  <c r="U3660" i="1" s="1"/>
  <c r="T3661" i="1"/>
  <c r="U3661" i="1" s="1"/>
  <c r="T3662" i="1"/>
  <c r="U3662" i="1" s="1"/>
  <c r="T3663" i="1"/>
  <c r="U3663" i="1" s="1"/>
  <c r="T3664" i="1"/>
  <c r="U3664" i="1" s="1"/>
  <c r="T3665" i="1"/>
  <c r="U3665" i="1" s="1"/>
  <c r="T3666" i="1"/>
  <c r="U3666" i="1" s="1"/>
  <c r="T3667" i="1"/>
  <c r="U3667" i="1" s="1"/>
  <c r="T3668" i="1"/>
  <c r="U3668" i="1" s="1"/>
  <c r="T3669" i="1"/>
  <c r="U3669" i="1" s="1"/>
  <c r="T3670" i="1"/>
  <c r="U3670" i="1" s="1"/>
  <c r="T3671" i="1"/>
  <c r="U3671" i="1" s="1"/>
  <c r="T3672" i="1"/>
  <c r="U3672" i="1" s="1"/>
  <c r="T3673" i="1"/>
  <c r="U3673" i="1" s="1"/>
  <c r="T3674" i="1"/>
  <c r="U3674" i="1" s="1"/>
  <c r="T3675" i="1"/>
  <c r="U3675" i="1" s="1"/>
  <c r="T3676" i="1"/>
  <c r="U3676" i="1" s="1"/>
  <c r="T3677" i="1"/>
  <c r="U3677" i="1" s="1"/>
  <c r="T3678" i="1"/>
  <c r="U3678" i="1" s="1"/>
  <c r="T3679" i="1"/>
  <c r="U3679" i="1" s="1"/>
  <c r="T3680" i="1"/>
  <c r="U3680" i="1" s="1"/>
  <c r="T3681" i="1"/>
  <c r="U3681" i="1" s="1"/>
  <c r="T3682" i="1"/>
  <c r="U3682" i="1" s="1"/>
  <c r="T3683" i="1"/>
  <c r="U3683" i="1" s="1"/>
  <c r="T3684" i="1"/>
  <c r="U3684" i="1" s="1"/>
  <c r="T3685" i="1"/>
  <c r="U3685" i="1" s="1"/>
  <c r="T3686" i="1"/>
  <c r="U3686" i="1" s="1"/>
  <c r="T3687" i="1"/>
  <c r="U3687" i="1" s="1"/>
  <c r="T3688" i="1"/>
  <c r="U3688" i="1" s="1"/>
  <c r="T3689" i="1"/>
  <c r="U3689" i="1" s="1"/>
  <c r="T3690" i="1"/>
  <c r="U3690" i="1" s="1"/>
  <c r="T3691" i="1"/>
  <c r="U3691" i="1" s="1"/>
  <c r="T3692" i="1"/>
  <c r="U3692" i="1" s="1"/>
  <c r="T3693" i="1"/>
  <c r="U3693" i="1" s="1"/>
  <c r="T3694" i="1"/>
  <c r="U3694" i="1" s="1"/>
  <c r="T3695" i="1"/>
  <c r="U3695" i="1" s="1"/>
  <c r="T3696" i="1"/>
  <c r="U3696" i="1" s="1"/>
  <c r="T3697" i="1"/>
  <c r="U3697" i="1" s="1"/>
  <c r="T3698" i="1"/>
  <c r="U3698" i="1" s="1"/>
  <c r="T3699" i="1"/>
  <c r="U3699" i="1" s="1"/>
  <c r="T3700" i="1"/>
  <c r="U3700" i="1" s="1"/>
  <c r="T3701" i="1"/>
  <c r="U3701" i="1" s="1"/>
  <c r="T3702" i="1"/>
  <c r="U3702" i="1" s="1"/>
  <c r="T3703" i="1"/>
  <c r="U3703" i="1" s="1"/>
  <c r="T3704" i="1"/>
  <c r="U3704" i="1" s="1"/>
  <c r="T3705" i="1"/>
  <c r="U3705" i="1" s="1"/>
  <c r="T3706" i="1"/>
  <c r="U3706" i="1" s="1"/>
  <c r="T3707" i="1"/>
  <c r="U3707" i="1" s="1"/>
  <c r="T3708" i="1"/>
  <c r="U3708" i="1" s="1"/>
  <c r="T3709" i="1"/>
  <c r="U3709" i="1" s="1"/>
  <c r="T3710" i="1"/>
  <c r="U3710" i="1" s="1"/>
  <c r="T3711" i="1"/>
  <c r="U3711" i="1" s="1"/>
  <c r="T3712" i="1"/>
  <c r="U3712" i="1" s="1"/>
  <c r="T3713" i="1"/>
  <c r="U3713" i="1" s="1"/>
  <c r="T3714" i="1"/>
  <c r="U3714" i="1" s="1"/>
  <c r="T3715" i="1"/>
  <c r="U3715" i="1" s="1"/>
  <c r="T3716" i="1"/>
  <c r="U3716" i="1" s="1"/>
  <c r="T3717" i="1"/>
  <c r="U3717" i="1" s="1"/>
  <c r="T3718" i="1"/>
  <c r="U3718" i="1" s="1"/>
  <c r="T3719" i="1"/>
  <c r="U3719" i="1" s="1"/>
  <c r="T3720" i="1"/>
  <c r="U3720" i="1" s="1"/>
  <c r="T3721" i="1"/>
  <c r="U3721" i="1" s="1"/>
  <c r="T3722" i="1"/>
  <c r="U3722" i="1" s="1"/>
  <c r="T3723" i="1"/>
  <c r="U3723" i="1" s="1"/>
  <c r="T3724" i="1"/>
  <c r="U3724" i="1" s="1"/>
  <c r="T3725" i="1"/>
  <c r="U3725" i="1" s="1"/>
  <c r="T3726" i="1"/>
  <c r="U3726" i="1" s="1"/>
  <c r="T3727" i="1"/>
  <c r="U3727" i="1" s="1"/>
  <c r="T3728" i="1"/>
  <c r="U3728" i="1" s="1"/>
  <c r="T3729" i="1"/>
  <c r="U3729" i="1" s="1"/>
  <c r="T3730" i="1"/>
  <c r="U3730" i="1" s="1"/>
  <c r="T3731" i="1"/>
  <c r="U3731" i="1" s="1"/>
  <c r="T3732" i="1"/>
  <c r="U3732" i="1" s="1"/>
  <c r="T3733" i="1"/>
  <c r="U3733" i="1" s="1"/>
  <c r="T3734" i="1"/>
  <c r="U3734" i="1" s="1"/>
  <c r="T3735" i="1"/>
  <c r="U3735" i="1" s="1"/>
  <c r="T3736" i="1"/>
  <c r="U3736" i="1" s="1"/>
  <c r="T3737" i="1"/>
  <c r="U3737" i="1" s="1"/>
  <c r="T3738" i="1"/>
  <c r="U3738" i="1" s="1"/>
  <c r="T3739" i="1"/>
  <c r="U3739" i="1" s="1"/>
  <c r="T3740" i="1"/>
  <c r="U3740" i="1" s="1"/>
  <c r="T3741" i="1"/>
  <c r="U3741" i="1" s="1"/>
  <c r="T3742" i="1"/>
  <c r="U3742" i="1" s="1"/>
  <c r="T3743" i="1"/>
  <c r="U3743" i="1" s="1"/>
  <c r="T3744" i="1"/>
  <c r="U3744" i="1" s="1"/>
  <c r="T3745" i="1"/>
  <c r="U3745" i="1" s="1"/>
  <c r="T3746" i="1"/>
  <c r="U3746" i="1" s="1"/>
  <c r="T3747" i="1"/>
  <c r="U3747" i="1" s="1"/>
  <c r="T3748" i="1"/>
  <c r="U3748" i="1" s="1"/>
  <c r="T3749" i="1"/>
  <c r="U3749" i="1" s="1"/>
  <c r="T3750" i="1"/>
  <c r="U3750" i="1" s="1"/>
  <c r="T3751" i="1"/>
  <c r="U3751" i="1" s="1"/>
  <c r="T3752" i="1"/>
  <c r="U3752" i="1" s="1"/>
  <c r="T3753" i="1"/>
  <c r="U3753" i="1" s="1"/>
  <c r="T3754" i="1"/>
  <c r="U3754" i="1" s="1"/>
  <c r="T3755" i="1"/>
  <c r="U3755" i="1" s="1"/>
  <c r="T3756" i="1"/>
  <c r="U3756" i="1" s="1"/>
  <c r="T3757" i="1"/>
  <c r="U3757" i="1" s="1"/>
  <c r="T3758" i="1"/>
  <c r="U3758" i="1" s="1"/>
  <c r="T3759" i="1"/>
  <c r="U3759" i="1" s="1"/>
  <c r="T3760" i="1"/>
  <c r="U3760" i="1" s="1"/>
  <c r="T3761" i="1"/>
  <c r="U3761" i="1" s="1"/>
  <c r="T3762" i="1"/>
  <c r="U3762" i="1" s="1"/>
  <c r="T3763" i="1"/>
  <c r="U3763" i="1" s="1"/>
  <c r="T3764" i="1"/>
  <c r="U3764" i="1" s="1"/>
  <c r="T3765" i="1"/>
  <c r="U3765" i="1" s="1"/>
  <c r="T3766" i="1"/>
  <c r="U3766" i="1" s="1"/>
  <c r="T3767" i="1"/>
  <c r="U3767" i="1" s="1"/>
  <c r="T3768" i="1"/>
  <c r="U3768" i="1" s="1"/>
  <c r="T3769" i="1"/>
  <c r="U3769" i="1" s="1"/>
  <c r="T3770" i="1"/>
  <c r="U3770" i="1" s="1"/>
  <c r="T3771" i="1"/>
  <c r="U3771" i="1" s="1"/>
  <c r="T3772" i="1"/>
  <c r="U3772" i="1" s="1"/>
  <c r="T3773" i="1"/>
  <c r="U3773" i="1" s="1"/>
  <c r="T3774" i="1"/>
  <c r="U3774" i="1" s="1"/>
  <c r="T3775" i="1"/>
  <c r="U3775" i="1" s="1"/>
  <c r="T3776" i="1"/>
  <c r="U3776" i="1" s="1"/>
  <c r="T3777" i="1"/>
  <c r="U3777" i="1" s="1"/>
  <c r="T3778" i="1"/>
  <c r="U3778" i="1" s="1"/>
  <c r="T3779" i="1"/>
  <c r="U3779" i="1" s="1"/>
  <c r="T3780" i="1"/>
  <c r="U3780" i="1" s="1"/>
  <c r="T3781" i="1"/>
  <c r="U3781" i="1" s="1"/>
  <c r="T3782" i="1"/>
  <c r="U3782" i="1" s="1"/>
  <c r="T3783" i="1"/>
  <c r="U3783" i="1" s="1"/>
  <c r="T3784" i="1"/>
  <c r="U3784" i="1" s="1"/>
  <c r="T3785" i="1"/>
  <c r="U3785" i="1" s="1"/>
  <c r="T3786" i="1"/>
  <c r="U3786" i="1" s="1"/>
  <c r="T3787" i="1"/>
  <c r="U3787" i="1" s="1"/>
  <c r="T3788" i="1"/>
  <c r="U3788" i="1" s="1"/>
  <c r="T3789" i="1"/>
  <c r="U3789" i="1" s="1"/>
  <c r="T3790" i="1"/>
  <c r="U3790" i="1" s="1"/>
  <c r="T3791" i="1"/>
  <c r="U3791" i="1" s="1"/>
  <c r="T3792" i="1"/>
  <c r="U3792" i="1" s="1"/>
  <c r="T3793" i="1"/>
  <c r="U3793" i="1" s="1"/>
  <c r="T3794" i="1"/>
  <c r="U3794" i="1" s="1"/>
  <c r="T3795" i="1"/>
  <c r="U3795" i="1" s="1"/>
  <c r="T3796" i="1"/>
  <c r="U3796" i="1" s="1"/>
  <c r="T3797" i="1"/>
  <c r="U3797" i="1" s="1"/>
  <c r="T3798" i="1"/>
  <c r="U3798" i="1" s="1"/>
  <c r="T3799" i="1"/>
  <c r="U3799" i="1" s="1"/>
  <c r="T3800" i="1"/>
  <c r="U3800" i="1" s="1"/>
  <c r="T3801" i="1"/>
  <c r="U3801" i="1" s="1"/>
  <c r="T3802" i="1"/>
  <c r="U3802" i="1" s="1"/>
  <c r="T3803" i="1"/>
  <c r="U3803" i="1" s="1"/>
  <c r="T3804" i="1"/>
  <c r="U3804" i="1" s="1"/>
  <c r="T3805" i="1"/>
  <c r="U3805" i="1" s="1"/>
  <c r="T3806" i="1"/>
  <c r="U3806" i="1" s="1"/>
  <c r="T3807" i="1"/>
  <c r="U3807" i="1" s="1"/>
  <c r="T3808" i="1"/>
  <c r="U3808" i="1" s="1"/>
  <c r="T3809" i="1"/>
  <c r="U3809" i="1" s="1"/>
  <c r="T3810" i="1"/>
  <c r="U3810" i="1" s="1"/>
  <c r="T3811" i="1"/>
  <c r="U3811" i="1" s="1"/>
  <c r="T3812" i="1"/>
  <c r="U3812" i="1" s="1"/>
  <c r="T3813" i="1"/>
  <c r="U3813" i="1" s="1"/>
  <c r="T3814" i="1"/>
  <c r="U3814" i="1" s="1"/>
  <c r="T3815" i="1"/>
  <c r="U3815" i="1" s="1"/>
  <c r="T3816" i="1"/>
  <c r="U3816" i="1" s="1"/>
  <c r="T3817" i="1"/>
  <c r="U3817" i="1" s="1"/>
  <c r="T3818" i="1"/>
  <c r="U3818" i="1" s="1"/>
  <c r="T3819" i="1"/>
  <c r="U3819" i="1" s="1"/>
  <c r="T3820" i="1"/>
  <c r="U3820" i="1" s="1"/>
  <c r="T3821" i="1"/>
  <c r="U3821" i="1" s="1"/>
  <c r="T3822" i="1"/>
  <c r="U3822" i="1" s="1"/>
  <c r="T3823" i="1"/>
  <c r="U3823" i="1" s="1"/>
  <c r="T3824" i="1"/>
  <c r="U3824" i="1" s="1"/>
  <c r="T3825" i="1"/>
  <c r="U3825" i="1" s="1"/>
  <c r="T3826" i="1"/>
  <c r="U3826" i="1" s="1"/>
  <c r="T3827" i="1"/>
  <c r="U3827" i="1" s="1"/>
  <c r="T3828" i="1"/>
  <c r="U3828" i="1" s="1"/>
  <c r="T3829" i="1"/>
  <c r="U3829" i="1" s="1"/>
  <c r="T3830" i="1"/>
  <c r="U3830" i="1" s="1"/>
  <c r="T3831" i="1"/>
  <c r="U3831" i="1" s="1"/>
  <c r="T3832" i="1"/>
  <c r="U3832" i="1" s="1"/>
  <c r="T3833" i="1"/>
  <c r="U3833" i="1" s="1"/>
  <c r="T3834" i="1"/>
  <c r="U3834" i="1" s="1"/>
  <c r="T3835" i="1"/>
  <c r="U3835" i="1" s="1"/>
  <c r="T3836" i="1"/>
  <c r="U3836" i="1" s="1"/>
  <c r="T3837" i="1"/>
  <c r="U3837" i="1" s="1"/>
  <c r="T3838" i="1"/>
  <c r="U3838" i="1" s="1"/>
  <c r="T3839" i="1"/>
  <c r="U3839" i="1" s="1"/>
  <c r="T3840" i="1"/>
  <c r="U3840" i="1" s="1"/>
  <c r="T3841" i="1"/>
  <c r="U3841" i="1" s="1"/>
  <c r="T3842" i="1"/>
  <c r="U3842" i="1" s="1"/>
  <c r="T3843" i="1"/>
  <c r="U3843" i="1" s="1"/>
  <c r="T3844" i="1"/>
  <c r="U3844" i="1" s="1"/>
  <c r="T3845" i="1"/>
  <c r="U3845" i="1" s="1"/>
  <c r="T3846" i="1"/>
  <c r="U3846" i="1" s="1"/>
  <c r="T3847" i="1"/>
  <c r="U3847" i="1" s="1"/>
  <c r="T3848" i="1"/>
  <c r="U3848" i="1" s="1"/>
  <c r="T3849" i="1"/>
  <c r="U3849" i="1" s="1"/>
  <c r="T3850" i="1"/>
  <c r="U3850" i="1" s="1"/>
  <c r="T3851" i="1"/>
  <c r="U3851" i="1" s="1"/>
  <c r="T3852" i="1"/>
  <c r="U3852" i="1" s="1"/>
  <c r="T3853" i="1"/>
  <c r="U3853" i="1" s="1"/>
  <c r="T3854" i="1"/>
  <c r="U3854" i="1" s="1"/>
  <c r="T3855" i="1"/>
  <c r="U3855" i="1" s="1"/>
  <c r="T3856" i="1"/>
  <c r="U3856" i="1" s="1"/>
  <c r="T3857" i="1"/>
  <c r="U3857" i="1" s="1"/>
  <c r="T3858" i="1"/>
  <c r="U3858" i="1" s="1"/>
  <c r="T3859" i="1"/>
  <c r="U3859" i="1" s="1"/>
  <c r="T3860" i="1"/>
  <c r="U3860" i="1" s="1"/>
  <c r="T3861" i="1"/>
  <c r="U3861" i="1" s="1"/>
  <c r="T3862" i="1"/>
  <c r="U3862" i="1" s="1"/>
  <c r="T3863" i="1"/>
  <c r="U3863" i="1" s="1"/>
  <c r="T3864" i="1"/>
  <c r="U3864" i="1" s="1"/>
  <c r="T3865" i="1"/>
  <c r="U3865" i="1" s="1"/>
  <c r="T3866" i="1"/>
  <c r="U3866" i="1" s="1"/>
  <c r="T3867" i="1"/>
  <c r="U3867" i="1" s="1"/>
  <c r="T3868" i="1"/>
  <c r="U3868" i="1" s="1"/>
  <c r="T3869" i="1"/>
  <c r="U3869" i="1" s="1"/>
  <c r="T3870" i="1"/>
  <c r="U3870" i="1" s="1"/>
  <c r="T3871" i="1"/>
  <c r="U3871" i="1" s="1"/>
  <c r="T3872" i="1"/>
  <c r="U3872" i="1" s="1"/>
  <c r="T3873" i="1"/>
  <c r="U3873" i="1" s="1"/>
  <c r="T3874" i="1"/>
  <c r="U3874" i="1" s="1"/>
  <c r="T3875" i="1"/>
  <c r="U3875" i="1" s="1"/>
  <c r="T3876" i="1"/>
  <c r="U3876" i="1" s="1"/>
  <c r="T3877" i="1"/>
  <c r="U3877" i="1" s="1"/>
  <c r="T3878" i="1"/>
  <c r="U3878" i="1" s="1"/>
  <c r="T3879" i="1"/>
  <c r="U3879" i="1" s="1"/>
  <c r="T3880" i="1"/>
  <c r="U3880" i="1" s="1"/>
  <c r="T3881" i="1"/>
  <c r="U3881" i="1" s="1"/>
  <c r="T3882" i="1"/>
  <c r="U3882" i="1" s="1"/>
  <c r="T3883" i="1"/>
  <c r="U3883" i="1" s="1"/>
  <c r="T3884" i="1"/>
  <c r="U3884" i="1" s="1"/>
  <c r="T3885" i="1"/>
  <c r="U3885" i="1" s="1"/>
  <c r="T3886" i="1"/>
  <c r="U3886" i="1" s="1"/>
  <c r="T3887" i="1"/>
  <c r="U3887" i="1" s="1"/>
  <c r="T3888" i="1"/>
  <c r="U3888" i="1" s="1"/>
  <c r="T3889" i="1"/>
  <c r="U3889" i="1" s="1"/>
  <c r="T3890" i="1"/>
  <c r="U3890" i="1" s="1"/>
  <c r="T3891" i="1"/>
  <c r="U3891" i="1" s="1"/>
  <c r="T3892" i="1"/>
  <c r="U3892" i="1" s="1"/>
  <c r="T3893" i="1"/>
  <c r="U3893" i="1" s="1"/>
  <c r="T3894" i="1"/>
  <c r="U3894" i="1" s="1"/>
  <c r="T3895" i="1"/>
  <c r="U3895" i="1" s="1"/>
  <c r="T3896" i="1"/>
  <c r="U3896" i="1" s="1"/>
  <c r="T3897" i="1"/>
  <c r="U3897" i="1" s="1"/>
  <c r="T3898" i="1"/>
  <c r="U3898" i="1" s="1"/>
  <c r="T3899" i="1"/>
  <c r="U3899" i="1" s="1"/>
  <c r="T3900" i="1"/>
  <c r="U3900" i="1" s="1"/>
  <c r="T3901" i="1"/>
  <c r="U3901" i="1" s="1"/>
  <c r="T3902" i="1"/>
  <c r="U3902" i="1" s="1"/>
  <c r="T3903" i="1"/>
  <c r="U3903" i="1" s="1"/>
  <c r="T3904" i="1"/>
  <c r="U3904" i="1" s="1"/>
  <c r="T3905" i="1"/>
  <c r="U3905" i="1" s="1"/>
  <c r="T3906" i="1"/>
  <c r="U3906" i="1" s="1"/>
  <c r="T3907" i="1"/>
  <c r="U3907" i="1" s="1"/>
  <c r="T3908" i="1"/>
  <c r="U3908" i="1" s="1"/>
  <c r="T3909" i="1"/>
  <c r="U3909" i="1" s="1"/>
  <c r="T3910" i="1"/>
  <c r="U3910" i="1" s="1"/>
  <c r="T3911" i="1"/>
  <c r="U3911" i="1" s="1"/>
  <c r="T3912" i="1"/>
  <c r="U3912" i="1" s="1"/>
  <c r="T3913" i="1"/>
  <c r="U3913" i="1" s="1"/>
  <c r="T3914" i="1"/>
  <c r="U3914" i="1" s="1"/>
  <c r="T3915" i="1"/>
  <c r="U3915" i="1" s="1"/>
  <c r="T3916" i="1"/>
  <c r="U3916" i="1" s="1"/>
  <c r="T3917" i="1"/>
  <c r="U3917" i="1" s="1"/>
  <c r="T3918" i="1"/>
  <c r="U3918" i="1" s="1"/>
  <c r="T3919" i="1"/>
  <c r="U3919" i="1" s="1"/>
  <c r="T3920" i="1"/>
  <c r="U3920" i="1" s="1"/>
  <c r="T3921" i="1"/>
  <c r="U3921" i="1" s="1"/>
  <c r="T3922" i="1"/>
  <c r="U3922" i="1" s="1"/>
  <c r="T3923" i="1"/>
  <c r="U3923" i="1" s="1"/>
  <c r="T3924" i="1"/>
  <c r="U3924" i="1" s="1"/>
  <c r="T3925" i="1"/>
  <c r="U3925" i="1" s="1"/>
  <c r="T3926" i="1"/>
  <c r="U3926" i="1" s="1"/>
  <c r="T3927" i="1"/>
  <c r="U3927" i="1" s="1"/>
  <c r="T3928" i="1"/>
  <c r="U3928" i="1" s="1"/>
  <c r="T3929" i="1"/>
  <c r="U3929" i="1" s="1"/>
  <c r="T3930" i="1"/>
  <c r="U3930" i="1" s="1"/>
  <c r="T3931" i="1"/>
  <c r="U3931" i="1" s="1"/>
  <c r="T3932" i="1"/>
  <c r="U3932" i="1" s="1"/>
  <c r="T3933" i="1"/>
  <c r="U3933" i="1" s="1"/>
  <c r="T3934" i="1"/>
  <c r="U3934" i="1" s="1"/>
  <c r="T3935" i="1"/>
  <c r="U3935" i="1" s="1"/>
  <c r="T3936" i="1"/>
  <c r="U3936" i="1" s="1"/>
  <c r="T3937" i="1"/>
  <c r="U3937" i="1" s="1"/>
  <c r="T3938" i="1"/>
  <c r="U3938" i="1" s="1"/>
  <c r="T3939" i="1"/>
  <c r="U3939" i="1" s="1"/>
  <c r="T3940" i="1"/>
  <c r="U3940" i="1" s="1"/>
  <c r="T3941" i="1"/>
  <c r="U3941" i="1" s="1"/>
  <c r="T3942" i="1"/>
  <c r="U3942" i="1" s="1"/>
  <c r="T3943" i="1"/>
  <c r="U3943" i="1" s="1"/>
  <c r="T3944" i="1"/>
  <c r="U3944" i="1" s="1"/>
  <c r="T3945" i="1"/>
  <c r="U3945" i="1" s="1"/>
  <c r="T3946" i="1"/>
  <c r="U3946" i="1" s="1"/>
  <c r="T3947" i="1"/>
  <c r="U3947" i="1" s="1"/>
  <c r="T3948" i="1"/>
  <c r="U3948" i="1" s="1"/>
  <c r="T3949" i="1"/>
  <c r="U3949" i="1" s="1"/>
  <c r="T3950" i="1"/>
  <c r="U3950" i="1" s="1"/>
  <c r="T3951" i="1"/>
  <c r="U3951" i="1" s="1"/>
  <c r="T3952" i="1"/>
  <c r="U3952" i="1" s="1"/>
  <c r="T3953" i="1"/>
  <c r="U3953" i="1" s="1"/>
  <c r="T3954" i="1"/>
  <c r="U3954" i="1" s="1"/>
  <c r="T3955" i="1"/>
  <c r="U3955" i="1" s="1"/>
  <c r="T3956" i="1"/>
  <c r="U3956" i="1" s="1"/>
  <c r="T3957" i="1"/>
  <c r="U3957" i="1" s="1"/>
  <c r="T3958" i="1"/>
  <c r="U3958" i="1" s="1"/>
  <c r="T3959" i="1"/>
  <c r="U3959" i="1" s="1"/>
  <c r="T3960" i="1"/>
  <c r="U3960" i="1" s="1"/>
  <c r="T3961" i="1"/>
  <c r="U3961" i="1" s="1"/>
  <c r="T3962" i="1"/>
  <c r="U3962" i="1" s="1"/>
  <c r="T3963" i="1"/>
  <c r="U3963" i="1" s="1"/>
  <c r="T3964" i="1"/>
  <c r="U3964" i="1" s="1"/>
  <c r="T3965" i="1"/>
  <c r="U3965" i="1" s="1"/>
  <c r="T3966" i="1"/>
  <c r="U3966" i="1" s="1"/>
  <c r="T3967" i="1"/>
  <c r="U3967" i="1" s="1"/>
  <c r="T3968" i="1"/>
  <c r="U3968" i="1" s="1"/>
  <c r="T3969" i="1"/>
  <c r="U3969" i="1" s="1"/>
  <c r="T3970" i="1"/>
  <c r="U3970" i="1" s="1"/>
  <c r="T3971" i="1"/>
  <c r="U3971" i="1" s="1"/>
  <c r="T3972" i="1"/>
  <c r="U3972" i="1" s="1"/>
  <c r="T3973" i="1"/>
  <c r="U3973" i="1" s="1"/>
  <c r="T3974" i="1"/>
  <c r="U3974" i="1" s="1"/>
  <c r="T3975" i="1"/>
  <c r="U3975" i="1" s="1"/>
  <c r="T3976" i="1"/>
  <c r="U3976" i="1" s="1"/>
  <c r="T3977" i="1"/>
  <c r="U3977" i="1" s="1"/>
  <c r="T3978" i="1"/>
  <c r="U3978" i="1" s="1"/>
  <c r="T3979" i="1"/>
  <c r="U3979" i="1" s="1"/>
  <c r="T3980" i="1"/>
  <c r="U3980" i="1" s="1"/>
  <c r="T3981" i="1"/>
  <c r="U3981" i="1" s="1"/>
  <c r="T3982" i="1"/>
  <c r="U3982" i="1" s="1"/>
  <c r="T3983" i="1"/>
  <c r="U3983" i="1" s="1"/>
  <c r="T3984" i="1"/>
  <c r="U3984" i="1" s="1"/>
  <c r="T3985" i="1"/>
  <c r="U3985" i="1" s="1"/>
  <c r="T3986" i="1"/>
  <c r="U3986" i="1" s="1"/>
  <c r="T3987" i="1"/>
  <c r="U3987" i="1" s="1"/>
  <c r="T3988" i="1"/>
  <c r="U3988" i="1" s="1"/>
  <c r="T3989" i="1"/>
  <c r="U3989" i="1" s="1"/>
  <c r="T3990" i="1"/>
  <c r="U3990" i="1" s="1"/>
  <c r="T3991" i="1"/>
  <c r="U3991" i="1" s="1"/>
  <c r="T3992" i="1"/>
  <c r="U3992" i="1" s="1"/>
  <c r="T3993" i="1"/>
  <c r="U3993" i="1" s="1"/>
  <c r="T3994" i="1"/>
  <c r="U3994" i="1" s="1"/>
  <c r="T3995" i="1"/>
  <c r="U3995" i="1" s="1"/>
  <c r="T3996" i="1"/>
  <c r="U3996" i="1" s="1"/>
  <c r="T3997" i="1"/>
  <c r="U3997" i="1" s="1"/>
  <c r="T3998" i="1"/>
  <c r="U3998" i="1" s="1"/>
  <c r="T3999" i="1"/>
  <c r="U3999" i="1" s="1"/>
  <c r="T4000" i="1"/>
  <c r="U4000" i="1" s="1"/>
  <c r="T4001" i="1"/>
  <c r="U4001" i="1" s="1"/>
  <c r="T4002" i="1"/>
  <c r="U4002" i="1" s="1"/>
  <c r="T4003" i="1"/>
  <c r="U4003" i="1" s="1"/>
  <c r="T4004" i="1"/>
  <c r="U4004" i="1" s="1"/>
  <c r="T4005" i="1"/>
  <c r="U4005" i="1" s="1"/>
  <c r="T4006" i="1"/>
  <c r="U4006" i="1" s="1"/>
  <c r="T4007" i="1"/>
  <c r="U4007" i="1" s="1"/>
  <c r="T4008" i="1"/>
  <c r="U4008" i="1" s="1"/>
  <c r="T4009" i="1"/>
  <c r="U4009" i="1" s="1"/>
  <c r="T4010" i="1"/>
  <c r="U4010" i="1" s="1"/>
  <c r="T4011" i="1"/>
  <c r="U4011" i="1" s="1"/>
  <c r="T4012" i="1"/>
  <c r="U4012" i="1" s="1"/>
  <c r="T4013" i="1"/>
  <c r="U4013" i="1" s="1"/>
  <c r="T4014" i="1"/>
  <c r="U4014" i="1" s="1"/>
  <c r="T4015" i="1"/>
  <c r="U4015" i="1" s="1"/>
  <c r="T4016" i="1"/>
  <c r="U4016" i="1" s="1"/>
  <c r="T4017" i="1"/>
  <c r="U4017" i="1" s="1"/>
  <c r="T4018" i="1"/>
  <c r="U4018" i="1" s="1"/>
  <c r="T4019" i="1"/>
  <c r="U4019" i="1" s="1"/>
  <c r="T4020" i="1"/>
  <c r="U4020" i="1" s="1"/>
  <c r="T4021" i="1"/>
  <c r="U4021" i="1" s="1"/>
  <c r="T4022" i="1"/>
  <c r="U4022" i="1" s="1"/>
  <c r="T4023" i="1"/>
  <c r="U4023" i="1" s="1"/>
  <c r="T4024" i="1"/>
  <c r="U4024" i="1" s="1"/>
  <c r="T4025" i="1"/>
  <c r="U4025" i="1" s="1"/>
  <c r="T4026" i="1"/>
  <c r="U4026" i="1" s="1"/>
  <c r="T4027" i="1"/>
  <c r="U4027" i="1" s="1"/>
  <c r="T4028" i="1"/>
  <c r="U4028" i="1" s="1"/>
  <c r="T4029" i="1"/>
  <c r="U4029" i="1" s="1"/>
  <c r="T4030" i="1"/>
  <c r="U4030" i="1" s="1"/>
  <c r="T4031" i="1"/>
  <c r="U4031" i="1" s="1"/>
  <c r="T4032" i="1"/>
  <c r="U4032" i="1" s="1"/>
  <c r="T4033" i="1"/>
  <c r="U4033" i="1" s="1"/>
  <c r="T4034" i="1"/>
  <c r="U4034" i="1" s="1"/>
  <c r="T4035" i="1"/>
  <c r="U4035" i="1" s="1"/>
  <c r="T4036" i="1"/>
  <c r="U4036" i="1" s="1"/>
  <c r="T4037" i="1"/>
  <c r="U4037" i="1" s="1"/>
  <c r="T4038" i="1"/>
  <c r="U4038" i="1" s="1"/>
  <c r="T4039" i="1"/>
  <c r="U4039" i="1" s="1"/>
  <c r="T4040" i="1"/>
  <c r="U4040" i="1" s="1"/>
  <c r="T4041" i="1"/>
  <c r="U4041" i="1" s="1"/>
  <c r="T4042" i="1"/>
  <c r="U4042" i="1" s="1"/>
  <c r="T4043" i="1"/>
  <c r="U4043" i="1" s="1"/>
  <c r="T4044" i="1"/>
  <c r="U4044" i="1" s="1"/>
  <c r="T4045" i="1"/>
  <c r="U4045" i="1" s="1"/>
  <c r="T4046" i="1"/>
  <c r="U4046" i="1" s="1"/>
  <c r="T4047" i="1"/>
  <c r="U4047" i="1" s="1"/>
  <c r="T4048" i="1"/>
  <c r="U4048" i="1" s="1"/>
  <c r="T4049" i="1"/>
  <c r="U4049" i="1" s="1"/>
  <c r="T4050" i="1"/>
  <c r="U4050" i="1" s="1"/>
  <c r="T4051" i="1"/>
  <c r="U4051" i="1" s="1"/>
  <c r="T4052" i="1"/>
  <c r="U4052" i="1" s="1"/>
  <c r="T4053" i="1"/>
  <c r="U4053" i="1" s="1"/>
  <c r="T4054" i="1"/>
  <c r="U4054" i="1" s="1"/>
  <c r="T4055" i="1"/>
  <c r="U4055" i="1" s="1"/>
  <c r="T4056" i="1"/>
  <c r="U4056" i="1" s="1"/>
  <c r="T4057" i="1"/>
  <c r="U4057" i="1" s="1"/>
  <c r="T4058" i="1"/>
  <c r="U4058" i="1" s="1"/>
  <c r="T4059" i="1"/>
  <c r="U4059" i="1" s="1"/>
  <c r="T4060" i="1"/>
  <c r="U4060" i="1" s="1"/>
  <c r="T4061" i="1"/>
  <c r="U4061" i="1" s="1"/>
  <c r="T4062" i="1"/>
  <c r="U4062" i="1" s="1"/>
  <c r="T4063" i="1"/>
  <c r="U4063" i="1" s="1"/>
  <c r="T4064" i="1"/>
  <c r="U4064" i="1" s="1"/>
  <c r="T4065" i="1"/>
  <c r="U4065" i="1" s="1"/>
  <c r="T4066" i="1"/>
  <c r="U4066" i="1" s="1"/>
  <c r="T4067" i="1"/>
  <c r="U4067" i="1" s="1"/>
  <c r="T4068" i="1"/>
  <c r="U4068" i="1" s="1"/>
  <c r="T4069" i="1"/>
  <c r="U4069" i="1" s="1"/>
  <c r="T4070" i="1"/>
  <c r="U4070" i="1" s="1"/>
  <c r="T4071" i="1"/>
  <c r="U4071" i="1" s="1"/>
  <c r="T4072" i="1"/>
  <c r="U4072" i="1" s="1"/>
  <c r="T4073" i="1"/>
  <c r="U4073" i="1" s="1"/>
  <c r="T4074" i="1"/>
  <c r="U4074" i="1" s="1"/>
  <c r="T4075" i="1"/>
  <c r="U4075" i="1" s="1"/>
  <c r="T4076" i="1"/>
  <c r="U4076" i="1" s="1"/>
  <c r="T4077" i="1"/>
  <c r="U4077" i="1" s="1"/>
  <c r="T4078" i="1"/>
  <c r="U4078" i="1" s="1"/>
  <c r="T4079" i="1"/>
  <c r="U4079" i="1" s="1"/>
  <c r="T4080" i="1"/>
  <c r="U4080" i="1" s="1"/>
  <c r="T4081" i="1"/>
  <c r="U4081" i="1" s="1"/>
  <c r="T4082" i="1"/>
  <c r="U4082" i="1" s="1"/>
  <c r="T4083" i="1"/>
  <c r="U4083" i="1" s="1"/>
  <c r="T4084" i="1"/>
  <c r="U4084" i="1" s="1"/>
  <c r="T4085" i="1"/>
  <c r="U4085" i="1" s="1"/>
  <c r="T4086" i="1"/>
  <c r="U4086" i="1" s="1"/>
  <c r="T4087" i="1"/>
  <c r="U4087" i="1" s="1"/>
  <c r="T4088" i="1"/>
  <c r="U4088" i="1" s="1"/>
  <c r="T4089" i="1"/>
  <c r="U4089" i="1" s="1"/>
  <c r="T4090" i="1"/>
  <c r="U4090" i="1" s="1"/>
  <c r="T4091" i="1"/>
  <c r="U4091" i="1" s="1"/>
  <c r="T4092" i="1"/>
  <c r="U4092" i="1" s="1"/>
  <c r="T4093" i="1"/>
  <c r="U4093" i="1" s="1"/>
  <c r="T4094" i="1"/>
  <c r="U4094" i="1" s="1"/>
  <c r="T4095" i="1"/>
  <c r="U4095" i="1" s="1"/>
  <c r="T4096" i="1"/>
  <c r="U4096" i="1" s="1"/>
  <c r="T4097" i="1"/>
  <c r="U4097" i="1" s="1"/>
  <c r="T4098" i="1"/>
  <c r="U4098" i="1" s="1"/>
  <c r="T4099" i="1"/>
  <c r="U4099" i="1" s="1"/>
  <c r="T4100" i="1"/>
  <c r="U4100" i="1" s="1"/>
  <c r="T4101" i="1"/>
  <c r="U4101" i="1" s="1"/>
  <c r="T4102" i="1"/>
  <c r="U4102" i="1" s="1"/>
  <c r="T4103" i="1"/>
  <c r="U4103" i="1" s="1"/>
  <c r="T4104" i="1"/>
  <c r="U4104" i="1" s="1"/>
  <c r="T4105" i="1"/>
  <c r="U4105" i="1" s="1"/>
  <c r="T4106" i="1"/>
  <c r="U4106" i="1" s="1"/>
  <c r="T4107" i="1"/>
  <c r="U4107" i="1" s="1"/>
  <c r="T4108" i="1"/>
  <c r="U4108" i="1" s="1"/>
  <c r="T4109" i="1"/>
  <c r="U4109" i="1" s="1"/>
  <c r="T4110" i="1"/>
  <c r="U4110" i="1" s="1"/>
  <c r="T4111" i="1"/>
  <c r="U4111" i="1" s="1"/>
  <c r="T4112" i="1"/>
  <c r="U4112" i="1" s="1"/>
  <c r="T4113" i="1"/>
  <c r="U4113" i="1" s="1"/>
  <c r="T4114" i="1"/>
  <c r="U4114" i="1" s="1"/>
  <c r="T4115" i="1"/>
  <c r="U4115" i="1" s="1"/>
  <c r="T2" i="1"/>
  <c r="U2" i="1" s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2" i="1"/>
  <c r="O1014" i="1"/>
  <c r="O2016" i="1"/>
  <c r="O1973" i="1"/>
  <c r="E8" i="10" l="1"/>
  <c r="E9" i="10"/>
  <c r="F9" i="10" s="1"/>
  <c r="E2" i="10"/>
  <c r="G2" i="10" s="1"/>
  <c r="E10" i="10"/>
  <c r="H10" i="10" s="1"/>
  <c r="G8" i="10"/>
  <c r="E4" i="10"/>
  <c r="F4" i="10" s="1"/>
  <c r="E5" i="10"/>
  <c r="H5" i="10" s="1"/>
  <c r="E6" i="10"/>
  <c r="G6" i="10" s="1"/>
  <c r="H8" i="10"/>
  <c r="E7" i="10"/>
  <c r="F7" i="10" s="1"/>
  <c r="F8" i="10"/>
  <c r="E13" i="10"/>
  <c r="H13" i="10" s="1"/>
  <c r="E11" i="10"/>
  <c r="H11" i="10" s="1"/>
  <c r="E3" i="10"/>
  <c r="G3" i="10" s="1"/>
  <c r="E12" i="10"/>
  <c r="H2" i="10" l="1"/>
  <c r="F6" i="10"/>
  <c r="G7" i="10"/>
  <c r="F5" i="10"/>
  <c r="H6" i="10"/>
  <c r="H9" i="10"/>
  <c r="G9" i="10"/>
  <c r="G5" i="10"/>
  <c r="G4" i="10"/>
  <c r="H7" i="10"/>
  <c r="F11" i="10"/>
  <c r="H3" i="10"/>
  <c r="G10" i="10"/>
  <c r="F3" i="10"/>
  <c r="G11" i="10"/>
  <c r="H4" i="10"/>
  <c r="G13" i="10"/>
  <c r="F13" i="10"/>
  <c r="F2" i="10"/>
  <c r="F10" i="10"/>
  <c r="G12" i="10"/>
</calcChain>
</file>

<file path=xl/sharedStrings.xml><?xml version="1.0" encoding="utf-8"?>
<sst xmlns="http://schemas.openxmlformats.org/spreadsheetml/2006/main" count="33047" uniqueCount="8417">
  <si>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</si>
  <si>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</si>
  <si>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</si>
  <si>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</si>
  <si>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</si>
  <si>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</si>
  <si>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</si>
  <si>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</si>
  <si>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</si>
  <si>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</si>
  <si>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</si>
  <si>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</si>
  <si>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</si>
  <si>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</si>
  <si>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</si>
  <si>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</si>
  <si>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</si>
  <si>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</si>
  <si>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</si>
  <si>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</si>
  <si>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</si>
  <si>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</si>
  <si>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</si>
  <si>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</si>
  <si>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</si>
  <si>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</si>
  <si>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</si>
  <si>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</si>
  <si>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</si>
  <si>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</si>
  <si>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</si>
  <si>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</si>
  <si>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</si>
  <si>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</si>
  <si>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</si>
  <si>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</si>
  <si>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</si>
  <si>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</si>
  <si>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</si>
  <si>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</si>
  <si>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</si>
  <si>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</si>
  <si>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</si>
  <si>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</si>
  <si>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</si>
  <si>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</si>
  <si>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</si>
  <si>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</si>
  <si>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</si>
  <si>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</si>
  <si>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</si>
  <si>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</si>
  <si>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</si>
  <si>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</si>
  <si>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</si>
  <si>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</si>
  <si>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</si>
  <si>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</si>
  <si>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</si>
  <si>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</si>
  <si>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</si>
  <si>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</si>
  <si>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</si>
  <si>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</si>
  <si>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</si>
  <si>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</si>
  <si>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</si>
  <si>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</si>
  <si>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</si>
  <si>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</si>
  <si>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</si>
  <si>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</si>
  <si>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</si>
  <si>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</si>
  <si>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</si>
  <si>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</si>
  <si>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</si>
  <si>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</si>
  <si>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</si>
  <si>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</si>
  <si>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</si>
  <si>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</si>
  <si>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</si>
  <si>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</si>
  <si>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</si>
  <si>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</si>
  <si>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</si>
  <si>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</si>
  <si>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</si>
  <si>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</si>
  <si>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</si>
  <si>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</si>
  <si>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</si>
  <si>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</si>
  <si>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</si>
  <si>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</si>
  <si>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</si>
  <si>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</si>
  <si>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</si>
  <si>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</si>
  <si>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</si>
  <si>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</si>
  <si>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</si>
  <si>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</si>
  <si>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</si>
  <si>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</si>
  <si>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</si>
  <si>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</si>
  <si>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</si>
  <si>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</si>
  <si>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</si>
  <si>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</si>
  <si>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</si>
  <si>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</si>
  <si>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</si>
  <si>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</si>
  <si>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</si>
  <si>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</si>
  <si>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</si>
  <si>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</si>
  <si>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</si>
  <si>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</si>
  <si>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</si>
  <si>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</si>
  <si>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</si>
  <si>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</si>
  <si>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</si>
  <si>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</si>
  <si>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</si>
  <si>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</si>
  <si>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</si>
  <si>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</si>
  <si>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</si>
  <si>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</si>
  <si>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</si>
  <si>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</si>
  <si>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</si>
  <si>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</si>
  <si>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</si>
  <si>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</si>
  <si>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</si>
  <si>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</si>
  <si>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</si>
  <si>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</si>
  <si>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</si>
  <si>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</si>
  <si>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</si>
  <si>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</si>
  <si>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</si>
  <si>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</si>
  <si>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</si>
  <si>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</si>
  <si>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</si>
  <si>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</si>
  <si>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</si>
  <si>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</si>
  <si>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</si>
  <si>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</si>
  <si>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</si>
  <si>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</si>
  <si>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</si>
  <si>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</si>
  <si>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</si>
  <si>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</si>
  <si>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</si>
  <si>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</si>
  <si>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</si>
  <si>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</si>
  <si>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</si>
  <si>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</si>
  <si>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</si>
  <si>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</si>
  <si>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</si>
  <si>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</si>
  <si>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</si>
  <si>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</si>
  <si>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</si>
  <si>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</si>
  <si>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</si>
  <si>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</si>
  <si>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</si>
  <si>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</si>
  <si>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</si>
  <si>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</si>
  <si>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</si>
  <si>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</si>
  <si>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</si>
  <si>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</si>
  <si>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</si>
  <si>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</si>
  <si>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</si>
  <si>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</si>
  <si>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</si>
  <si>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</si>
  <si>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</si>
  <si>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</si>
  <si>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</si>
  <si>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</si>
  <si>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</si>
  <si>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</si>
  <si>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</si>
  <si>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</si>
  <si>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</si>
  <si>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</si>
  <si>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</si>
  <si>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</si>
  <si>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</si>
  <si>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</si>
  <si>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</si>
  <si>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</si>
  <si>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</si>
  <si>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</si>
  <si>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</si>
  <si>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</si>
  <si>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</si>
  <si>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</si>
  <si>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</si>
  <si>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</si>
  <si>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</si>
  <si>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</si>
  <si>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</si>
  <si>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</si>
  <si>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</si>
  <si>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</si>
  <si>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</si>
  <si>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</si>
  <si>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</si>
  <si>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</si>
  <si>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</si>
  <si>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</si>
  <si>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</si>
  <si>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</si>
  <si>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</si>
  <si>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</si>
  <si>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</si>
  <si>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</si>
  <si>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</si>
  <si>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</si>
  <si>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</si>
  <si>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</si>
  <si>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</si>
  <si>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</si>
  <si>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</si>
  <si>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</si>
  <si>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</si>
  <si>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</si>
  <si>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</si>
  <si>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</si>
  <si>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</si>
  <si>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</si>
  <si>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</si>
  <si>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</si>
  <si>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</si>
  <si>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</si>
  <si>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</si>
  <si>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</si>
  <si>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</si>
  <si>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</si>
  <si>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</si>
  <si>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</si>
  <si>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</si>
  <si>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</si>
  <si>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</si>
  <si>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</si>
  <si>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</si>
  <si>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</si>
  <si>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</si>
  <si>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</si>
  <si>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</si>
  <si>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</si>
  <si>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</si>
  <si>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</si>
  <si>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</si>
  <si>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</si>
  <si>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</si>
  <si>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</si>
  <si>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</si>
  <si>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</si>
  <si>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</si>
  <si>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</si>
  <si>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</si>
  <si>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</si>
  <si>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</si>
  <si>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</si>
  <si>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</si>
  <si>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</si>
  <si>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</si>
  <si>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</si>
  <si>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</si>
  <si>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</si>
  <si>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</si>
  <si>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</si>
  <si>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</si>
  <si>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</si>
  <si>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</si>
  <si>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</si>
  <si>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</si>
  <si>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</si>
  <si>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</si>
  <si>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</si>
  <si>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</si>
  <si>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</si>
  <si>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</si>
  <si>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</si>
  <si>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</si>
  <si>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</si>
  <si>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</si>
  <si>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</si>
  <si>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</si>
  <si>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</si>
  <si>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</si>
  <si>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</si>
  <si>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</si>
  <si>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</si>
  <si>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</si>
  <si>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</si>
  <si>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</si>
  <si>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</si>
  <si>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</si>
  <si>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</si>
  <si>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</si>
  <si>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</si>
  <si>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</si>
  <si>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</si>
  <si>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</si>
  <si>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</si>
  <si>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</si>
  <si>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</si>
  <si>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</si>
  <si>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</si>
  <si>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</si>
  <si>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</si>
  <si>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</si>
  <si>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</si>
  <si>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</si>
  <si>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</si>
  <si>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</si>
  <si>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</si>
  <si>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</si>
  <si>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</si>
  <si>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</si>
  <si>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</si>
  <si>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</si>
  <si>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</si>
  <si>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</si>
  <si>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</si>
  <si>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</si>
  <si>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</si>
  <si>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</si>
  <si>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</si>
  <si>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</si>
  <si>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</si>
  <si>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</si>
  <si>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</si>
  <si>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</si>
  <si>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</si>
  <si>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</si>
  <si>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</si>
  <si>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</si>
  <si>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</si>
  <si>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</si>
  <si>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</si>
  <si>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</si>
  <si>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</si>
  <si>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</si>
  <si>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</si>
  <si>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</si>
  <si>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</si>
  <si>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</si>
  <si>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</si>
  <si>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</si>
  <si>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</si>
  <si>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</si>
  <si>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</si>
  <si>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</si>
  <si>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</si>
  <si>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</si>
  <si>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</si>
  <si>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</si>
  <si>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</si>
  <si>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</si>
  <si>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</si>
  <si>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</si>
  <si>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</si>
  <si>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</si>
  <si>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</si>
  <si>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</si>
  <si>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</si>
  <si>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</si>
  <si>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</si>
  <si>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</si>
  <si>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</si>
  <si>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</si>
  <si>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</si>
  <si>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</si>
  <si>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</si>
  <si>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</si>
  <si>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</si>
  <si>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</si>
  <si>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</si>
  <si>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</si>
  <si>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</si>
  <si>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</si>
  <si>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</si>
  <si>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</si>
  <si>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</si>
  <si>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</si>
  <si>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</si>
  <si>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</si>
  <si>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</si>
  <si>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</si>
  <si>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</si>
  <si>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</si>
  <si>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</si>
  <si>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</si>
  <si>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</si>
  <si>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</si>
  <si>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</si>
  <si>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</si>
  <si>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</si>
  <si>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</si>
  <si>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</si>
  <si>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</si>
  <si>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</si>
  <si>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</si>
  <si>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</si>
  <si>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</si>
  <si>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</si>
  <si>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</si>
  <si>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</si>
  <si>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</si>
  <si>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</si>
  <si>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</si>
  <si>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</si>
  <si>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</si>
  <si>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</si>
  <si>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</si>
  <si>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</si>
  <si>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</si>
  <si>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</si>
  <si>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</si>
  <si>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</si>
  <si>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</si>
  <si>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</si>
  <si>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</si>
  <si>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</si>
  <si>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</si>
  <si>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</si>
  <si>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</si>
  <si>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</si>
  <si>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</si>
  <si>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</si>
  <si>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</si>
  <si>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</si>
  <si>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</si>
  <si>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</si>
  <si>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</si>
  <si>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</si>
  <si>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</si>
  <si>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</si>
  <si>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</si>
  <si>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</si>
  <si>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</si>
  <si>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</si>
  <si>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</si>
  <si>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</si>
  <si>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</si>
  <si>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</si>
  <si>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</si>
  <si>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</si>
  <si>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</si>
  <si>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</si>
  <si>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</si>
  <si>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</si>
  <si>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</si>
  <si>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</si>
  <si>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</si>
  <si>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</si>
  <si>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</si>
  <si>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</si>
  <si>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</si>
  <si>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</si>
  <si>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</si>
  <si>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</si>
  <si>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</si>
  <si>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</si>
  <si>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</si>
  <si>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</si>
  <si>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</si>
  <si>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</si>
  <si>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</si>
  <si>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</si>
  <si>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</si>
  <si>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</si>
  <si>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</si>
  <si>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</si>
  <si>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</si>
  <si>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</si>
  <si>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</si>
  <si>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</si>
  <si>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</si>
  <si>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</si>
  <si>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</si>
  <si>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</si>
  <si>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</si>
  <si>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</si>
  <si>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</si>
  <si>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</si>
  <si>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</si>
  <si>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</si>
  <si>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</si>
  <si>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</si>
  <si>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</si>
  <si>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</si>
  <si>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</si>
  <si>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</si>
  <si>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</si>
  <si>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</si>
  <si>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</si>
  <si>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</si>
  <si>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</si>
  <si>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</si>
  <si>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</si>
  <si>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</si>
  <si>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</si>
  <si>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</si>
  <si>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</si>
  <si>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</si>
  <si>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</si>
  <si>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</si>
  <si>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</si>
  <si>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</si>
  <si>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</si>
  <si>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</si>
  <si>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</si>
  <si>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</si>
  <si>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</si>
  <si>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</si>
  <si>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</si>
  <si>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</si>
  <si>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</si>
  <si>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</si>
  <si>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</si>
  <si>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</si>
  <si>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</si>
  <si>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</si>
  <si>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</si>
  <si>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</si>
  <si>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</si>
  <si>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</si>
  <si>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</si>
  <si>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</si>
  <si>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</si>
  <si>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</si>
  <si>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</si>
  <si>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</si>
  <si>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</si>
  <si>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</si>
  <si>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</si>
  <si>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</si>
  <si>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</si>
  <si>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</si>
  <si>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</si>
  <si>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</si>
  <si>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</si>
  <si>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</si>
  <si>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</si>
  <si>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</si>
  <si>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</si>
  <si>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</si>
  <si>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</si>
  <si>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</si>
  <si>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</si>
  <si>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</si>
  <si>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</si>
  <si>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</si>
  <si>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</si>
  <si>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</si>
  <si>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</si>
  <si>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</si>
  <si>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</si>
  <si>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</si>
  <si>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</si>
  <si>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</si>
  <si>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</si>
  <si>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</si>
  <si>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</si>
  <si>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</si>
  <si>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</si>
  <si>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</si>
  <si>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</si>
  <si>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</si>
  <si>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</si>
  <si>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</si>
  <si>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</si>
  <si>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</si>
  <si>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</si>
  <si>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</si>
  <si>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</si>
  <si>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</si>
  <si>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</si>
  <si>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</si>
  <si>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</si>
  <si>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</si>
  <si>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</si>
  <si>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</si>
  <si>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</si>
  <si>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</si>
  <si>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</si>
  <si>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</si>
  <si>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</si>
  <si>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</si>
  <si>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</si>
  <si>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</si>
  <si>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</si>
  <si>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</si>
  <si>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</si>
  <si>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</si>
  <si>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</si>
  <si>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</si>
  <si>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</si>
  <si>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</si>
  <si>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</si>
  <si>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</si>
  <si>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</si>
  <si>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</si>
  <si>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</si>
  <si>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</si>
  <si>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</si>
  <si>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</si>
  <si>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</si>
  <si>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</si>
  <si>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</si>
  <si>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</si>
  <si>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</si>
  <si>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</si>
  <si>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</si>
  <si>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</si>
  <si>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</si>
  <si>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</si>
  <si>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</si>
  <si>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</si>
  <si>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</si>
  <si>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</si>
  <si>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</si>
  <si>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</si>
  <si>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</si>
  <si>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</si>
  <si>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</si>
  <si>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</si>
  <si>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</si>
  <si>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</si>
  <si>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</si>
  <si>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</si>
  <si>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</si>
  <si>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</si>
  <si>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</si>
  <si>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</si>
  <si>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</si>
  <si>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</si>
  <si>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</si>
  <si>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</si>
  <si>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</si>
  <si>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</si>
  <si>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</si>
  <si>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</si>
  <si>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</si>
  <si>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</si>
  <si>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</si>
  <si>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</si>
  <si>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</si>
  <si>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</si>
  <si>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</si>
  <si>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</si>
  <si>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</si>
  <si>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</si>
  <si>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</si>
  <si>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</si>
  <si>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</si>
  <si>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</si>
  <si>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</si>
  <si>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</si>
  <si>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</si>
  <si>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</si>
  <si>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</si>
  <si>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</si>
  <si>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</si>
  <si>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</si>
  <si>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</si>
  <si>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</si>
  <si>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</si>
  <si>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</si>
  <si>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</si>
  <si>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</si>
  <si>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</si>
  <si>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</si>
  <si>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</si>
  <si>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</si>
  <si>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</si>
  <si>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</si>
  <si>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</si>
  <si>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</si>
  <si>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</si>
  <si>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</si>
  <si>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</si>
  <si>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</si>
  <si>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</si>
  <si>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</si>
  <si>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</si>
  <si>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</si>
  <si>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</si>
  <si>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</si>
  <si>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</si>
  <si>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</si>
  <si>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</si>
  <si>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</si>
  <si>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</si>
  <si>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</si>
  <si>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</si>
  <si>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</si>
  <si>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</si>
  <si>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</si>
  <si>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</si>
  <si>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</si>
  <si>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</si>
  <si>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</si>
  <si>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</si>
  <si>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</si>
  <si>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</si>
  <si>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</si>
  <si>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</si>
  <si>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</si>
  <si>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</si>
  <si>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</si>
  <si>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</si>
  <si>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</si>
  <si>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</si>
  <si>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</si>
  <si>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</si>
  <si>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</si>
  <si>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</si>
  <si>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</si>
  <si>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</si>
  <si>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</si>
  <si>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</si>
  <si>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</si>
  <si>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</si>
  <si>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</si>
  <si>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</si>
  <si>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</si>
  <si>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</si>
  <si>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</si>
  <si>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</si>
  <si>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</si>
  <si>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</si>
  <si>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</si>
  <si>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</si>
  <si>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</si>
  <si>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</si>
  <si>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</si>
  <si>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</si>
  <si>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</si>
  <si>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</si>
  <si>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</si>
  <si>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</si>
  <si>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</si>
  <si>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</si>
  <si>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</si>
  <si>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</si>
  <si>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</si>
  <si>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</si>
  <si>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</si>
  <si>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</si>
  <si>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</si>
  <si>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</si>
  <si>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</si>
  <si>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</si>
  <si>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</si>
  <si>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</si>
  <si>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</si>
  <si>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</si>
  <si>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</si>
  <si>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</si>
  <si>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</si>
  <si>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</si>
  <si>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</si>
  <si>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</si>
  <si>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</si>
  <si>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</si>
  <si>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</si>
  <si>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</si>
  <si>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</si>
  <si>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</si>
  <si>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</si>
  <si>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</si>
  <si>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</si>
  <si>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</si>
  <si>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</si>
  <si>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</si>
  <si>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</si>
  <si>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</si>
  <si>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</si>
  <si>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</si>
  <si>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</si>
  <si>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</si>
  <si>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</si>
  <si>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</si>
  <si>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</si>
  <si>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</si>
  <si>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</si>
  <si>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</si>
  <si>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</si>
  <si>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</si>
  <si>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</si>
  <si>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</si>
  <si>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</si>
  <si>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</si>
  <si>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</si>
  <si>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</si>
  <si>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</si>
  <si>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</si>
  <si>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</si>
  <si>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</si>
  <si>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</si>
  <si>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</si>
  <si>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</si>
  <si>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</si>
  <si>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</si>
  <si>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</si>
  <si>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</si>
  <si>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</si>
  <si>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</si>
  <si>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</si>
  <si>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</si>
  <si>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</si>
  <si>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</si>
  <si>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</si>
  <si>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</si>
  <si>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</si>
  <si>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</si>
  <si>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</si>
  <si>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</si>
  <si>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</si>
  <si>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</si>
  <si>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</si>
  <si>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</si>
  <si>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</si>
  <si>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</si>
  <si>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</si>
  <si>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</si>
  <si>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</si>
  <si>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</si>
  <si>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</si>
  <si>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</si>
  <si>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</si>
  <si>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</si>
  <si>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</si>
  <si>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</si>
  <si>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</si>
  <si>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</si>
  <si>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</si>
  <si>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</si>
  <si>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</si>
  <si>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</si>
  <si>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</si>
  <si>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</si>
  <si>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</si>
  <si>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</si>
  <si>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</si>
  <si>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</si>
  <si>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</si>
  <si>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</si>
  <si>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</si>
  <si>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</si>
  <si>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</si>
  <si>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</si>
  <si>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</si>
  <si>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</si>
  <si>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</si>
  <si>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</si>
  <si>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</si>
  <si>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</si>
  <si>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</si>
  <si>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</si>
  <si>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</si>
  <si>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</si>
  <si>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</si>
  <si>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</si>
  <si>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</si>
  <si>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</si>
  <si>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</si>
  <si>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</si>
  <si>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</si>
  <si>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</si>
  <si>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</si>
  <si>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</si>
  <si>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</si>
  <si>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</si>
  <si>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</si>
  <si>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</si>
  <si>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</si>
  <si>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</si>
  <si>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</si>
  <si>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</si>
  <si>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</si>
  <si>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</si>
  <si>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</si>
  <si>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</si>
  <si>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</si>
  <si>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</si>
  <si>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</si>
  <si>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</si>
  <si>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</si>
  <si>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</si>
  <si>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</si>
  <si>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</si>
  <si>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</si>
  <si>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</si>
  <si>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</si>
  <si>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</si>
  <si>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</si>
  <si>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</si>
  <si>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</si>
  <si>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</si>
  <si>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</si>
  <si>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</si>
  <si>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</si>
  <si>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</si>
  <si>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</si>
  <si>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</si>
  <si>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</si>
  <si>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</si>
  <si>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</si>
  <si>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</si>
  <si>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</si>
  <si>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</si>
  <si>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</si>
  <si>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</si>
  <si>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</si>
  <si>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</si>
  <si>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</si>
  <si>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</si>
  <si>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</si>
  <si>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</si>
  <si>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</si>
  <si>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</si>
  <si>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</si>
  <si>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</si>
  <si>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</si>
  <si>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</si>
  <si>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</si>
  <si>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</si>
  <si>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</si>
  <si>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</si>
  <si>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</si>
  <si>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</si>
  <si>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</si>
  <si>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</si>
  <si>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</si>
  <si>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</si>
  <si>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</si>
  <si>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</si>
  <si>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</si>
  <si>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</si>
  <si>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</si>
  <si>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</si>
  <si>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</si>
  <si>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</si>
  <si>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</si>
  <si>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</si>
  <si>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</si>
  <si>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</si>
  <si>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</si>
  <si>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</si>
  <si>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</si>
  <si>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</si>
  <si>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</si>
  <si>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</si>
  <si>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</si>
  <si>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</si>
  <si>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</si>
  <si>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</si>
  <si>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</si>
  <si>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</si>
  <si>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</si>
  <si>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</si>
  <si>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</si>
  <si>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</si>
  <si>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</si>
  <si>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</si>
  <si>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</si>
  <si>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</si>
  <si>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</si>
  <si>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</si>
  <si>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</si>
  <si>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</si>
  <si>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</si>
  <si>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</si>
  <si>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</si>
  <si>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</si>
  <si>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</si>
  <si>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</si>
  <si>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</si>
  <si>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</si>
  <si>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</si>
  <si>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</si>
  <si>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</si>
  <si>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</si>
  <si>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</si>
  <si>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</si>
  <si>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</si>
  <si>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</si>
  <si>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</si>
  <si>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</si>
  <si>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</si>
  <si>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</si>
  <si>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</si>
  <si>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</si>
  <si>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</si>
  <si>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</si>
  <si>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</si>
  <si>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</si>
  <si>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</si>
  <si>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</si>
  <si>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</si>
  <si>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</si>
  <si>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</si>
  <si>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</si>
  <si>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</si>
  <si>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</si>
  <si>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</si>
  <si>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</si>
  <si>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</si>
  <si>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</si>
  <si>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</si>
  <si>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</si>
  <si>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</si>
  <si>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</si>
  <si>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</si>
  <si>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</si>
  <si>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</si>
  <si>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</si>
  <si>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</si>
  <si>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</si>
  <si>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</si>
  <si>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</si>
  <si>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</si>
  <si>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</si>
  <si>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</si>
  <si>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</si>
  <si>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</si>
  <si>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</si>
  <si>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</si>
  <si>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</si>
  <si>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</si>
  <si>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</si>
  <si>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</si>
  <si>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</si>
  <si>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</si>
  <si>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</si>
  <si>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</si>
  <si>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</si>
  <si>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</si>
  <si>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</si>
  <si>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</si>
  <si>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</si>
  <si>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</si>
  <si>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</si>
  <si>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</si>
  <si>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</si>
  <si>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</si>
  <si>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</si>
  <si>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</si>
  <si>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</si>
  <si>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</si>
  <si>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</si>
  <si>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</si>
  <si>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</si>
  <si>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</si>
  <si>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</si>
  <si>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</si>
  <si>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</si>
  <si>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</si>
  <si>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</si>
  <si>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</si>
  <si>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</si>
  <si>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</si>
  <si>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</si>
  <si>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</si>
  <si>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</si>
  <si>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</si>
  <si>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</si>
  <si>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</si>
  <si>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</si>
  <si>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</si>
  <si>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</si>
  <si>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</si>
  <si>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</si>
  <si>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</si>
  <si>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</si>
  <si>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</si>
  <si>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</si>
  <si>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</si>
  <si>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</si>
  <si>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</si>
  <si>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</si>
  <si>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</si>
  <si>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</si>
  <si>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</si>
  <si>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</si>
  <si>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</si>
  <si>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</si>
  <si>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</si>
  <si>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</si>
  <si>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</si>
  <si>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</si>
  <si>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</si>
  <si>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</si>
  <si>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</si>
  <si>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</si>
  <si>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</si>
  <si>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</si>
  <si>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</si>
  <si>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</si>
  <si>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</si>
  <si>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</si>
  <si>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</si>
  <si>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</si>
  <si>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</si>
  <si>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</si>
  <si>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</si>
  <si>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</si>
  <si>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</si>
  <si>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</si>
  <si>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</si>
  <si>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</si>
  <si>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</si>
  <si>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</si>
  <si>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</si>
  <si>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</si>
  <si>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</si>
  <si>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</si>
  <si>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</si>
  <si>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</si>
  <si>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</si>
  <si>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</si>
  <si>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</si>
  <si>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</si>
  <si>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</si>
  <si>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</si>
  <si>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</si>
  <si>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</si>
  <si>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</si>
  <si>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</si>
  <si>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</si>
  <si>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</si>
  <si>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</si>
  <si>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</si>
  <si>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</si>
  <si>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</si>
  <si>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</si>
  <si>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</si>
  <si>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</si>
  <si>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</si>
  <si>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</si>
  <si>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</si>
  <si>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</si>
  <si>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</si>
  <si>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</si>
  <si>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</si>
  <si>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</si>
  <si>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</si>
  <si>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</si>
  <si>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</si>
  <si>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</si>
  <si>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</si>
  <si>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</si>
  <si>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</si>
  <si>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</si>
  <si>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</si>
  <si>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</si>
  <si>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</si>
  <si>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</si>
  <si>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</si>
  <si>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</si>
  <si>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</si>
  <si>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</si>
  <si>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</si>
  <si>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</si>
  <si>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</si>
  <si>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</si>
  <si>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</si>
  <si>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</si>
  <si>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</si>
  <si>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</si>
  <si>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</si>
  <si>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</si>
  <si>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</si>
  <si>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</si>
  <si>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</si>
  <si>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</si>
  <si>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</si>
  <si>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</si>
  <si>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</si>
  <si>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</si>
  <si>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</si>
  <si>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</si>
  <si>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</si>
  <si>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</si>
  <si>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</si>
  <si>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</si>
  <si>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</si>
  <si>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</si>
  <si>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</si>
  <si>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</si>
  <si>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</si>
  <si>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</si>
  <si>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</si>
  <si>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</si>
  <si>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</si>
  <si>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</si>
  <si>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</si>
  <si>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</si>
  <si>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</si>
  <si>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</si>
  <si>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</si>
  <si>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</si>
  <si>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</si>
  <si>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</si>
  <si>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</si>
  <si>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</si>
  <si>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</si>
  <si>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</si>
  <si>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</si>
  <si>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</si>
  <si>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</si>
  <si>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</si>
  <si>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</si>
  <si>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</si>
  <si>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</si>
  <si>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</si>
  <si>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</si>
  <si>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</si>
  <si>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</si>
  <si>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</si>
  <si>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</si>
  <si>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</si>
  <si>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</si>
  <si>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</si>
  <si>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</si>
  <si>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</si>
  <si>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</si>
  <si>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</si>
  <si>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</si>
  <si>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</si>
  <si>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</si>
  <si>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</si>
  <si>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</si>
  <si>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</si>
  <si>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</si>
  <si>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</si>
  <si>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</si>
  <si>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</si>
  <si>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</si>
  <si>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</si>
  <si>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</si>
  <si>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</si>
  <si>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</si>
  <si>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</si>
  <si>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</si>
  <si>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</si>
  <si>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</si>
  <si>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</si>
  <si>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</si>
  <si>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</si>
  <si>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</si>
  <si>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</si>
  <si>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</si>
  <si>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</si>
  <si>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</si>
  <si>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</si>
  <si>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</si>
  <si>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</si>
  <si>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</si>
  <si>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</si>
  <si>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</si>
  <si>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</si>
  <si>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</si>
  <si>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</si>
  <si>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</si>
  <si>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</si>
  <si>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</si>
  <si>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</si>
  <si>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</si>
  <si>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</si>
  <si>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</si>
  <si>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</si>
  <si>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</si>
  <si>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</si>
  <si>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</si>
  <si>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</si>
  <si>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</si>
  <si>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</si>
  <si>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</si>
  <si>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</si>
  <si>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</si>
  <si>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</si>
  <si>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</si>
  <si>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</si>
  <si>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</si>
  <si>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</si>
  <si>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</si>
  <si>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</si>
  <si>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</si>
  <si>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</si>
  <si>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</si>
  <si>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</si>
  <si>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</si>
  <si>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</si>
  <si>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</si>
  <si>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</si>
  <si>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</si>
  <si>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</si>
  <si>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</si>
  <si>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</si>
  <si>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</si>
  <si>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</si>
  <si>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</si>
  <si>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</si>
  <si>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</si>
  <si>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</si>
  <si>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</si>
  <si>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</si>
  <si>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</si>
  <si>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</si>
  <si>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</si>
  <si>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</si>
  <si>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</si>
  <si>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</si>
  <si>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</si>
  <si>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</si>
  <si>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</si>
  <si>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</si>
  <si>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</si>
  <si>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</si>
  <si>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</si>
  <si>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</si>
  <si>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</si>
  <si>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</si>
  <si>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</si>
  <si>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</si>
  <si>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</si>
  <si>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</si>
  <si>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</si>
  <si>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</si>
  <si>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</si>
  <si>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</si>
  <si>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</si>
  <si>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</si>
  <si>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</si>
  <si>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</si>
  <si>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</si>
  <si>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</si>
  <si>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</si>
  <si>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</si>
  <si>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</si>
  <si>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</si>
  <si>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</si>
  <si>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</si>
  <si>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</si>
  <si>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</si>
  <si>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</si>
  <si>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</si>
  <si>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</si>
  <si>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</si>
  <si>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</si>
  <si>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</si>
  <si>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</si>
  <si>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</si>
  <si>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</si>
  <si>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</si>
  <si>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</si>
  <si>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</si>
  <si>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</si>
  <si>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</si>
  <si>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</si>
  <si>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</si>
  <si>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</si>
  <si>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</si>
  <si>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</si>
  <si>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</si>
  <si>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</si>
  <si>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</si>
  <si>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</si>
  <si>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</si>
  <si>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</si>
  <si>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</si>
  <si>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</si>
  <si>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</si>
  <si>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</si>
  <si>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</si>
  <si>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</si>
  <si>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</si>
  <si>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</si>
  <si>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</si>
  <si>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</si>
  <si>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</si>
  <si>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</si>
  <si>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</si>
  <si>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</si>
  <si>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</si>
  <si>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</si>
  <si>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</si>
  <si>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</si>
  <si>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</si>
  <si>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</si>
  <si>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</si>
  <si>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</si>
  <si>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</si>
  <si>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</si>
  <si>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</si>
  <si>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</si>
  <si>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</si>
  <si>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</si>
  <si>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</si>
  <si>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</si>
  <si>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</si>
  <si>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</si>
  <si>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</si>
  <si>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</si>
  <si>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</si>
  <si>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</si>
  <si>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</si>
  <si>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</si>
  <si>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</si>
  <si>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</si>
  <si>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</si>
  <si>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</si>
  <si>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</si>
  <si>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</si>
  <si>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</si>
  <si>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</si>
  <si>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</si>
  <si>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</si>
  <si>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</si>
  <si>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</si>
  <si>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</si>
  <si>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</si>
  <si>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</si>
  <si>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</si>
  <si>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</si>
  <si>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</si>
  <si>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</si>
  <si>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</si>
  <si>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</si>
  <si>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</si>
  <si>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</si>
  <si>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</si>
  <si>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</si>
  <si>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</si>
  <si>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</si>
  <si>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</si>
  <si>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</si>
  <si>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</si>
  <si>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</si>
  <si>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</si>
  <si>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</si>
  <si>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</si>
  <si>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</si>
  <si>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</si>
  <si>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</si>
  <si>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</si>
  <si>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</si>
  <si>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</si>
  <si>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</si>
  <si>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</si>
  <si>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</si>
  <si>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</si>
  <si>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</si>
  <si>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</si>
  <si>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</si>
  <si>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</si>
  <si>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</si>
  <si>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</si>
  <si>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</si>
  <si>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</si>
  <si>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</si>
  <si>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</si>
  <si>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</si>
  <si>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</si>
  <si>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</si>
  <si>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</si>
  <si>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</si>
  <si>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</si>
  <si>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</si>
  <si>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</si>
  <si>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</si>
  <si>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</si>
  <si>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</si>
  <si>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</si>
  <si>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</si>
  <si>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</si>
  <si>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</si>
  <si>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</si>
  <si>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</si>
  <si>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</si>
  <si>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</si>
  <si>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</si>
  <si>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</si>
  <si>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</si>
  <si>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</si>
  <si>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</si>
  <si>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</si>
  <si>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</si>
  <si>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</si>
  <si>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</si>
  <si>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</si>
  <si>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</si>
  <si>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</si>
  <si>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</si>
  <si>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</si>
  <si>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</si>
  <si>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</si>
  <si>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</si>
  <si>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</si>
  <si>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</si>
  <si>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</si>
  <si>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</si>
  <si>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</si>
  <si>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</si>
  <si>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</si>
  <si>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</si>
  <si>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</si>
  <si>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</si>
  <si>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</si>
  <si>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</si>
  <si>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</si>
  <si>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</si>
  <si>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</si>
  <si>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</si>
  <si>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</si>
  <si>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</si>
  <si>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</si>
  <si>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</si>
  <si>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</si>
  <si>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</si>
  <si>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</si>
  <si>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</si>
  <si>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</si>
  <si>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</si>
  <si>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</si>
  <si>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</si>
  <si>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</si>
  <si>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</si>
  <si>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</si>
  <si>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</si>
  <si>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</si>
  <si>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</si>
  <si>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</si>
  <si>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</si>
  <si>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</si>
  <si>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</si>
  <si>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</si>
  <si>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</si>
  <si>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</si>
  <si>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</si>
  <si>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</si>
  <si>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</si>
  <si>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</si>
  <si>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</si>
  <si>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</si>
  <si>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</si>
  <si>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</si>
  <si>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</si>
  <si>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</si>
  <si>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</si>
  <si>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</si>
  <si>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</si>
  <si>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</si>
  <si>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</si>
  <si>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</si>
  <si>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</si>
  <si>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</si>
  <si>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</si>
  <si>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</si>
  <si>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</si>
  <si>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</si>
  <si>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</si>
  <si>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</si>
  <si>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</si>
  <si>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</si>
  <si>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</si>
  <si>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</si>
  <si>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</si>
  <si>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</si>
  <si>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</si>
  <si>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</si>
  <si>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</si>
  <si>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</si>
  <si>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</si>
  <si>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</si>
  <si>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</si>
  <si>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</si>
  <si>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</si>
  <si>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</si>
  <si>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</si>
  <si>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</si>
  <si>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</si>
  <si>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</si>
  <si>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</si>
  <si>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</si>
  <si>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</si>
  <si>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</si>
  <si>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</si>
  <si>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</si>
  <si>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</si>
  <si>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</si>
  <si>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</si>
  <si>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</si>
  <si>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</si>
  <si>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</si>
  <si>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</si>
  <si>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</si>
  <si>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</si>
  <si>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</si>
  <si>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</si>
  <si>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</si>
  <si>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</si>
  <si>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</si>
  <si>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</si>
  <si>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</si>
  <si>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</si>
  <si>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</si>
  <si>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</si>
  <si>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</si>
  <si>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</si>
  <si>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</si>
  <si>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</si>
  <si>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</si>
  <si>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</si>
  <si>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</si>
  <si>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</si>
  <si>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</si>
  <si>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</si>
  <si>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</si>
  <si>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</si>
  <si>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</si>
  <si>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</si>
  <si>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</si>
  <si>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</si>
  <si>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</si>
  <si>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</si>
  <si>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</si>
  <si>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</si>
  <si>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</si>
  <si>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</si>
  <si>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</si>
  <si>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</si>
  <si>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</si>
  <si>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</si>
  <si>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</si>
  <si>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</si>
  <si>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</si>
  <si>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</si>
  <si>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</si>
  <si>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</si>
  <si>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</si>
  <si>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</si>
  <si>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</si>
  <si>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</si>
  <si>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</si>
  <si>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</si>
  <si>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</si>
  <si>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</si>
  <si>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</si>
  <si>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</si>
  <si>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</si>
  <si>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</si>
  <si>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</si>
  <si>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</si>
  <si>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</si>
  <si>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</si>
  <si>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</si>
  <si>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</si>
  <si>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</si>
  <si>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</si>
  <si>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</si>
  <si>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</si>
  <si>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</si>
  <si>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</si>
  <si>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</si>
  <si>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</si>
  <si>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</si>
  <si>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</si>
  <si>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</si>
  <si>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</si>
  <si>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</si>
  <si>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</si>
  <si>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</si>
  <si>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</si>
  <si>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</si>
  <si>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</si>
  <si>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</si>
  <si>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</si>
  <si>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</si>
  <si>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</si>
  <si>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</si>
  <si>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</si>
  <si>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</si>
  <si>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</si>
  <si>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</si>
  <si>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</si>
  <si>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</si>
  <si>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</si>
  <si>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</si>
  <si>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</si>
  <si>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</si>
  <si>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</si>
  <si>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</si>
  <si>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</si>
  <si>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</si>
  <si>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</si>
  <si>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</si>
  <si>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</si>
  <si>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</si>
  <si>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</si>
  <si>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</si>
  <si>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</si>
  <si>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</si>
  <si>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</si>
  <si>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</si>
  <si>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</si>
  <si>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</si>
  <si>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</si>
  <si>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</si>
  <si>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</si>
  <si>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</si>
  <si>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</si>
  <si>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</si>
  <si>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</si>
  <si>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</si>
  <si>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</si>
  <si>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</si>
  <si>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</si>
  <si>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</si>
  <si>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</si>
  <si>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</si>
  <si>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</si>
  <si>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</si>
  <si>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</si>
  <si>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</si>
  <si>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</si>
  <si>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</si>
  <si>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</si>
  <si>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</si>
  <si>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</si>
  <si>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</si>
  <si>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</si>
  <si>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</si>
  <si>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</si>
  <si>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</si>
  <si>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</si>
  <si>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</si>
  <si>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</si>
  <si>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</si>
  <si>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</si>
  <si>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</si>
  <si>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</si>
  <si>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</si>
  <si>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</si>
  <si>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</si>
  <si>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</si>
  <si>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</si>
  <si>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</si>
  <si>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</si>
  <si>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</si>
  <si>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</si>
  <si>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</si>
  <si>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</si>
  <si>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</si>
  <si>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</si>
  <si>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</si>
  <si>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</si>
  <si>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</si>
  <si>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</si>
  <si>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</si>
  <si>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</si>
  <si>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</si>
  <si>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</si>
  <si>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</si>
  <si>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</si>
  <si>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</si>
  <si>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</si>
  <si>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</si>
  <si>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</si>
  <si>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</si>
  <si>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</si>
  <si>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</si>
  <si>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</si>
  <si>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</si>
  <si>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</si>
  <si>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</si>
  <si>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</si>
  <si>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</si>
  <si>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</si>
  <si>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</si>
  <si>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</si>
  <si>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</si>
  <si>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</si>
  <si>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</si>
  <si>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</si>
  <si>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</si>
  <si>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</si>
  <si>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</si>
  <si>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</si>
  <si>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</si>
  <si>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</si>
  <si>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</si>
  <si>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</si>
  <si>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</si>
  <si>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</si>
  <si>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</si>
  <si>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</si>
  <si>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</si>
  <si>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</si>
  <si>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</si>
  <si>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</si>
  <si>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</si>
  <si>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</si>
  <si>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</si>
  <si>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</si>
  <si>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</si>
  <si>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</si>
  <si>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</si>
  <si>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</si>
  <si>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</si>
  <si>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</si>
  <si>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</si>
  <si>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</si>
  <si>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</si>
  <si>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</si>
  <si>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</si>
  <si>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</si>
  <si>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</si>
  <si>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</si>
  <si>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</si>
  <si>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</si>
  <si>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</si>
  <si>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</si>
  <si>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</si>
  <si>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</si>
  <si>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</si>
  <si>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</si>
  <si>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</si>
  <si>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</si>
  <si>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</si>
  <si>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</si>
  <si>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</si>
  <si>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</si>
  <si>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</si>
  <si>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</si>
  <si>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</si>
  <si>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</si>
  <si>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</si>
  <si>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</si>
  <si>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</si>
  <si>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</si>
  <si>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</si>
  <si>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</si>
  <si>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</si>
  <si>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</si>
  <si>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</si>
  <si>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</si>
  <si>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</si>
  <si>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</si>
  <si>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</si>
  <si>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</si>
  <si>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</si>
  <si>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</si>
  <si>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</si>
  <si>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</si>
  <si>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</si>
  <si>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</si>
  <si>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</si>
  <si>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</si>
  <si>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</si>
  <si>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</si>
  <si>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</si>
  <si>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</si>
  <si>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</si>
  <si>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</si>
  <si>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</si>
  <si>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</si>
  <si>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</si>
  <si>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</si>
  <si>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</si>
  <si>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</si>
  <si>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</si>
  <si>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</si>
  <si>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</si>
  <si>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</si>
  <si>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</si>
  <si>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</si>
  <si>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</si>
  <si>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</si>
  <si>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</si>
  <si>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</si>
  <si>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</si>
  <si>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</si>
  <si>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</si>
  <si>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</si>
  <si>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</si>
  <si>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</si>
  <si>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</si>
  <si>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</si>
  <si>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</si>
  <si>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</si>
  <si>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</si>
  <si>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</si>
  <si>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</si>
  <si>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</si>
  <si>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</si>
  <si>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</si>
  <si>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</si>
  <si>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</si>
  <si>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</si>
  <si>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</si>
  <si>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</si>
  <si>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</si>
  <si>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</si>
  <si>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</si>
  <si>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</si>
  <si>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</si>
  <si>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</si>
  <si>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</si>
  <si>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</si>
  <si>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</si>
  <si>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</si>
  <si>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</si>
  <si>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</si>
  <si>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</si>
  <si>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</si>
  <si>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</si>
  <si>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</si>
  <si>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</si>
  <si>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</si>
  <si>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</si>
  <si>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</si>
  <si>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</si>
  <si>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</si>
  <si>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</si>
  <si>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</si>
  <si>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</si>
  <si>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</si>
  <si>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</si>
  <si>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</si>
  <si>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</si>
  <si>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</si>
  <si>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</si>
  <si>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</si>
  <si>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</si>
  <si>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</si>
  <si>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</si>
  <si>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</si>
  <si>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</si>
  <si>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</si>
  <si>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</si>
  <si>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</si>
  <si>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</si>
  <si>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</si>
  <si>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</si>
  <si>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</si>
  <si>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</si>
  <si>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</si>
  <si>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</si>
  <si>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</si>
  <si>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</si>
  <si>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</si>
  <si>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</si>
  <si>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</si>
  <si>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</si>
  <si>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</si>
  <si>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</si>
  <si>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</si>
  <si>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</si>
  <si>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</si>
  <si>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</si>
  <si>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</si>
  <si>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</si>
  <si>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</si>
  <si>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</si>
  <si>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</si>
  <si>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</si>
  <si>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</si>
  <si>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</si>
  <si>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</si>
  <si>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</si>
  <si>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</si>
  <si>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</si>
  <si>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</si>
  <si>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</si>
  <si>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</si>
  <si>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</si>
  <si>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</si>
  <si>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</si>
  <si>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</si>
  <si>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</si>
  <si>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</si>
  <si>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</si>
  <si>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</si>
  <si>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</si>
  <si>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</si>
  <si>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</si>
  <si>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</si>
  <si>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</si>
  <si>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</si>
  <si>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</si>
  <si>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</si>
  <si>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</si>
  <si>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</si>
  <si>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</si>
  <si>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</si>
  <si>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</si>
  <si>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</si>
  <si>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</si>
  <si>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</si>
  <si>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</si>
  <si>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</si>
  <si>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</si>
  <si>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</si>
  <si>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</si>
  <si>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</si>
  <si>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</si>
  <si>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</si>
  <si>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</si>
  <si>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</si>
  <si>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</si>
  <si>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</si>
  <si>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</si>
  <si>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</si>
  <si>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</si>
  <si>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</si>
  <si>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</si>
  <si>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</si>
  <si>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</si>
  <si>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</si>
  <si>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</si>
  <si>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</si>
  <si>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</si>
  <si>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</si>
  <si>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</si>
  <si>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</si>
  <si>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</si>
  <si>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</si>
  <si>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</si>
  <si>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</si>
  <si>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</si>
  <si>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</si>
  <si>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</si>
  <si>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</si>
  <si>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</si>
  <si>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</si>
  <si>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</si>
  <si>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</si>
  <si>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</si>
  <si>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</si>
  <si>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</si>
  <si>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</si>
  <si>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</si>
  <si>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</si>
  <si>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</si>
  <si>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</si>
  <si>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</si>
  <si>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</si>
  <si>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</si>
  <si>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</si>
  <si>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</si>
  <si>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</si>
  <si>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</si>
  <si>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</si>
  <si>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</si>
  <si>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</si>
  <si>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</si>
  <si>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</si>
  <si>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</si>
  <si>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</si>
  <si>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</si>
  <si>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</si>
  <si>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</si>
  <si>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</si>
  <si>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</si>
  <si>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</si>
  <si>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</si>
  <si>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</si>
  <si>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</si>
  <si>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</si>
  <si>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</si>
  <si>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</si>
  <si>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</si>
  <si>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</si>
  <si>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</si>
  <si>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</si>
  <si>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</si>
  <si>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</si>
  <si>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</si>
  <si>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</si>
  <si>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</si>
  <si>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</si>
  <si>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</si>
  <si>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</si>
  <si>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</si>
  <si>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</si>
  <si>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</si>
  <si>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</si>
  <si>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</si>
  <si>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</si>
  <si>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</si>
  <si>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</si>
  <si>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</si>
  <si>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</si>
  <si>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</si>
  <si>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</si>
  <si>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</si>
  <si>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</si>
  <si>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</si>
  <si>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</si>
  <si>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</si>
  <si>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</si>
  <si>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</si>
  <si>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</si>
  <si>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</si>
  <si>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</si>
  <si>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</si>
  <si>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</si>
  <si>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</si>
  <si>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</si>
  <si>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</si>
  <si>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</si>
  <si>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</si>
  <si>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</si>
  <si>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</si>
  <si>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</si>
  <si>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</si>
  <si>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</si>
  <si>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</si>
  <si>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</si>
  <si>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</si>
  <si>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</si>
  <si>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</si>
  <si>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</si>
  <si>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</si>
  <si>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</si>
  <si>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</si>
  <si>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</si>
  <si>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</si>
  <si>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</si>
  <si>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</si>
  <si>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</si>
  <si>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</si>
  <si>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</si>
  <si>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</si>
  <si>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</si>
  <si>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</si>
  <si>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</si>
  <si>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</si>
  <si>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</si>
  <si>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</si>
  <si>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</si>
  <si>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</si>
  <si>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</si>
  <si>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</si>
  <si>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</si>
  <si>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</si>
  <si>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</si>
  <si>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</si>
  <si>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</si>
  <si>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</si>
  <si>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</si>
  <si>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</si>
  <si>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</si>
  <si>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</si>
  <si>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</si>
  <si>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</si>
  <si>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</si>
  <si>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</si>
  <si>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</si>
  <si>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</si>
  <si>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</si>
  <si>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</si>
  <si>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</si>
  <si>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</si>
  <si>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</si>
  <si>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</si>
  <si>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</si>
  <si>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</si>
  <si>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</si>
  <si>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</si>
  <si>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</si>
  <si>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</si>
  <si>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</si>
  <si>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</si>
  <si>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</si>
  <si>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</si>
  <si>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</si>
  <si>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</si>
  <si>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</si>
  <si>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</si>
  <si>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</si>
  <si>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</si>
  <si>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</si>
  <si>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</si>
  <si>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</si>
  <si>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</si>
  <si>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</si>
  <si>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</si>
  <si>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</si>
  <si>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</si>
  <si>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</si>
  <si>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</si>
  <si>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</si>
  <si>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</si>
  <si>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</si>
  <si>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</si>
  <si>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</si>
  <si>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</si>
  <si>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</si>
  <si>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</si>
  <si>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</si>
  <si>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</si>
  <si>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</si>
  <si>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</si>
  <si>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</si>
  <si>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</si>
  <si>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</si>
  <si>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</si>
  <si>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</si>
  <si>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</si>
  <si>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</si>
  <si>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</si>
  <si>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</si>
  <si>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</si>
  <si>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</si>
  <si>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</si>
  <si>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</si>
  <si>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</si>
  <si>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</si>
  <si>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</si>
  <si>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</si>
  <si>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</si>
  <si>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</si>
  <si>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</si>
  <si>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</si>
  <si>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</si>
  <si>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</si>
  <si>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</si>
  <si>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</si>
  <si>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</si>
  <si>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</si>
  <si>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</si>
  <si>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</si>
  <si>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</si>
  <si>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</si>
  <si>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</si>
  <si>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</si>
  <si>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</si>
  <si>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</si>
  <si>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</si>
  <si>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</si>
  <si>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</si>
  <si>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</si>
  <si>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</si>
  <si>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</si>
  <si>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</si>
  <si>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</si>
  <si>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</si>
  <si>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</si>
  <si>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</si>
  <si>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</si>
  <si>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</si>
  <si>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</si>
  <si>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</si>
  <si>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</si>
  <si>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</si>
  <si>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</si>
  <si>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</si>
  <si>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</si>
  <si>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</si>
  <si>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</si>
  <si>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</si>
  <si>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</si>
  <si>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</si>
  <si>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</si>
  <si>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</si>
  <si>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</si>
  <si>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</si>
  <si>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</si>
  <si>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</si>
  <si>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</si>
  <si>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</si>
  <si>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</si>
  <si>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</si>
  <si>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</si>
  <si>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</si>
  <si>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</si>
  <si>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</si>
  <si>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</si>
  <si>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</si>
  <si>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</si>
  <si>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</si>
  <si>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</si>
  <si>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</si>
  <si>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</si>
  <si>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</si>
  <si>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</si>
  <si>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</si>
  <si>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</si>
  <si>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</si>
  <si>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</si>
  <si>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</si>
  <si>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</si>
  <si>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</si>
  <si>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</si>
  <si>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</si>
  <si>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</si>
  <si>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</si>
  <si>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</si>
  <si>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</si>
  <si>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</si>
  <si>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</si>
  <si>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</si>
  <si>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</si>
  <si>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</si>
  <si>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</si>
  <si>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</si>
  <si>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</si>
  <si>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</si>
  <si>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</si>
  <si>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</si>
  <si>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</si>
  <si>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</si>
  <si>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</si>
  <si>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</si>
  <si>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</si>
  <si>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</si>
  <si>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</si>
  <si>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</si>
  <si>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</si>
  <si>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</si>
  <si>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</si>
  <si>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</si>
  <si>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</si>
  <si>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</si>
  <si>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</si>
  <si>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</si>
  <si>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</si>
  <si>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</si>
  <si>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</si>
  <si>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</si>
  <si>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</si>
  <si>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</si>
  <si>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</si>
  <si>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</si>
  <si>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</si>
  <si>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</si>
  <si>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</si>
  <si>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</si>
  <si>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</si>
  <si>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</si>
  <si>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</si>
  <si>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</si>
  <si>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</si>
  <si>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</si>
  <si>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</si>
  <si>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</si>
  <si>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</si>
  <si>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</si>
  <si>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</si>
  <si>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</si>
  <si>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</si>
  <si>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</si>
  <si>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</si>
  <si>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</si>
  <si>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</si>
  <si>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</si>
  <si>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</si>
  <si>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</si>
  <si>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</si>
  <si>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</si>
  <si>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</si>
  <si>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</si>
  <si>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</si>
  <si>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</si>
  <si>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</si>
  <si>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</si>
  <si>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</si>
  <si>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</si>
  <si>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</si>
  <si>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</si>
  <si>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</si>
  <si>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</si>
  <si>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</si>
  <si>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</si>
  <si>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</si>
  <si>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</si>
  <si>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</si>
  <si>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</si>
  <si>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</si>
  <si>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</si>
  <si>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</si>
  <si>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</si>
  <si>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</si>
  <si>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</si>
  <si>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</si>
  <si>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</si>
  <si>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</si>
  <si>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</si>
  <si>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</si>
  <si>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</si>
  <si>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</si>
  <si>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</si>
  <si>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</si>
  <si>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</si>
  <si>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</si>
  <si>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</si>
  <si>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</si>
  <si>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</si>
  <si>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</si>
  <si>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</si>
  <si>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</si>
  <si>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</si>
  <si>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</si>
  <si>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</si>
  <si>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</si>
  <si>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</si>
  <si>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</si>
  <si>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</si>
  <si>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</si>
  <si>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</si>
  <si>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</si>
  <si>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</si>
  <si>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</si>
  <si>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</si>
  <si>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</si>
  <si>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</si>
  <si>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</si>
  <si>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</si>
  <si>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</si>
  <si>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</si>
  <si>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</si>
  <si>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</si>
  <si>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</si>
  <si>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</si>
  <si>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</si>
  <si>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</si>
  <si>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</si>
  <si>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</si>
  <si>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</si>
  <si>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</si>
  <si>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</si>
  <si>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</si>
  <si>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</si>
  <si>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</si>
  <si>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</si>
  <si>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</si>
  <si>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</si>
  <si>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</si>
  <si>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</si>
  <si>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</si>
  <si>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</si>
  <si>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</si>
  <si>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</si>
  <si>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</si>
  <si>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</si>
  <si>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</si>
  <si>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</si>
  <si>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</si>
  <si>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</si>
  <si>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</si>
  <si>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</si>
  <si>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</si>
  <si>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</si>
  <si>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</si>
  <si>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</si>
  <si>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</si>
  <si>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</si>
  <si>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</si>
  <si>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</si>
  <si>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</si>
  <si>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</si>
  <si>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</si>
  <si>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</si>
  <si>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</si>
  <si>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</si>
  <si>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</si>
  <si>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</si>
  <si>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</si>
  <si>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</si>
  <si>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</si>
  <si>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</si>
  <si>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</si>
  <si>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</si>
  <si>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</si>
  <si>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</si>
  <si>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</si>
  <si>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</si>
  <si>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</si>
  <si>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</si>
  <si>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</si>
  <si>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</si>
  <si>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</si>
  <si>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</si>
  <si>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</si>
  <si>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</si>
  <si>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</si>
  <si>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</si>
  <si>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</si>
  <si>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</si>
  <si>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</si>
  <si>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</si>
  <si>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</si>
  <si>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</si>
  <si>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</si>
  <si>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</si>
  <si>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</si>
  <si>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</si>
  <si>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</si>
  <si>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</si>
  <si>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</si>
  <si>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</si>
  <si>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</si>
  <si>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</si>
  <si>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</si>
  <si>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</si>
  <si>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</si>
  <si>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</si>
  <si>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</si>
  <si>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</si>
  <si>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</si>
  <si>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</si>
  <si>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</si>
  <si>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</si>
  <si>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</si>
  <si>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</si>
  <si>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</si>
  <si>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</si>
  <si>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</si>
  <si>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</si>
  <si>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</si>
  <si>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</si>
  <si>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</si>
  <si>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</si>
  <si>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</si>
  <si>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</si>
  <si>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</si>
  <si>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</si>
  <si>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</si>
  <si>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</si>
  <si>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</si>
  <si>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</si>
  <si>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</si>
  <si>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</si>
  <si>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</si>
  <si>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</si>
  <si>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</si>
  <si>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</si>
  <si>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</si>
  <si>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</si>
  <si>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</si>
  <si>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</si>
  <si>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</si>
  <si>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</si>
  <si>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</si>
  <si>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</si>
  <si>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</si>
  <si>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</si>
  <si>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</si>
  <si>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</si>
  <si>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</si>
  <si>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</si>
  <si>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</si>
  <si>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</si>
  <si>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</si>
  <si>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</si>
  <si>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</si>
  <si>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</si>
  <si>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</si>
  <si>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</si>
  <si>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</si>
  <si>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</si>
  <si>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</si>
  <si>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</si>
  <si>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</si>
  <si>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</si>
  <si>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</si>
  <si>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</si>
  <si>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</si>
  <si>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</si>
  <si>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</si>
  <si>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</si>
  <si>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</si>
  <si>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</si>
  <si>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</si>
  <si>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</si>
  <si>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</si>
  <si>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</si>
  <si>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</si>
  <si>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</si>
  <si>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</si>
  <si>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</si>
  <si>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</si>
  <si>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</si>
  <si>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</si>
  <si>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</si>
  <si>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</si>
  <si>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</si>
  <si>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</si>
  <si>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</si>
  <si>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</si>
  <si>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</si>
  <si>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</si>
  <si>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</si>
  <si>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</si>
  <si>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</si>
  <si>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</si>
  <si>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</si>
  <si>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</si>
  <si>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</si>
  <si>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</si>
  <si>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</si>
  <si>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</si>
  <si>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</si>
  <si>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</si>
  <si>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</si>
  <si>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</si>
  <si>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</si>
  <si>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</si>
  <si>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</si>
  <si>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</si>
  <si>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</si>
  <si>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</si>
  <si>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</si>
  <si>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</si>
  <si>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</si>
  <si>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</si>
  <si>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</si>
  <si>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</si>
  <si>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</si>
  <si>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</si>
  <si>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</si>
  <si>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</si>
  <si>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</si>
  <si>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</si>
  <si>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</si>
  <si>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</si>
  <si>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</si>
  <si>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</si>
  <si>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</si>
  <si>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</si>
  <si>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</si>
  <si>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</si>
  <si>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</si>
  <si>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</si>
  <si>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</si>
  <si>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</si>
  <si>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</si>
  <si>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</si>
  <si>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</si>
  <si>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</si>
  <si>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</si>
  <si>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</si>
  <si>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</si>
  <si>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</si>
  <si>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</si>
  <si>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</si>
  <si>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</si>
  <si>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</si>
  <si>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</si>
  <si>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</si>
  <si>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</si>
  <si>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</si>
  <si>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</si>
  <si>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</si>
  <si>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</si>
  <si>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</si>
  <si>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</si>
  <si>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</si>
  <si>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</si>
  <si>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</si>
  <si>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</si>
  <si>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</si>
  <si>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</si>
  <si>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</si>
  <si>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</si>
  <si>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</si>
  <si>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</si>
  <si>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</si>
  <si>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</si>
  <si>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</si>
  <si>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</si>
  <si>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</si>
  <si>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</si>
  <si>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</si>
  <si>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</si>
  <si>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</si>
  <si>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</si>
  <si>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</si>
  <si>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</si>
  <si>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</si>
  <si>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</si>
  <si>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</si>
  <si>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</si>
  <si>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</si>
  <si>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</si>
  <si>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</si>
  <si>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</si>
  <si>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</si>
  <si>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</si>
  <si>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</si>
  <si>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</si>
  <si>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</si>
  <si>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</si>
  <si>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</si>
  <si>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</si>
  <si>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</si>
  <si>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</si>
  <si>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</si>
  <si>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</si>
  <si>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</si>
  <si>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</si>
  <si>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</si>
  <si>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</si>
  <si>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</si>
  <si>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</si>
  <si>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</si>
  <si>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</si>
  <si>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</si>
  <si>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</si>
  <si>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</si>
  <si>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</si>
  <si>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</si>
  <si>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</si>
  <si>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</si>
  <si>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</si>
  <si>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</si>
  <si>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</si>
  <si>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</si>
  <si>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</si>
  <si>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</si>
  <si>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</si>
  <si>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</si>
  <si>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</si>
  <si>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</si>
  <si>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</si>
  <si>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</si>
  <si>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</si>
  <si>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</si>
  <si>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</si>
  <si>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</si>
  <si>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</si>
  <si>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</si>
  <si>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</si>
  <si>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</si>
  <si>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</si>
  <si>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</si>
  <si>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</si>
  <si>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</si>
  <si>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</si>
  <si>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</si>
  <si>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</si>
  <si>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</si>
  <si>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</si>
  <si>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</si>
  <si>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</si>
  <si>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</si>
  <si>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</si>
  <si>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</si>
  <si>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</si>
  <si>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</si>
  <si>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</si>
  <si>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</si>
  <si>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</si>
  <si>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</si>
  <si>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</si>
  <si>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</si>
  <si>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</si>
  <si>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</si>
  <si>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</si>
  <si>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</si>
  <si>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</si>
  <si>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</si>
  <si>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</si>
  <si>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</si>
  <si>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</si>
  <si>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</si>
  <si>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</si>
  <si>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</si>
  <si>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</si>
  <si>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</si>
  <si>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</si>
  <si>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</si>
  <si>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</si>
  <si>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</si>
  <si>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</si>
  <si>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</si>
  <si>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</si>
  <si>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</si>
  <si>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</si>
  <si>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</si>
  <si>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</si>
  <si>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</si>
  <si>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</si>
  <si>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</si>
  <si>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</si>
  <si>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</si>
  <si>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</si>
  <si>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</si>
  <si>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</si>
  <si>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</si>
  <si>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</si>
  <si>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</si>
  <si>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</si>
  <si>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</si>
  <si>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</si>
  <si>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</si>
  <si>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</si>
  <si>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</si>
  <si>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</si>
  <si>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</si>
  <si>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</si>
  <si>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</si>
  <si>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</si>
  <si>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</si>
  <si>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</si>
  <si>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</si>
  <si>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</si>
  <si>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</si>
  <si>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</si>
  <si>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</si>
  <si>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</si>
  <si>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</si>
  <si>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</si>
  <si>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</si>
  <si>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</si>
  <si>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</si>
  <si>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</si>
  <si>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</si>
  <si>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</si>
  <si>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</si>
  <si>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</si>
  <si>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</si>
  <si>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</si>
  <si>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</si>
  <si>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</si>
  <si>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</si>
  <si>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</si>
  <si>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</si>
  <si>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</si>
  <si>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</si>
  <si>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</si>
  <si>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</si>
  <si>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</si>
  <si>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</si>
  <si>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</si>
  <si>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</si>
  <si>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</si>
  <si>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</si>
  <si>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</si>
  <si>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</si>
  <si>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</si>
  <si>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</si>
  <si>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</si>
  <si>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</si>
  <si>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</si>
  <si>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</si>
  <si>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</si>
  <si>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</si>
  <si>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</si>
  <si>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</si>
  <si>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</si>
  <si>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</si>
  <si>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</si>
  <si>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</si>
  <si>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</si>
  <si>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</si>
  <si>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</si>
  <si>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</si>
  <si>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</si>
  <si>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</si>
  <si>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</si>
  <si>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</si>
  <si>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</si>
  <si>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</si>
  <si>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</si>
  <si>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</si>
  <si>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</si>
  <si>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</si>
  <si>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</si>
  <si>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</si>
  <si>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</si>
  <si>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</si>
  <si>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</si>
  <si>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</si>
  <si>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</si>
  <si>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</si>
  <si>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</si>
  <si>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</si>
  <si>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</si>
  <si>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</si>
  <si>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</si>
  <si>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</si>
  <si>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</si>
  <si>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</si>
  <si>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</si>
  <si>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</si>
  <si>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</si>
  <si>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</si>
  <si>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</si>
  <si>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</si>
  <si>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</si>
  <si>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</si>
  <si>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</si>
  <si>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</si>
  <si>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</si>
  <si>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</si>
  <si>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</si>
  <si>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</si>
  <si>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</si>
  <si>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</si>
  <si>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</si>
  <si>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</si>
  <si>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</si>
  <si>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</si>
  <si>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</si>
  <si>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</si>
  <si>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</si>
  <si>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</si>
  <si>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</si>
  <si>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</si>
  <si>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</si>
  <si>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</si>
  <si>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</si>
  <si>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</si>
  <si>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</si>
  <si>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</si>
  <si>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</si>
  <si>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</si>
  <si>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</si>
  <si>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</si>
  <si>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</si>
  <si>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</si>
  <si>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</si>
  <si>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</si>
  <si>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</si>
  <si>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</si>
  <si>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</si>
  <si>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</si>
  <si>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</si>
  <si>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</si>
  <si>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</si>
  <si>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</si>
  <si>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</si>
  <si>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</si>
  <si>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</si>
  <si>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</si>
  <si>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</si>
  <si>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</si>
  <si>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</si>
  <si>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</si>
  <si>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</si>
  <si>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</si>
  <si>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</si>
  <si>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</si>
  <si>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</si>
  <si>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</si>
  <si>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</si>
  <si>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</si>
  <si>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</si>
  <si>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</si>
  <si>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</si>
  <si>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</si>
  <si>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</si>
  <si>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</si>
  <si>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</si>
  <si>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</si>
  <si>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</si>
  <si>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</si>
  <si>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</si>
  <si>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</si>
  <si>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</si>
  <si>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</si>
  <si>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</si>
  <si>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</si>
  <si>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</si>
  <si>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</si>
  <si>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</si>
  <si>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</si>
  <si>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</si>
  <si>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</si>
  <si>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</si>
  <si>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</si>
  <si>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</si>
  <si>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</si>
  <si>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</si>
  <si>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</si>
  <si>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</si>
  <si>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</si>
  <si>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</si>
  <si>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</si>
  <si>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</si>
  <si>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</si>
  <si>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</si>
  <si>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</si>
  <si>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</si>
  <si>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</si>
  <si>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</si>
  <si>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</si>
  <si>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</si>
  <si>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</si>
  <si>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</si>
  <si>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</si>
  <si>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</si>
  <si>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</si>
  <si>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</si>
  <si>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</si>
  <si>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</si>
  <si>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</si>
  <si>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</si>
  <si>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</si>
  <si>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</si>
  <si>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</si>
  <si>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</si>
  <si>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</si>
  <si>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</si>
  <si>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</si>
  <si>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</si>
  <si>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</si>
  <si>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</si>
  <si>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</si>
  <si>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</si>
  <si>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</si>
  <si>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</si>
  <si>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</si>
  <si>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</si>
  <si>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</si>
  <si>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</si>
  <si>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</si>
  <si>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</si>
  <si>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</si>
  <si>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</si>
  <si>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</si>
  <si>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</si>
  <si>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</si>
  <si>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</si>
  <si>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</si>
  <si>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</si>
  <si>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</si>
  <si>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</si>
  <si>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</si>
  <si>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</si>
  <si>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</si>
  <si>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</si>
  <si>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</si>
  <si>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</si>
  <si>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</si>
  <si>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</si>
  <si>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</si>
  <si>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</si>
  <si>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</si>
  <si>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</si>
  <si>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</si>
  <si>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</si>
  <si>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</si>
  <si>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</si>
  <si>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</si>
  <si>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</si>
  <si>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</si>
  <si>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</si>
  <si>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</si>
  <si>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</si>
  <si>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</si>
  <si>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</si>
  <si>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</si>
  <si>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</si>
  <si>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</si>
  <si>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</si>
  <si>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</si>
  <si>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</si>
  <si>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</si>
  <si>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</si>
  <si>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</si>
  <si>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</si>
  <si>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</si>
  <si>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</si>
  <si>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</si>
  <si>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</si>
  <si>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</si>
  <si>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</si>
  <si>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</si>
  <si>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</si>
  <si>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</si>
  <si>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</si>
  <si>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</si>
  <si>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</si>
  <si>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</si>
  <si>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</si>
  <si>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</si>
  <si>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</si>
  <si>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</si>
  <si>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</si>
  <si>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</si>
  <si>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</si>
  <si>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</si>
  <si>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</si>
  <si>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</si>
  <si>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</si>
  <si>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</si>
  <si>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</si>
  <si>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</si>
  <si>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</si>
  <si>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</si>
  <si>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</si>
  <si>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</si>
  <si>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</si>
  <si>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</si>
  <si>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</si>
  <si>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</si>
  <si>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</si>
  <si>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</si>
  <si>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</si>
  <si>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</si>
  <si>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</si>
  <si>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</si>
  <si>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</si>
  <si>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</si>
  <si>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</si>
  <si>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</si>
  <si>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</si>
  <si>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</si>
  <si>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</si>
  <si>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</si>
  <si>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</si>
  <si>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</si>
  <si>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</si>
  <si>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</si>
  <si>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</si>
  <si>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</si>
  <si>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</si>
  <si>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</si>
  <si>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</si>
  <si>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</si>
  <si>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</si>
  <si>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</si>
  <si>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</si>
  <si>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</si>
  <si>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</si>
  <si>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</si>
  <si>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</si>
  <si>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</si>
  <si>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</si>
  <si>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</si>
  <si>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</si>
  <si>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</si>
  <si>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</si>
  <si>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</si>
  <si>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</si>
  <si>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</si>
  <si>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</si>
  <si>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</si>
  <si>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</si>
  <si>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</si>
  <si>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</si>
  <si>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</si>
  <si>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</si>
  <si>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</si>
  <si>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</si>
  <si>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</si>
  <si>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</si>
  <si>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</si>
  <si>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</si>
  <si>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</si>
  <si>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</si>
  <si>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</si>
  <si>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</si>
  <si>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</si>
  <si>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</si>
  <si>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</si>
  <si>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</si>
  <si>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</si>
  <si>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</si>
  <si>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</si>
  <si>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</si>
  <si>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</si>
  <si>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</si>
  <si>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</si>
  <si>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</si>
  <si>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</si>
  <si>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</si>
  <si>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</si>
  <si>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</si>
  <si>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</si>
  <si>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</si>
  <si>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</si>
  <si>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</si>
  <si>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</si>
  <si>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</si>
  <si>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</si>
  <si>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</si>
  <si>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</si>
  <si>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</si>
  <si>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</si>
  <si>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</si>
  <si>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</si>
  <si>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</si>
  <si>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</si>
  <si>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</si>
  <si>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</si>
  <si>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</si>
  <si>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</si>
  <si>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</si>
  <si>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</si>
  <si>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</si>
  <si>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</si>
  <si>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</si>
  <si>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</si>
  <si>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</si>
  <si>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</si>
  <si>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</si>
  <si>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</si>
  <si>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</si>
  <si>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</si>
  <si>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</si>
  <si>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</si>
  <si>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</si>
  <si>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</si>
  <si>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</si>
  <si>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</si>
  <si>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</si>
  <si>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</si>
  <si>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</si>
  <si>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</si>
  <si>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</si>
  <si>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</si>
  <si>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</si>
  <si>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</si>
  <si>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</si>
  <si>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</si>
  <si>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</si>
  <si>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</si>
  <si>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</si>
  <si>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</si>
  <si>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</si>
  <si>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</si>
  <si>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</si>
  <si>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</si>
  <si>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</si>
  <si>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</si>
  <si>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</si>
  <si>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</si>
  <si>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</si>
  <si>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</si>
  <si>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</si>
  <si>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</si>
  <si>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</si>
  <si>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</si>
  <si>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</si>
  <si>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</si>
  <si>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</si>
  <si>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</si>
  <si>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</si>
  <si>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</si>
  <si>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</si>
  <si>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</si>
  <si>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</si>
  <si>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</si>
  <si>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</si>
  <si>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</si>
  <si>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</si>
  <si>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</si>
  <si>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</si>
  <si>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</si>
  <si>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</si>
  <si>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</si>
  <si>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</si>
  <si>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</si>
  <si>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</si>
  <si>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</si>
  <si>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</si>
  <si>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</si>
  <si>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</si>
  <si>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</si>
  <si>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</si>
  <si>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</si>
  <si>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</si>
  <si>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</si>
  <si>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</si>
  <si>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</si>
  <si>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</si>
  <si>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</si>
  <si>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</si>
  <si>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</si>
  <si>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</si>
  <si>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</si>
  <si>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</si>
  <si>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</si>
  <si>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</si>
  <si>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</si>
  <si>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</si>
  <si>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</si>
  <si>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</si>
  <si>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</si>
  <si>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</si>
  <si>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</si>
  <si>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</si>
  <si>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</si>
  <si>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</si>
  <si>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</si>
  <si>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</si>
  <si>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</si>
  <si>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</si>
  <si>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</si>
  <si>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</si>
  <si>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</si>
  <si>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</si>
  <si>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</si>
  <si>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</si>
  <si>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</si>
  <si>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</si>
  <si>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</si>
  <si>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</si>
  <si>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</si>
  <si>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</si>
  <si>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</si>
  <si>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</si>
  <si>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</si>
  <si>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</si>
  <si>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</si>
  <si>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</si>
  <si>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</si>
  <si>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</si>
  <si>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</si>
  <si>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</si>
  <si>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</si>
  <si>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</si>
  <si>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</si>
  <si>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</si>
  <si>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</si>
  <si>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</si>
  <si>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</si>
  <si>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</si>
  <si>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</si>
  <si>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</si>
  <si>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</si>
  <si>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</si>
  <si>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</si>
  <si>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</si>
  <si>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</si>
  <si>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</si>
  <si>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</si>
  <si>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</si>
  <si>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</si>
  <si>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</si>
  <si>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</si>
  <si>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</si>
  <si>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</si>
  <si>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</si>
  <si>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</si>
  <si>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</si>
  <si>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</si>
  <si>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</si>
  <si>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</si>
  <si>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</si>
  <si>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</si>
  <si>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</si>
  <si>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</si>
  <si>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</si>
  <si>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</si>
  <si>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</si>
  <si>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</si>
  <si>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</si>
  <si>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</si>
  <si>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</si>
  <si>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</si>
  <si>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</si>
  <si>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</si>
  <si>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</si>
  <si>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</si>
  <si>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</si>
  <si>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</si>
  <si>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</si>
  <si>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</si>
  <si>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</si>
  <si>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</si>
  <si>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</si>
  <si>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</si>
  <si>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</si>
  <si>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</si>
  <si>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</si>
  <si>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</si>
  <si>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</si>
  <si>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</si>
  <si>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</si>
  <si>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</si>
  <si>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</si>
  <si>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</si>
  <si>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</si>
  <si>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</si>
  <si>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</si>
  <si>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</si>
  <si>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</si>
  <si>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</si>
  <si>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</si>
  <si>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</si>
  <si>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</si>
  <si>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</si>
  <si>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</si>
  <si>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</si>
  <si>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</si>
  <si>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</si>
  <si>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</si>
  <si>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</si>
  <si>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</si>
  <si>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</si>
  <si>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</si>
  <si>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</si>
  <si>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</si>
  <si>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</si>
  <si>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</si>
  <si>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</si>
  <si>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</si>
  <si>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</si>
  <si>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</si>
  <si>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</si>
  <si>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</si>
  <si>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</si>
  <si>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</si>
  <si>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</si>
  <si>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</si>
  <si>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</si>
  <si>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</si>
  <si>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</si>
  <si>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</si>
  <si>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</si>
  <si>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</si>
  <si>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</si>
  <si>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</si>
  <si>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</si>
  <si>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</si>
  <si>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</si>
  <si>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</si>
  <si>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</si>
  <si>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</si>
  <si>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</si>
  <si>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</si>
  <si>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</si>
  <si>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</si>
  <si>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</si>
  <si>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</si>
  <si>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</si>
  <si>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</si>
  <si>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</si>
  <si>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</si>
  <si>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</si>
  <si>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</si>
  <si>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</si>
  <si>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</si>
  <si>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</si>
  <si>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</si>
  <si>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</si>
  <si>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</si>
  <si>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</si>
  <si>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</si>
  <si>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</si>
  <si>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</si>
  <si>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</si>
  <si>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</si>
  <si>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</si>
  <si>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</si>
  <si>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</si>
  <si>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</si>
  <si>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</si>
  <si>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</si>
  <si>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</si>
  <si>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</si>
  <si>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</si>
  <si>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</si>
  <si>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</si>
  <si>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</si>
  <si>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</si>
  <si>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</si>
  <si>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</si>
  <si>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</si>
  <si>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</si>
  <si>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</si>
  <si>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</si>
  <si>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</si>
  <si>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</si>
  <si>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</si>
  <si>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</si>
  <si>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</si>
  <si>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</si>
  <si>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</si>
  <si>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</si>
  <si>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</si>
  <si>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</si>
  <si>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</si>
  <si>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</si>
  <si>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</si>
  <si>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</si>
  <si>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</si>
  <si>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</si>
  <si>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</si>
  <si>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</si>
  <si>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</si>
  <si>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</si>
  <si>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</si>
  <si>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</si>
  <si>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</si>
  <si>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</si>
  <si>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</si>
  <si>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</si>
  <si>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</si>
  <si>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</si>
  <si>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</si>
  <si>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</si>
  <si>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</si>
  <si>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</si>
  <si>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</si>
  <si>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</si>
  <si>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</si>
  <si>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</si>
  <si>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</si>
  <si>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</si>
  <si>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</si>
  <si>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</si>
  <si>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</si>
  <si>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</si>
  <si>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</si>
  <si>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</si>
  <si>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</si>
  <si>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</si>
  <si>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</si>
  <si>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</si>
  <si>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</si>
  <si>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</si>
  <si>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</si>
  <si>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</si>
  <si>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</si>
  <si>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</si>
  <si>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</si>
  <si>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</si>
  <si>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</si>
  <si>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</si>
  <si>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</si>
  <si>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</si>
  <si>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</si>
  <si>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</si>
  <si>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</si>
  <si>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</si>
  <si>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</si>
  <si>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</si>
  <si>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</si>
  <si>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</si>
  <si>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</si>
  <si>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</si>
  <si>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</si>
  <si>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</si>
  <si>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</si>
  <si>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</si>
  <si>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</si>
  <si>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</si>
  <si>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</si>
  <si>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</si>
  <si>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</si>
  <si>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</si>
  <si>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</si>
  <si>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</si>
  <si>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</si>
  <si>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</si>
  <si>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</si>
  <si>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</si>
  <si>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</si>
  <si>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</si>
  <si>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</si>
  <si>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</si>
  <si>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</si>
  <si>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</si>
  <si>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</si>
  <si>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</si>
  <si>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</si>
  <si>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</si>
  <si>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</si>
  <si>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</si>
  <si>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</si>
  <si>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</si>
  <si>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</si>
  <si>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</si>
  <si>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</si>
  <si>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</si>
  <si>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</si>
  <si>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</si>
  <si>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</si>
  <si>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</si>
  <si>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</si>
  <si>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</si>
  <si>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</si>
  <si>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</si>
  <si>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</si>
  <si>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</si>
  <si>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</si>
  <si>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</si>
  <si>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</si>
  <si>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</si>
  <si>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</si>
  <si>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</si>
  <si>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</si>
  <si>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</si>
  <si>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</si>
  <si>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</si>
  <si>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</si>
  <si>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</si>
  <si>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</si>
  <si>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</si>
  <si>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</si>
  <si>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</si>
  <si>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</si>
  <si>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</si>
  <si>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</si>
  <si>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</si>
  <si>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</si>
  <si>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</si>
  <si>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</si>
  <si>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</si>
  <si>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</si>
  <si>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</si>
  <si>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</si>
  <si>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</si>
  <si>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</si>
  <si>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</si>
  <si>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</si>
  <si>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</si>
  <si>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</si>
  <si>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</si>
  <si>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</si>
  <si>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</si>
  <si>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</si>
  <si>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</si>
  <si>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</si>
  <si>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</si>
  <si>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</si>
  <si>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</si>
  <si>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</si>
  <si>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</si>
  <si>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</si>
  <si>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</si>
  <si>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</si>
  <si>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</si>
  <si>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</si>
  <si>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</si>
  <si>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</si>
  <si>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</si>
  <si>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</si>
  <si>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</si>
  <si>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</si>
  <si>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</si>
  <si>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</si>
  <si>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</si>
  <si>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</si>
  <si>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</si>
  <si>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</si>
  <si>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</si>
  <si>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</si>
  <si>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</si>
  <si>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</si>
  <si>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</si>
  <si>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</si>
  <si>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</si>
  <si>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</si>
  <si>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</si>
  <si>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</si>
  <si>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</si>
  <si>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</si>
  <si>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</si>
  <si>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</si>
  <si>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</si>
  <si>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</si>
  <si>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</si>
  <si>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</si>
  <si>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</si>
  <si>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</si>
  <si>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</si>
  <si>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</si>
  <si>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</si>
  <si>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</si>
  <si>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</si>
  <si>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</si>
  <si>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</si>
  <si>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</si>
  <si>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</si>
  <si>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</si>
  <si>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</si>
  <si>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</si>
  <si>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</si>
  <si>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</si>
  <si>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</si>
  <si>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</si>
  <si>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</si>
  <si>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</si>
  <si>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</si>
  <si>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</si>
  <si>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</si>
  <si>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</si>
  <si>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</si>
  <si>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</si>
  <si>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</si>
  <si>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</si>
  <si>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</si>
  <si>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</si>
  <si>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</si>
  <si>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</si>
  <si>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</si>
  <si>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</si>
  <si>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</si>
  <si>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</si>
  <si>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</si>
  <si>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</si>
  <si>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</si>
  <si>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</si>
  <si>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</si>
  <si>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</si>
  <si>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</si>
  <si>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</si>
  <si>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</si>
  <si>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</si>
  <si>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</si>
  <si>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</si>
  <si>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</si>
  <si>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</si>
  <si>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</si>
  <si>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</si>
  <si>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</si>
  <si>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</si>
  <si>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</si>
  <si>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</si>
  <si>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</si>
  <si>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</si>
  <si>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</si>
  <si>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</si>
  <si>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</si>
  <si>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</si>
  <si>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</si>
  <si>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</si>
  <si>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</si>
  <si>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</si>
  <si>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</si>
  <si>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</si>
  <si>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</si>
  <si>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</si>
  <si>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</si>
  <si>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</si>
  <si>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</si>
  <si>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</si>
  <si>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</si>
  <si>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</si>
  <si>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</si>
  <si>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</si>
  <si>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</si>
  <si>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</si>
  <si>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</si>
  <si>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</si>
  <si>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</si>
  <si>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</si>
  <si>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</si>
  <si>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</si>
  <si>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</si>
  <si>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</si>
  <si>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</si>
  <si>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</si>
  <si>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</si>
  <si>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</si>
  <si>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</si>
  <si>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</si>
  <si>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</si>
  <si>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</si>
  <si>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</si>
  <si>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</si>
  <si>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</si>
  <si>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</si>
  <si>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</si>
  <si>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</si>
  <si>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</si>
  <si>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</si>
  <si>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</si>
  <si>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</si>
  <si>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</si>
  <si>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</si>
  <si>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</si>
  <si>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</si>
  <si>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</si>
  <si>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</si>
  <si>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</si>
  <si>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</si>
  <si>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</si>
  <si>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</si>
  <si>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</si>
  <si>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</si>
  <si>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</si>
  <si>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</si>
  <si>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</si>
  <si>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</si>
  <si>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</si>
  <si>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</si>
  <si>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</si>
  <si>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</si>
  <si>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</si>
  <si>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</si>
  <si>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</si>
  <si>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</si>
  <si>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</si>
  <si>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</si>
  <si>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</si>
  <si>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</si>
  <si>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</si>
  <si>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</si>
  <si>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</si>
  <si>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</si>
  <si>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</si>
  <si>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</si>
  <si>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</si>
  <si>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</si>
  <si>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</si>
  <si>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</si>
  <si>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</si>
  <si>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</si>
  <si>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</si>
  <si>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</si>
  <si>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</si>
  <si>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</si>
  <si>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</si>
  <si>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</si>
  <si>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</si>
  <si>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</si>
  <si>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</si>
  <si>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</si>
  <si>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</si>
  <si>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</si>
  <si>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</si>
  <si>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</si>
  <si>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</si>
  <si>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</si>
  <si>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</si>
  <si>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</si>
  <si>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</si>
  <si>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</si>
  <si>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</si>
  <si>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</si>
  <si>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</si>
  <si>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</si>
  <si>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</si>
  <si>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</si>
  <si>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</si>
  <si>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</si>
  <si>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</si>
  <si>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</si>
  <si>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</si>
  <si>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</si>
  <si>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</si>
  <si>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</si>
  <si>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</si>
  <si>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</si>
  <si>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</si>
  <si>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</si>
  <si>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</si>
  <si>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</si>
  <si>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</si>
  <si>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</si>
  <si>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</si>
  <si>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</si>
  <si>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</si>
  <si>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</si>
  <si>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</si>
  <si>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</si>
  <si>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</si>
  <si>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</si>
  <si>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</si>
  <si>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</si>
  <si>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</si>
  <si>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</si>
  <si>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</si>
  <si>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</si>
  <si>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</si>
  <si>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</si>
  <si>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</si>
  <si>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</si>
  <si>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</si>
  <si>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</si>
  <si>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</si>
  <si>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</si>
  <si>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</si>
  <si>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</si>
  <si>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</si>
  <si>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</si>
  <si>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</si>
  <si>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</si>
  <si>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</si>
  <si>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</si>
  <si>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</si>
  <si>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</si>
  <si>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</si>
  <si>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</si>
  <si>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</si>
  <si>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</si>
  <si>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</si>
  <si>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</si>
  <si>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</si>
  <si>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</si>
  <si>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</si>
  <si>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</si>
  <si>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</si>
  <si>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</si>
  <si>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</si>
  <si>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</si>
  <si>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</si>
  <si>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</si>
  <si>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</si>
  <si>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</si>
  <si>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</si>
  <si>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</si>
  <si>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</si>
  <si>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</si>
  <si>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</si>
  <si>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</si>
  <si>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</si>
  <si>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</si>
  <si>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</si>
  <si>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</si>
  <si>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</si>
  <si>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</si>
  <si>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</si>
  <si>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</si>
  <si>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</si>
  <si>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</si>
  <si>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</si>
  <si>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</si>
  <si>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</si>
  <si>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</si>
  <si>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</si>
  <si>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</si>
  <si>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</si>
  <si>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</si>
  <si>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</si>
  <si>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</si>
  <si>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</si>
  <si>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</si>
  <si>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</si>
  <si>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</si>
  <si>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</si>
  <si>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</si>
  <si>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</si>
  <si>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</si>
  <si>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</si>
  <si>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</si>
  <si>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</si>
  <si>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</si>
  <si>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</si>
  <si>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</si>
  <si>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</si>
  <si>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</si>
  <si>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</si>
  <si>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</si>
  <si>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</si>
  <si>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</si>
  <si>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</si>
  <si>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</si>
  <si>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</si>
  <si>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</si>
  <si>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</si>
  <si>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</si>
  <si>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</si>
  <si>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</si>
  <si>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</si>
  <si>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</si>
  <si>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</si>
  <si>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</si>
  <si>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</si>
  <si>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</si>
  <si>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</si>
  <si>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</si>
  <si>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</si>
  <si>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</si>
  <si>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</si>
  <si>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</si>
  <si>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</si>
  <si>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</si>
  <si>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</si>
  <si>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</si>
  <si>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</si>
  <si>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</si>
  <si>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</si>
  <si>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</si>
  <si>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</si>
  <si>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</si>
  <si>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</si>
  <si>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</si>
  <si>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</si>
  <si>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</si>
  <si>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</si>
  <si>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</si>
  <si>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</si>
  <si>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</si>
  <si>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</si>
  <si>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</si>
  <si>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</si>
  <si>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</si>
  <si>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</si>
  <si>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</si>
  <si>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</si>
  <si>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</si>
  <si>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</si>
  <si>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</si>
  <si>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</si>
  <si>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</si>
  <si>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</si>
  <si>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</si>
  <si>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</si>
  <si>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</si>
  <si>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</si>
  <si>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</si>
  <si>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</si>
  <si>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</si>
  <si>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</si>
  <si>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</si>
  <si>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</si>
  <si>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</si>
  <si>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</si>
  <si>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</si>
  <si>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</si>
  <si>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</si>
  <si>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</si>
  <si>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</si>
  <si>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</si>
  <si>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</si>
  <si>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</si>
  <si>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</si>
  <si>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</si>
  <si>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</si>
  <si>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</si>
  <si>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</si>
  <si>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</si>
  <si>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</si>
  <si>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</si>
  <si>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</si>
  <si>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</si>
  <si>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</si>
  <si>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</si>
  <si>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</si>
  <si>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</si>
  <si>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</si>
  <si>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</si>
  <si>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</si>
  <si>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</si>
  <si>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</si>
  <si>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</si>
  <si>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</si>
  <si>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</si>
  <si>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</si>
  <si>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</si>
  <si>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</si>
  <si>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</si>
  <si>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</si>
  <si>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</si>
  <si>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</si>
  <si>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</si>
  <si>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</si>
  <si>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</si>
  <si>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</si>
  <si>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</si>
  <si>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</si>
  <si>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</si>
  <si>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</si>
  <si>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</si>
  <si>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</si>
  <si>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</si>
  <si>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</si>
  <si>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</si>
  <si>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</si>
  <si>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</si>
  <si>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</si>
  <si>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</si>
  <si>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</si>
  <si>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</si>
  <si>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</si>
  <si>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</si>
  <si>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</si>
  <si>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</si>
  <si>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</si>
  <si>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</si>
  <si>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</si>
  <si>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</si>
  <si>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</si>
  <si>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</si>
  <si>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</si>
  <si>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</si>
  <si>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</si>
  <si>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</si>
  <si>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</si>
  <si>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</si>
  <si>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</si>
  <si>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</si>
  <si>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</si>
  <si>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</si>
  <si>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</si>
  <si>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</si>
  <si>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</si>
  <si>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</si>
  <si>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</si>
  <si>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</si>
  <si>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</si>
  <si>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</si>
  <si>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</si>
  <si>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</si>
  <si>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</si>
  <si>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</si>
  <si>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</si>
  <si>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</si>
  <si>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</si>
  <si>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</si>
  <si>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</si>
  <si>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</si>
  <si>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</si>
  <si>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</si>
  <si>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</si>
  <si>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</si>
  <si>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</si>
  <si>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</si>
  <si>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</si>
  <si>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</si>
  <si>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</si>
  <si>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</si>
  <si>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</si>
  <si>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</si>
  <si>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</si>
  <si>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</si>
  <si>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</si>
  <si>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</si>
  <si>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</si>
  <si>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</si>
  <si>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</si>
  <si>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</si>
  <si>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</si>
  <si>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</si>
  <si>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</si>
  <si>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</si>
  <si>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</si>
  <si>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</si>
  <si>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</si>
  <si>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</si>
  <si>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</si>
  <si>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</si>
  <si>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</si>
  <si>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</si>
  <si>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</si>
  <si>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</si>
  <si>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</si>
  <si>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</si>
  <si>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</si>
  <si>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</si>
  <si>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</si>
  <si>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</si>
  <si>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</si>
  <si>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</si>
  <si>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</si>
  <si>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</si>
  <si>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</si>
  <si>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</si>
  <si>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</si>
  <si>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</si>
  <si>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</si>
  <si>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</si>
  <si>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</si>
  <si>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</si>
  <si>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</si>
  <si>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</si>
  <si>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</si>
  <si>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</si>
  <si>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</si>
  <si>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</si>
  <si>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</si>
  <si>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</si>
  <si>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</si>
  <si>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</si>
  <si>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</si>
  <si>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</si>
  <si>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</si>
  <si>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</si>
  <si>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</si>
  <si>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</si>
  <si>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</si>
  <si>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</si>
  <si>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</si>
  <si>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</si>
  <si>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</si>
  <si>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</si>
  <si>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</si>
  <si>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</si>
  <si>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</si>
  <si>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</si>
  <si>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</si>
  <si>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</si>
  <si>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</si>
  <si>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</si>
  <si>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</si>
  <si>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</si>
  <si>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</si>
  <si>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</si>
  <si>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</si>
  <si>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</si>
  <si>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</si>
  <si>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</si>
  <si>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</si>
  <si>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</si>
  <si>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</si>
  <si>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</si>
  <si>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</si>
  <si>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</si>
  <si>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</si>
  <si>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</si>
  <si>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</si>
  <si>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</si>
  <si>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</si>
  <si>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</si>
  <si>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</si>
  <si>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</si>
  <si>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</si>
  <si>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</si>
  <si>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</si>
  <si>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</si>
  <si>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</si>
  <si>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</si>
  <si>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</si>
  <si>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</si>
  <si>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</si>
  <si>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</si>
  <si>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</si>
  <si>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</si>
  <si>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</si>
  <si>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</si>
  <si>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</si>
  <si>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</si>
  <si>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</si>
  <si>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</si>
  <si>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</si>
  <si>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</si>
  <si>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</si>
  <si>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</si>
  <si>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</si>
  <si>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</si>
  <si>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</si>
  <si>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</si>
  <si>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</si>
  <si>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</si>
  <si>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</si>
  <si>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</si>
  <si>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</si>
  <si>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</si>
  <si>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</si>
  <si>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</si>
  <si>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</si>
  <si>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</si>
  <si>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</si>
  <si>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</si>
  <si>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</si>
  <si>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</si>
  <si>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</si>
  <si>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</si>
  <si>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</si>
  <si>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</si>
  <si>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</si>
  <si>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</si>
  <si>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</si>
  <si>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</si>
  <si>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</si>
  <si>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</si>
  <si>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</si>
  <si>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</si>
  <si>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</si>
  <si>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</si>
  <si>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</si>
  <si>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</si>
  <si>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</si>
  <si>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</si>
  <si>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</si>
  <si>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</si>
  <si>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</si>
  <si>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</si>
  <si>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</si>
  <si>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</si>
  <si>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</si>
  <si>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</si>
  <si>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</si>
  <si>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</si>
  <si>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</si>
  <si>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</si>
  <si>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</si>
  <si>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</si>
  <si>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</si>
  <si>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</si>
  <si>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</si>
  <si>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</si>
  <si>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</si>
  <si>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</si>
  <si>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</si>
  <si>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</si>
  <si>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</si>
  <si>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</si>
  <si>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</si>
  <si>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</si>
  <si>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</si>
  <si>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</si>
  <si>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</si>
  <si>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</si>
  <si>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</si>
  <si>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</si>
  <si>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</si>
  <si>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</si>
  <si>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</si>
  <si>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</si>
  <si>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</si>
  <si>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</si>
  <si>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</si>
  <si>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</si>
  <si>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</si>
  <si>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</si>
  <si>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</si>
  <si>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</si>
  <si>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</si>
  <si>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</si>
  <si>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</si>
  <si>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</si>
  <si>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</si>
  <si>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</si>
  <si>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</si>
  <si>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</si>
  <si>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</si>
  <si>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</si>
  <si>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</si>
  <si>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</si>
  <si>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</si>
  <si>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</si>
  <si>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</si>
  <si>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</si>
  <si>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</si>
  <si>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</si>
  <si>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</si>
  <si>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</si>
  <si>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</si>
  <si>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</si>
  <si>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</si>
  <si>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</si>
  <si>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</si>
  <si>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</si>
  <si>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</si>
  <si>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</si>
  <si>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</si>
  <si>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</si>
  <si>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</si>
  <si>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</si>
  <si>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</si>
  <si>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</si>
  <si>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</si>
  <si>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</si>
  <si>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</si>
  <si>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</si>
  <si>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</si>
  <si>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</si>
  <si>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</si>
  <si>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</si>
  <si>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</si>
  <si>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</si>
  <si>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</si>
  <si>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</si>
  <si>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</si>
  <si>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</si>
  <si>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</si>
  <si>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</si>
  <si>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</si>
  <si>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</si>
  <si>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</si>
  <si>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</si>
  <si>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</si>
  <si>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</si>
  <si>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</si>
  <si>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</si>
  <si>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</si>
  <si>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</si>
  <si>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</si>
  <si>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</si>
  <si>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</si>
  <si>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</si>
  <si>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</si>
  <si>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</si>
  <si>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</si>
  <si>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</si>
  <si>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</si>
  <si>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</si>
  <si>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</si>
  <si>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</si>
  <si>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</si>
  <si>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</si>
  <si>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</si>
  <si>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</si>
  <si>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</si>
  <si>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</si>
  <si>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</si>
  <si>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</si>
  <si>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</si>
  <si>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</si>
  <si>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</si>
  <si>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</si>
  <si>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</si>
  <si>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</si>
  <si>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</si>
  <si>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</si>
  <si>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</si>
  <si>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</si>
  <si>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</si>
  <si>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</si>
  <si>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</si>
  <si>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</si>
  <si>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</si>
  <si>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</si>
  <si>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</si>
  <si>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</si>
  <si>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</si>
  <si>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</si>
  <si>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</si>
  <si>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</si>
  <si>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</si>
  <si>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</si>
  <si>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</si>
  <si>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</si>
  <si>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</si>
  <si>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</si>
  <si>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</si>
  <si>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</si>
  <si>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</si>
  <si>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</si>
  <si>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</si>
  <si>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</si>
  <si>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</si>
  <si>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</si>
  <si>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</si>
  <si>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</si>
  <si>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</si>
  <si>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</si>
  <si>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</si>
  <si>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</si>
  <si>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</si>
  <si>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</si>
  <si>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</si>
  <si>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</si>
  <si>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</si>
  <si>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</si>
  <si>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</si>
  <si>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</si>
  <si>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</si>
  <si>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</si>
  <si>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</si>
  <si>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</si>
  <si>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</si>
  <si>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</si>
  <si>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</si>
  <si>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</si>
  <si>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</si>
  <si>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</si>
  <si>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</si>
  <si>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</si>
  <si>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</si>
  <si>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</si>
  <si>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</si>
  <si>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</si>
  <si>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</si>
  <si>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</si>
  <si>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</si>
  <si>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</si>
  <si>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</si>
  <si>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</si>
  <si>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</si>
  <si>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</si>
  <si>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</si>
  <si>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</si>
  <si>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</si>
  <si>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</si>
  <si>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</si>
  <si>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</si>
  <si>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</si>
  <si>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</si>
  <si>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</si>
  <si>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</si>
  <si>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</si>
  <si>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</si>
  <si>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</si>
  <si>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</si>
  <si>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</si>
  <si>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</si>
  <si>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</si>
  <si>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</si>
  <si>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</si>
  <si>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</si>
  <si>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</si>
  <si>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</si>
  <si>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</si>
  <si>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</si>
  <si>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</si>
  <si>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</si>
  <si>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</si>
  <si>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</si>
  <si>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</si>
  <si>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</si>
  <si>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</si>
  <si>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</si>
  <si>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</si>
  <si>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</si>
  <si>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</si>
  <si>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</si>
  <si>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</si>
  <si>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</si>
  <si>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</si>
  <si>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</si>
  <si>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</si>
  <si>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</si>
  <si>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</si>
  <si>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</si>
  <si>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</si>
  <si>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</si>
  <si>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</si>
  <si>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</si>
  <si>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</si>
  <si>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</si>
  <si>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</si>
  <si>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</si>
  <si>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</si>
  <si>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</si>
  <si>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</si>
  <si>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</si>
  <si>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</si>
  <si>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</si>
  <si>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</si>
  <si>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</si>
  <si>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</si>
  <si>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</si>
  <si>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</si>
  <si>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</si>
  <si>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</si>
  <si>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</si>
  <si>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</si>
  <si>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</si>
  <si>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</si>
  <si>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</si>
  <si>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</si>
  <si>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</si>
  <si>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</si>
  <si>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</si>
  <si>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</si>
  <si>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</si>
  <si>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</si>
  <si>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</si>
  <si>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</si>
  <si>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</si>
  <si>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</si>
  <si>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</si>
  <si>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</si>
  <si>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</si>
  <si>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</si>
  <si>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</si>
  <si>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</si>
  <si>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</si>
  <si>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</si>
  <si>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</si>
  <si>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</si>
  <si>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</si>
  <si>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</si>
  <si>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</si>
  <si>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</si>
  <si>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</si>
  <si>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</si>
  <si>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</si>
  <si>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</si>
  <si>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</si>
  <si>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</si>
  <si>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</si>
  <si>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</si>
  <si>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</si>
  <si>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</si>
  <si>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</si>
  <si>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</si>
  <si>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</si>
  <si>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</si>
  <si>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</si>
  <si>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</si>
  <si>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</si>
  <si>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</si>
  <si>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</si>
  <si>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</si>
  <si>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</si>
  <si>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</si>
  <si>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</si>
  <si>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</si>
  <si>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</si>
  <si>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</si>
  <si>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</si>
  <si>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</si>
  <si>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</si>
  <si>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</si>
  <si>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</si>
  <si>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</si>
  <si>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</si>
  <si>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</si>
  <si>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</si>
  <si>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</si>
  <si>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</si>
  <si>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</si>
  <si>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</si>
  <si>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</si>
  <si>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</si>
  <si>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</si>
  <si>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</si>
  <si>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</si>
  <si>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</si>
  <si>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</si>
  <si>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</si>
  <si>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</si>
  <si>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</si>
  <si>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</si>
  <si>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</si>
  <si>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</si>
  <si>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</si>
  <si>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</si>
  <si>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</si>
  <si>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</si>
  <si>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</si>
  <si>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</si>
  <si>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</si>
  <si>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</si>
  <si>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</si>
  <si>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</si>
  <si>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</si>
  <si>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</si>
  <si>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</si>
  <si>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</si>
  <si>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</si>
  <si>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</si>
  <si>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</si>
  <si>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</si>
  <si>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</si>
  <si>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</si>
  <si>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</si>
  <si>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</si>
  <si>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</si>
  <si>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</si>
  <si>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</si>
  <si>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</si>
  <si>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</si>
  <si>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</si>
  <si>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</si>
  <si>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</si>
  <si>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</si>
  <si>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</si>
  <si>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</si>
  <si>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</si>
  <si>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</si>
  <si>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</si>
  <si>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</si>
  <si>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</si>
  <si>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</si>
  <si>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</si>
  <si>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</si>
  <si>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</si>
  <si>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</si>
  <si>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</si>
  <si>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</si>
  <si>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</si>
  <si>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</si>
  <si>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</si>
  <si>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</si>
  <si>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</si>
  <si>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</si>
  <si>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</si>
  <si>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</si>
  <si>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</si>
  <si>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</si>
  <si>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</si>
  <si>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</si>
  <si>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</si>
  <si>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</si>
  <si>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</si>
  <si>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</si>
  <si>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</si>
  <si>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</si>
  <si>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</si>
  <si>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</si>
  <si>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</si>
  <si>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</si>
  <si>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</si>
  <si>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</si>
  <si>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</si>
  <si>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</si>
  <si>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</si>
  <si>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</si>
  <si>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</si>
  <si>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</si>
  <si>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</si>
  <si>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</si>
  <si>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</si>
  <si>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</si>
  <si>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</si>
  <si>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</si>
  <si>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</si>
  <si>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</si>
  <si>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</si>
  <si>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</si>
  <si>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</si>
  <si>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</si>
  <si>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</si>
  <si>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</si>
  <si>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</si>
  <si>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</si>
  <si>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</si>
  <si>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</si>
  <si>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</si>
  <si>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</si>
  <si>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</si>
  <si>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</si>
  <si>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</si>
  <si>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</si>
  <si>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</si>
  <si>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</si>
  <si>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</si>
  <si>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</si>
  <si>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</si>
  <si>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</si>
  <si>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</si>
  <si>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</si>
  <si>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</si>
  <si>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</si>
  <si>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</si>
  <si>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</si>
  <si>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</si>
  <si>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</si>
  <si>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</si>
  <si>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</si>
  <si>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</si>
  <si>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</si>
  <si>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</si>
  <si>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</si>
  <si>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</si>
  <si>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</si>
  <si>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</si>
  <si>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</si>
  <si>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</si>
  <si>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</si>
  <si>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</si>
  <si>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</si>
  <si>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</si>
  <si>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</si>
  <si>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</si>
  <si>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</si>
  <si>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</si>
  <si>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</si>
  <si>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</si>
  <si>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</si>
  <si>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</si>
  <si>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</si>
  <si>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</si>
  <si>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</si>
  <si>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</si>
  <si>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</si>
  <si>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</si>
  <si>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</si>
  <si>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</si>
  <si>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</si>
  <si>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</si>
  <si>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</si>
  <si>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</si>
  <si>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</si>
  <si>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</si>
  <si>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</si>
  <si>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</si>
  <si>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</si>
  <si>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</si>
  <si>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</si>
  <si>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</si>
  <si>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</si>
  <si>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</si>
  <si>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</si>
  <si>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</si>
  <si>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</si>
  <si>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</si>
  <si>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</si>
  <si>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</si>
  <si>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</si>
  <si>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</si>
  <si>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</si>
  <si>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</si>
  <si>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</si>
  <si>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</si>
  <si>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</si>
  <si>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</si>
  <si>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</si>
  <si>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</si>
  <si>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</si>
  <si>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</si>
  <si>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</si>
  <si>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</si>
  <si>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</si>
  <si>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</si>
  <si>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</si>
  <si>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</si>
  <si>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</si>
  <si>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</si>
  <si>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</si>
  <si>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</si>
  <si>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</si>
  <si>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</si>
  <si>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</si>
  <si>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</si>
  <si>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</si>
  <si>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</si>
  <si>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</si>
  <si>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</si>
  <si>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</si>
  <si>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</si>
  <si>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</si>
  <si>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</si>
  <si>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</si>
  <si>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</si>
  <si>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</si>
  <si>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</si>
  <si>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</si>
  <si>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</si>
  <si>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</si>
  <si>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</si>
  <si>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</si>
  <si>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</si>
  <si>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</si>
  <si>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</si>
  <si>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</si>
  <si>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</si>
  <si>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</si>
  <si>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</si>
  <si>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</si>
  <si>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</si>
  <si>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</si>
  <si>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</si>
  <si>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</si>
  <si>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</si>
  <si>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</si>
  <si>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</si>
  <si>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</si>
  <si>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</si>
  <si>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</si>
  <si>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</si>
  <si>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</si>
  <si>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</si>
  <si>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</si>
  <si>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</si>
  <si>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</si>
  <si>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</si>
  <si>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</si>
  <si>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</si>
  <si>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</si>
  <si>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</si>
  <si>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</si>
  <si>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</si>
  <si>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</si>
  <si>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</si>
  <si>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</si>
  <si>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</si>
  <si>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</si>
  <si>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</si>
  <si>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</si>
  <si>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</si>
  <si>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</si>
  <si>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</si>
  <si>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</si>
  <si>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</si>
  <si>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</si>
  <si>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</si>
  <si>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</si>
  <si>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</si>
  <si>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</si>
  <si>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</si>
  <si>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</si>
  <si>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</si>
  <si>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</si>
  <si>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</si>
  <si>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</si>
  <si>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</si>
  <si>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</si>
  <si>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</si>
  <si>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</si>
  <si>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</si>
  <si>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</si>
  <si>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</si>
  <si>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</si>
  <si>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</si>
  <si>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</si>
  <si>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</si>
  <si>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</si>
  <si>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</si>
  <si>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</si>
  <si>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</si>
  <si>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</si>
  <si>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</si>
  <si>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</si>
  <si>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</si>
  <si>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</si>
  <si>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</si>
  <si>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</si>
  <si>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</si>
  <si>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</si>
  <si>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</si>
  <si>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</si>
  <si>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</si>
  <si>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</si>
  <si>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</si>
  <si>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</si>
  <si>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</si>
  <si>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</si>
  <si>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</si>
  <si>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</si>
  <si>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</si>
  <si>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</si>
  <si>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</si>
  <si>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</si>
  <si>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</si>
  <si>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</si>
  <si>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</si>
  <si>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</si>
  <si>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</si>
  <si>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</si>
  <si>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</si>
  <si>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</si>
  <si>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</si>
  <si>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</si>
  <si>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</si>
  <si>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</si>
  <si>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</si>
  <si>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</si>
  <si>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</si>
  <si>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</si>
  <si>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</si>
  <si>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</si>
  <si>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</si>
  <si>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</si>
  <si>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</si>
  <si>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</si>
  <si>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</si>
  <si>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</si>
  <si>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</si>
  <si>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</si>
  <si>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</si>
  <si>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</si>
  <si>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</si>
  <si>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</si>
  <si>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</si>
  <si>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</si>
  <si>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</si>
  <si>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</si>
  <si>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</si>
  <si>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</si>
  <si>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</si>
  <si>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</si>
  <si>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</si>
  <si>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</si>
  <si>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</si>
  <si>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</si>
  <si>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</si>
  <si>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</si>
  <si>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</si>
  <si>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</si>
  <si>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</si>
  <si>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</si>
  <si>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</si>
  <si>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</si>
  <si>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</si>
  <si>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</si>
  <si>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</si>
  <si>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</si>
  <si>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</si>
  <si>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</si>
  <si>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</si>
  <si>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</si>
  <si>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</si>
  <si>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</si>
  <si>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</si>
  <si>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</si>
  <si>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</si>
  <si>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</si>
  <si>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</si>
  <si>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</si>
  <si>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</si>
  <si>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</si>
  <si>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</si>
  <si>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</si>
  <si>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</si>
  <si>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</si>
  <si>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</si>
  <si>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</si>
  <si>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</si>
  <si>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</si>
  <si>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</si>
  <si>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</si>
  <si>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</si>
  <si>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</si>
  <si>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</si>
  <si>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</si>
  <si>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</si>
  <si>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</si>
  <si>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</si>
  <si>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</si>
  <si>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</si>
  <si>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</si>
  <si>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</si>
  <si>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</si>
  <si>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</si>
  <si>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</si>
  <si>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</si>
  <si>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</si>
  <si>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</si>
  <si>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</si>
  <si>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</si>
  <si>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</si>
  <si>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</si>
  <si>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</si>
  <si>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</si>
  <si>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</si>
  <si>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</si>
  <si>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</si>
  <si>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</si>
  <si>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</si>
  <si>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</si>
  <si>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</si>
  <si>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</si>
  <si>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</si>
  <si>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</si>
  <si>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</si>
  <si>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</si>
  <si>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</si>
  <si>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</si>
  <si>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</si>
  <si>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</si>
  <si>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</si>
  <si>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</si>
  <si>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</si>
  <si>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</si>
  <si>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</si>
  <si>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</si>
  <si>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</si>
  <si>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</si>
  <si>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</si>
  <si>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</si>
  <si>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</si>
  <si>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</si>
  <si>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</si>
  <si>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</si>
  <si>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</si>
  <si>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</si>
  <si>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</si>
  <si>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</si>
  <si>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</si>
  <si>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</si>
  <si>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</si>
  <si>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</si>
  <si>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</si>
  <si>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</si>
  <si>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</si>
  <si>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</si>
  <si>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</si>
  <si>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</si>
  <si>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</si>
  <si>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</si>
  <si>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</si>
  <si>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</si>
  <si>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</si>
  <si>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</si>
  <si>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</si>
  <si>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</si>
  <si>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</si>
  <si>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</si>
  <si>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</si>
  <si>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</si>
  <si>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</si>
  <si>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</si>
  <si>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</si>
  <si>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</si>
  <si>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</si>
  <si>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</si>
  <si>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</si>
  <si>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</si>
  <si>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</si>
  <si>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</si>
  <si>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</si>
  <si>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</si>
  <si>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</si>
  <si>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</si>
  <si>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</si>
  <si>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</si>
  <si>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</si>
  <si>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</si>
  <si>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</si>
  <si>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</si>
  <si>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</si>
  <si>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</si>
  <si>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</si>
  <si>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</si>
  <si>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</si>
  <si>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</si>
  <si>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</si>
  <si>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</si>
  <si>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</si>
  <si>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</si>
  <si>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</si>
  <si>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</si>
  <si>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</si>
  <si>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</si>
  <si>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</si>
  <si>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</si>
  <si>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</si>
  <si>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</si>
  <si>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</si>
  <si>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</si>
  <si>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</si>
  <si>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</si>
  <si>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</si>
  <si>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</si>
  <si>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</si>
  <si>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</si>
  <si>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</si>
  <si>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</si>
  <si>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</si>
  <si>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</si>
  <si>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</si>
  <si>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</si>
  <si>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</si>
  <si>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</si>
  <si>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</si>
  <si>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</si>
  <si>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</si>
  <si>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</si>
  <si>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</si>
  <si>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</si>
  <si>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</si>
  <si>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</si>
  <si>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</si>
  <si>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</si>
  <si>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</si>
  <si>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</si>
  <si>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</si>
  <si>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</si>
  <si>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</si>
  <si>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</si>
  <si>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</si>
  <si>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</si>
  <si>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</si>
  <si>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</si>
  <si>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</si>
  <si>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</si>
  <si>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</si>
  <si>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</si>
  <si>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</si>
  <si>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</si>
  <si>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</si>
  <si>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</si>
  <si>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</si>
  <si>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</si>
  <si>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</si>
  <si>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</si>
  <si>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</si>
  <si>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</si>
  <si>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</si>
  <si>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</si>
  <si>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</si>
  <si>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</si>
  <si>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</si>
  <si>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</si>
  <si>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</si>
  <si>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</si>
  <si>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</si>
  <si>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</si>
  <si>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</si>
  <si>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</si>
  <si>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</si>
  <si>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</si>
  <si>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</si>
  <si>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</si>
  <si>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</si>
  <si>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</si>
  <si>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</si>
  <si>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</si>
  <si>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</si>
  <si>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</si>
  <si>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</si>
  <si>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</si>
  <si>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</si>
  <si>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</si>
  <si>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</si>
  <si>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</si>
  <si>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</si>
  <si>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</si>
  <si>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</si>
  <si>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</si>
  <si>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</si>
  <si>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</si>
  <si>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</si>
  <si>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</si>
  <si>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</si>
  <si>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</si>
  <si>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</si>
  <si>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</si>
  <si>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</si>
  <si>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</si>
  <si>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</si>
  <si>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</si>
  <si>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</si>
  <si>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</si>
  <si>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</si>
  <si>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</si>
  <si>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</si>
  <si>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</si>
  <si>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</si>
  <si>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</si>
  <si>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</si>
  <si>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</si>
  <si>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</si>
  <si>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</si>
  <si>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</si>
  <si>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</si>
  <si>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</si>
  <si>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</si>
  <si>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</si>
  <si>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</si>
  <si>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</si>
  <si>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</si>
  <si>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</si>
  <si>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</si>
  <si>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</si>
  <si>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</si>
  <si>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</si>
  <si>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</si>
  <si>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</si>
  <si>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</si>
  <si>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</si>
  <si>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</si>
  <si>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</si>
  <si>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</si>
  <si>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</si>
  <si>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</si>
  <si>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</si>
  <si>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</si>
  <si>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</si>
  <si>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</si>
  <si>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</si>
  <si>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</si>
  <si>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</si>
  <si>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</si>
  <si>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</si>
  <si>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</si>
  <si>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</si>
  <si>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</si>
  <si>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</si>
  <si>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</si>
  <si>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</si>
  <si>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</si>
  <si>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</si>
  <si>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</si>
  <si>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</si>
  <si>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</si>
  <si>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</si>
  <si>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</si>
  <si>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</si>
  <si>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</si>
  <si>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</si>
  <si>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</si>
  <si>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</si>
  <si>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</si>
  <si>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</si>
  <si>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</si>
  <si>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</si>
  <si>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</si>
  <si>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</si>
  <si>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</si>
  <si>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</si>
  <si>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</si>
  <si>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</si>
  <si>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</si>
  <si>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</si>
  <si>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</si>
  <si>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</si>
  <si>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</si>
  <si>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</si>
  <si>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</si>
  <si>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</si>
  <si>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</si>
  <si>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</si>
  <si>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</si>
  <si>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</si>
  <si>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</si>
  <si>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</si>
  <si>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</si>
  <si>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</si>
  <si>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</si>
  <si>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</si>
  <si>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</si>
  <si>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</si>
  <si>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</si>
  <si>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</si>
  <si>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</si>
  <si>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</si>
  <si>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</si>
  <si>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</si>
  <si>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</si>
  <si>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</si>
  <si>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</si>
  <si>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</si>
  <si>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</si>
  <si>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</si>
  <si>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</si>
  <si>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</si>
  <si>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</si>
  <si>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</si>
  <si>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</si>
  <si>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</si>
  <si>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</si>
  <si>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</si>
  <si>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</si>
  <si>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</si>
  <si>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</si>
  <si>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</si>
  <si>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</si>
  <si>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</si>
  <si>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</si>
  <si>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</si>
  <si>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</si>
  <si>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</si>
  <si>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</si>
  <si>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</si>
  <si>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</si>
  <si>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</si>
  <si>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</si>
  <si>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</si>
  <si>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</si>
  <si>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</si>
  <si>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</si>
  <si>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</si>
  <si>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</si>
  <si>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</si>
  <si>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</si>
  <si>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</si>
  <si>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</si>
  <si>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</si>
  <si>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</si>
  <si>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</si>
  <si>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</si>
  <si>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</si>
  <si>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</si>
  <si>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</si>
  <si>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</si>
  <si>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</si>
  <si>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</si>
  <si>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</si>
  <si>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</si>
  <si>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</si>
  <si>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</si>
  <si>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</si>
  <si>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</si>
  <si>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</si>
  <si>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</si>
  <si>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</si>
  <si>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</si>
  <si>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</si>
  <si>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</si>
  <si>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</si>
  <si>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</si>
  <si>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</si>
  <si>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</si>
  <si>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</si>
  <si>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</si>
  <si>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</si>
  <si>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</si>
  <si>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</si>
  <si>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</si>
  <si>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</si>
  <si>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</si>
  <si>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</si>
  <si>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</si>
  <si>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</si>
  <si>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</si>
  <si>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</si>
  <si>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</si>
  <si>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</si>
  <si>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</si>
  <si>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</si>
  <si>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</si>
  <si>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</si>
  <si>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</si>
  <si>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</si>
  <si>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</si>
  <si>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</si>
  <si>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</si>
  <si>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</si>
  <si>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</si>
  <si>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</si>
  <si>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</si>
  <si>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</si>
  <si>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</si>
  <si>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</si>
  <si>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</si>
  <si>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</si>
  <si>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</si>
  <si>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</si>
  <si>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</si>
  <si>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</si>
  <si>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</si>
  <si>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</si>
  <si>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</si>
  <si>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</si>
  <si>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</si>
  <si>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</si>
  <si>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</si>
  <si>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</si>
  <si>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</si>
  <si>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</si>
  <si>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</si>
  <si>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</si>
  <si>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</si>
  <si>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</si>
  <si>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</si>
  <si>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</si>
  <si>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</si>
  <si>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</si>
  <si>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</si>
  <si>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</si>
  <si>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</si>
  <si>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</si>
  <si>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</si>
  <si>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</si>
  <si>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</si>
  <si>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</si>
  <si>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</si>
  <si>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</si>
  <si>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</si>
  <si>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</si>
  <si>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</si>
  <si>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</si>
  <si>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</si>
  <si>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</si>
  <si>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</si>
  <si>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</si>
  <si>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</si>
  <si>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</si>
  <si>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</si>
  <si>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</si>
  <si>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</si>
  <si>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</si>
  <si>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</si>
  <si>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</si>
  <si>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</si>
  <si>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</si>
  <si>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</si>
  <si>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</si>
  <si>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</si>
  <si>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</si>
  <si>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</si>
  <si>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</si>
  <si>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</si>
  <si>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</si>
  <si>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</si>
  <si>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</si>
  <si>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</si>
  <si>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</si>
  <si>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</si>
  <si>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</si>
  <si>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</si>
  <si>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</si>
  <si>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</si>
  <si>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</si>
  <si>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</si>
  <si>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</si>
  <si>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</si>
  <si>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</si>
  <si>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</si>
  <si>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</si>
  <si>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</si>
  <si>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</si>
  <si>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</si>
  <si>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</si>
  <si>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</si>
  <si>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</si>
  <si>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</si>
  <si>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</si>
  <si>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</si>
  <si>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</si>
  <si>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</si>
  <si>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</si>
  <si>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</si>
  <si>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</si>
  <si>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</si>
  <si>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</si>
  <si>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</si>
  <si>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</si>
  <si>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</si>
  <si>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</si>
  <si>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</si>
  <si>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</si>
  <si>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</si>
  <si>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</si>
  <si>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</si>
  <si>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</si>
  <si>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</si>
  <si>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</si>
  <si>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</si>
  <si>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</si>
  <si>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</si>
  <si>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</si>
  <si>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</si>
  <si>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</si>
  <si>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</si>
  <si>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</si>
  <si>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</si>
  <si>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</si>
  <si>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</si>
  <si>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</si>
  <si>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</si>
  <si>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</si>
  <si>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</si>
  <si>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</si>
  <si>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</si>
  <si>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</si>
  <si>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</si>
  <si>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</si>
  <si>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</si>
  <si>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</si>
  <si>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</si>
  <si>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</si>
  <si>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</si>
  <si>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</si>
  <si>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</si>
  <si>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</si>
  <si>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</si>
  <si>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</si>
  <si>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</si>
  <si>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</si>
  <si>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</si>
  <si>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</si>
  <si>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</si>
  <si>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</si>
  <si>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</si>
  <si>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</si>
  <si>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</si>
  <si>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</si>
  <si>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</si>
  <si>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</si>
  <si>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</si>
  <si>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</si>
  <si>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</si>
  <si>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</si>
  <si>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</si>
  <si>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</si>
  <si>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</si>
  <si>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</si>
  <si>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</si>
  <si>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</si>
  <si>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</si>
  <si>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</si>
  <si>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</si>
  <si>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</si>
  <si>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</si>
  <si>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</si>
  <si>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</si>
  <si>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</si>
  <si>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</si>
  <si>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</si>
  <si>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</si>
  <si>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</si>
  <si>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</si>
  <si>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</si>
  <si>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</si>
  <si>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</si>
  <si>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</si>
  <si>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</si>
  <si>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</si>
  <si>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</si>
  <si>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</si>
  <si>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</si>
  <si>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</si>
  <si>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</si>
  <si>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</si>
  <si>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</si>
  <si>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</si>
  <si>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</si>
  <si>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</si>
  <si>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</si>
  <si>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</si>
  <si>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</si>
  <si>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</si>
  <si>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</si>
  <si>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</si>
  <si>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</si>
  <si>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</si>
  <si>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</si>
  <si>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</si>
  <si>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</si>
  <si>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</si>
  <si>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</si>
  <si>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</si>
  <si>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</si>
  <si>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</si>
  <si>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</si>
  <si>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</si>
  <si>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</si>
  <si>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</si>
  <si>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</si>
  <si>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</si>
  <si>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</si>
  <si>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</si>
  <si>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</si>
  <si>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</si>
  <si>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</si>
  <si>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</si>
  <si>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</si>
  <si>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</si>
  <si>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</si>
  <si>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</si>
  <si>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</si>
  <si>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</si>
  <si>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</si>
  <si>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</si>
  <si>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</si>
  <si>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</si>
  <si>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</si>
  <si>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</si>
  <si>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</si>
  <si>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</si>
  <si>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</si>
  <si>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</si>
  <si>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</si>
  <si>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</si>
  <si>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</si>
  <si>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</si>
  <si>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</si>
  <si>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</si>
  <si>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</si>
  <si>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</si>
  <si>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</si>
  <si>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</si>
  <si>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</si>
  <si>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</si>
  <si>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</si>
  <si>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</si>
  <si>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</si>
  <si>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</si>
  <si>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</si>
  <si>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</si>
  <si>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</si>
  <si>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</si>
  <si>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</si>
  <si>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</si>
  <si>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</si>
  <si>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</si>
  <si>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</si>
  <si>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</si>
  <si>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</si>
  <si>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</si>
  <si>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</si>
  <si>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</si>
  <si>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</si>
  <si>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</si>
  <si>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</si>
  <si>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</si>
  <si>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</si>
  <si>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</si>
  <si>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</si>
  <si>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</si>
  <si>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</si>
  <si>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</si>
  <si>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</si>
  <si>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</si>
  <si>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</si>
  <si>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</si>
  <si>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</si>
  <si>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</si>
  <si>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</si>
  <si>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</si>
  <si>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</si>
  <si>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</si>
  <si>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</si>
  <si>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</si>
  <si>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</si>
  <si>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</si>
  <si>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</si>
  <si>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</si>
  <si>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</si>
  <si>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</si>
  <si>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</si>
  <si>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</si>
  <si>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</si>
  <si>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</si>
  <si>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</si>
  <si>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</si>
  <si>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</si>
  <si>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</si>
  <si>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</si>
  <si>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</si>
  <si>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</si>
  <si>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</si>
  <si>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</si>
  <si>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</si>
  <si>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</si>
  <si>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</si>
  <si>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</si>
  <si>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</si>
  <si>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</si>
  <si>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</si>
  <si>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</si>
  <si>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</si>
  <si>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</si>
  <si>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</si>
  <si>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</si>
  <si>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</si>
  <si>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</si>
  <si>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</si>
  <si>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</si>
  <si>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</si>
  <si>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</si>
  <si>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</si>
  <si>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</si>
  <si>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</si>
  <si>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</si>
  <si>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</si>
  <si>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</si>
  <si>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</si>
  <si>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</si>
  <si>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</si>
  <si>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</si>
  <si>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</si>
  <si>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</si>
  <si>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</si>
  <si>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</si>
  <si>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</si>
  <si>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</si>
  <si>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</si>
  <si>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</si>
  <si>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</si>
  <si>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</si>
  <si>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</si>
  <si>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</si>
  <si>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</si>
  <si>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</si>
  <si>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</si>
  <si>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</si>
  <si>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</si>
  <si>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</si>
  <si>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</si>
  <si>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</si>
  <si>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</si>
  <si>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</si>
  <si>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</si>
  <si>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</si>
  <si>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</si>
  <si>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</si>
  <si>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</si>
  <si>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</si>
  <si>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</si>
  <si>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</si>
  <si>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</si>
  <si>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</si>
  <si>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</si>
  <si>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</si>
  <si>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</si>
  <si>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</si>
  <si>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</si>
  <si>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</si>
  <si>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</si>
  <si>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</si>
  <si>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</si>
  <si>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</si>
  <si>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</si>
  <si>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</si>
  <si>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</si>
  <si>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</si>
  <si>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</si>
  <si>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</si>
  <si>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</si>
  <si>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</si>
  <si>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</si>
  <si>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</si>
  <si>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</si>
  <si>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</si>
  <si>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</si>
  <si>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</si>
  <si>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</si>
  <si>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</si>
  <si>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</si>
  <si>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</si>
  <si>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</si>
  <si>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</si>
  <si>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</si>
  <si>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</si>
  <si>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</si>
  <si>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</si>
  <si>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</si>
  <si>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</si>
  <si>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</si>
  <si>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</si>
  <si>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</si>
  <si>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</si>
  <si>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</si>
  <si>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</si>
  <si>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</si>
  <si>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</si>
  <si>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</si>
  <si>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</si>
  <si>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</si>
  <si>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</si>
  <si>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</si>
  <si>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</si>
  <si>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</si>
  <si>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</si>
  <si>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</si>
  <si>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</si>
  <si>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</si>
  <si>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</si>
  <si>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</si>
  <si>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</si>
  <si>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</si>
  <si>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</si>
  <si>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</si>
  <si>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</si>
  <si>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</si>
  <si>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</si>
  <si>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</si>
  <si>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</si>
  <si>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</si>
  <si>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</si>
  <si>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</si>
  <si>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</si>
  <si>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</si>
  <si>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</si>
  <si>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</si>
  <si>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</si>
  <si>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</si>
  <si>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</si>
  <si>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</si>
  <si>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</si>
  <si>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</si>
  <si>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</si>
  <si>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</si>
  <si>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</si>
  <si>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</si>
  <si>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</si>
  <si>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</si>
  <si>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</si>
  <si>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</si>
  <si>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</si>
  <si>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</si>
  <si>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</si>
  <si>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</si>
  <si>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</si>
  <si>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</si>
  <si>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</si>
  <si>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</si>
  <si>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</si>
  <si>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</si>
  <si>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</si>
  <si>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</si>
  <si>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</si>
  <si>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</si>
  <si>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</si>
  <si>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</si>
  <si>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</si>
  <si>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</si>
  <si>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</si>
  <si>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</si>
  <si>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</si>
  <si>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</si>
  <si>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</si>
  <si>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</si>
  <si>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</si>
  <si>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</si>
  <si>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</si>
  <si>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</si>
  <si>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</si>
  <si>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</si>
  <si>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</si>
  <si>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</si>
  <si>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</si>
  <si>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</si>
  <si>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</si>
  <si>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</si>
  <si>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</si>
  <si>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</si>
  <si>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</si>
  <si>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</si>
  <si>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</si>
  <si>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</si>
  <si>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</si>
  <si>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</si>
  <si>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</si>
  <si>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</si>
  <si>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</si>
  <si>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</si>
  <si>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</si>
  <si>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</si>
  <si>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</si>
  <si>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</si>
  <si>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</si>
  <si>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</si>
  <si>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</si>
  <si>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</si>
  <si>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</si>
  <si>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</si>
  <si>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</si>
  <si>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</si>
  <si>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</si>
  <si>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</si>
  <si>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</si>
  <si>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</si>
  <si>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</si>
  <si>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</si>
  <si>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</si>
  <si>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</si>
  <si>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</si>
  <si>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</si>
  <si>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</si>
  <si>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</si>
  <si>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</si>
  <si>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</si>
  <si>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</si>
  <si>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</si>
  <si>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</si>
  <si>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</si>
  <si>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</si>
  <si>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</si>
  <si>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</si>
  <si>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</si>
  <si>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</si>
  <si>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</si>
  <si>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</si>
  <si>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</si>
  <si>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</si>
  <si>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</si>
  <si>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</si>
  <si>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</si>
  <si>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</si>
  <si>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</si>
  <si>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</si>
  <si>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</si>
  <si>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</si>
  <si>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</si>
  <si>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</si>
  <si>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</si>
  <si>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</si>
  <si>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</si>
  <si>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</si>
  <si>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</si>
  <si>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</si>
  <si>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</si>
  <si>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</si>
  <si>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</si>
  <si>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</si>
  <si>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</si>
  <si>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</si>
  <si>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</si>
  <si>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</si>
  <si>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</si>
  <si>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</si>
  <si>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</si>
  <si>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</si>
  <si>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</si>
  <si>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</si>
  <si>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</si>
  <si>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</si>
  <si>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</si>
  <si>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</si>
  <si>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</si>
  <si>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</si>
  <si>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</si>
  <si>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</si>
  <si>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</si>
  <si>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</si>
  <si>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</si>
  <si>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</si>
  <si>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</si>
  <si>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</si>
  <si>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</si>
  <si>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</si>
  <si>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</si>
  <si>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</si>
  <si>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</si>
  <si>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</si>
  <si>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</si>
  <si>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</si>
  <si>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</si>
  <si>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</si>
  <si>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</si>
  <si>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</si>
  <si>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</si>
  <si>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</si>
  <si>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</si>
  <si>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</si>
  <si>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</si>
  <si>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</si>
  <si>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</si>
  <si>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</si>
  <si>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</si>
  <si>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</si>
  <si>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</si>
  <si>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</si>
  <si>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</si>
  <si>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</si>
  <si>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</si>
  <si>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</si>
  <si>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</si>
  <si>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</si>
  <si>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</si>
  <si>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</si>
  <si>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</si>
  <si>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</si>
  <si>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</si>
  <si>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</si>
  <si>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</si>
  <si>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</si>
  <si>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</si>
  <si>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</si>
  <si>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</si>
  <si>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</si>
  <si>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</si>
  <si>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</si>
  <si>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</si>
  <si>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</si>
  <si>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</si>
  <si>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</si>
  <si>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</si>
  <si>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</si>
  <si>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</si>
  <si>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</si>
  <si>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</si>
  <si>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</si>
  <si>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</si>
  <si>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</si>
  <si>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</si>
  <si>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</si>
  <si>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</si>
  <si>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</si>
  <si>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</si>
  <si>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</si>
  <si>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</si>
  <si>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</si>
  <si>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</si>
  <si>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</si>
  <si>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</si>
  <si>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</si>
  <si>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</si>
  <si>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</si>
  <si>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</si>
  <si>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</si>
  <si>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</si>
  <si>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</si>
  <si>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</si>
  <si>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</si>
  <si>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</si>
  <si>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</si>
  <si>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</si>
  <si>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</si>
  <si>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</si>
  <si>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</si>
  <si>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</si>
  <si>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</si>
  <si>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</si>
  <si>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</si>
  <si>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</si>
  <si>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</si>
  <si>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</si>
  <si>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</si>
  <si>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</si>
  <si>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</si>
  <si>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</si>
  <si>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</si>
  <si>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</si>
  <si>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</si>
  <si>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</si>
  <si>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</si>
  <si>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</si>
  <si>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</si>
  <si>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</si>
  <si>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</si>
  <si>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</si>
  <si>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</si>
  <si>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</si>
  <si>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</si>
  <si>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</si>
  <si>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</si>
  <si>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</si>
  <si>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</si>
  <si>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</si>
  <si>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</si>
  <si>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</si>
  <si>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</si>
  <si>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</si>
  <si>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</si>
  <si>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</si>
  <si>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</si>
  <si>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</si>
  <si>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</si>
  <si>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</si>
  <si>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</si>
  <si>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</si>
  <si>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</si>
  <si>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</si>
  <si>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</si>
  <si>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</si>
  <si>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</si>
  <si>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</si>
  <si>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</si>
  <si>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</si>
  <si>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</si>
  <si>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</si>
  <si>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</si>
  <si>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</si>
  <si>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</si>
  <si>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</si>
  <si>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</si>
  <si>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</si>
  <si>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</si>
  <si>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</si>
  <si>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</si>
  <si>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</si>
  <si>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</si>
  <si>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</si>
  <si>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</si>
  <si>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</si>
  <si>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</si>
  <si>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</si>
  <si>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</si>
  <si>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</si>
  <si>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</si>
  <si>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</si>
  <si>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</si>
  <si>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</si>
  <si>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</si>
  <si>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</si>
  <si>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</si>
  <si>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</si>
  <si>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</si>
  <si>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</si>
  <si>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</si>
  <si>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</si>
  <si>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</si>
  <si>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</si>
  <si>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</si>
  <si>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</si>
  <si>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</si>
  <si>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</si>
  <si>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</si>
  <si>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</si>
  <si>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</si>
  <si>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</si>
  <si>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</si>
  <si>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</si>
  <si>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</si>
  <si>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</si>
  <si>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</si>
  <si>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</si>
  <si>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</si>
  <si>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</si>
  <si>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</si>
  <si>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</si>
  <si>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</si>
  <si>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</si>
  <si>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</si>
  <si>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</si>
  <si>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</si>
  <si>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</si>
  <si>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</si>
  <si>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</si>
  <si>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</si>
  <si>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</si>
  <si>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</si>
  <si>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</si>
  <si>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</si>
  <si>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</si>
  <si>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</si>
  <si>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</si>
  <si>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</si>
  <si>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</si>
  <si>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</si>
  <si>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</si>
  <si>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</si>
  <si>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</si>
  <si>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</si>
  <si>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</si>
  <si>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</si>
  <si>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</si>
  <si>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</si>
  <si>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</si>
  <si>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</si>
  <si>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</si>
  <si>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</si>
  <si>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</si>
  <si>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</si>
  <si>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</si>
  <si>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</si>
  <si>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</si>
  <si>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</si>
  <si>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</si>
  <si>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</si>
  <si>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</si>
  <si>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</si>
  <si>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</si>
  <si>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</si>
  <si>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</si>
  <si>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</si>
  <si>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</si>
  <si>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</si>
  <si>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</si>
  <si>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</si>
  <si>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</si>
  <si>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</si>
  <si>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</si>
  <si>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</si>
  <si>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</si>
  <si>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</si>
  <si>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</si>
  <si>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</si>
  <si>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</si>
  <si>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</si>
  <si>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</si>
  <si>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</si>
  <si>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</si>
  <si>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</si>
  <si>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</si>
  <si>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</si>
  <si>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</si>
  <si>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</si>
  <si>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</si>
  <si>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</si>
  <si>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</si>
  <si>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</si>
  <si>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</si>
  <si>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</si>
  <si>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</si>
  <si>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</si>
  <si>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</si>
  <si>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</si>
  <si>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</si>
  <si>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</si>
  <si>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</si>
  <si>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</si>
  <si>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</si>
  <si>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</si>
  <si>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</si>
  <si>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</si>
  <si>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</si>
  <si>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</si>
  <si>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</si>
  <si>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</si>
  <si>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</si>
  <si>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</si>
  <si>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</si>
  <si>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</si>
  <si>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</si>
  <si>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</si>
  <si>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</si>
  <si>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</si>
  <si>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</si>
  <si>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</si>
  <si>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</si>
  <si>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</si>
  <si>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</si>
  <si>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</si>
  <si>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</si>
  <si>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</si>
  <si>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</si>
  <si>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</si>
  <si>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</si>
  <si>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</si>
  <si>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</si>
  <si>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</si>
  <si>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</si>
  <si>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</si>
  <si>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</si>
  <si>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</si>
  <si>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</si>
  <si>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</si>
  <si>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</si>
  <si>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</si>
  <si>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</si>
  <si>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</si>
  <si>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</si>
  <si>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</si>
  <si>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</si>
  <si>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</si>
  <si>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</si>
  <si>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</si>
  <si>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</si>
  <si>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</si>
  <si>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</si>
  <si>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</si>
  <si>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</si>
  <si>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</si>
  <si>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</si>
  <si>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</si>
  <si>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</si>
  <si>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</si>
  <si>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</si>
  <si>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</si>
  <si>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</si>
  <si>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</si>
  <si>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</si>
  <si>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</si>
  <si>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</si>
  <si>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</si>
  <si>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</si>
  <si>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</si>
  <si>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</si>
  <si>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</si>
  <si>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</si>
  <si>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</si>
  <si>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</si>
  <si>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</si>
  <si>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</si>
  <si>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</si>
  <si>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</si>
  <si>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</si>
  <si>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</si>
  <si>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</si>
  <si>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</si>
  <si>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</si>
  <si>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</si>
  <si>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</si>
  <si>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</si>
  <si>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</si>
  <si>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</si>
  <si>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</si>
  <si>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</si>
  <si>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</si>
  <si>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</si>
  <si>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</si>
  <si>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</si>
  <si>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</si>
  <si>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</si>
  <si>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</si>
  <si>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</si>
  <si>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</si>
  <si>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</si>
  <si>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</si>
  <si>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</si>
  <si>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</si>
  <si>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</si>
  <si>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</si>
  <si>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</si>
  <si>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</si>
  <si>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</si>
  <si>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</si>
  <si>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</si>
  <si>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</si>
  <si>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</si>
  <si>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</si>
  <si>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</si>
  <si>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</si>
  <si>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</si>
  <si>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</si>
  <si>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</si>
  <si>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</si>
  <si>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</si>
  <si>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</si>
  <si>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</si>
  <si>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</si>
  <si>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</si>
  <si>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</si>
  <si>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</si>
  <si>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</si>
  <si>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</si>
  <si>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</si>
  <si>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</si>
  <si>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</si>
  <si>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</si>
  <si>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</si>
  <si>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</si>
  <si>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</si>
  <si>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</si>
  <si>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</si>
  <si>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</si>
  <si>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</si>
  <si>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</si>
  <si>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</si>
  <si>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</si>
  <si>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</si>
  <si>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</si>
  <si>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</si>
  <si>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</si>
  <si>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</si>
  <si>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</si>
  <si>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</si>
  <si>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</si>
  <si>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</si>
  <si>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</si>
  <si>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</si>
  <si>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</si>
  <si>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</si>
  <si>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</si>
  <si>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</si>
  <si>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</si>
  <si>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</si>
  <si>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</si>
  <si>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</si>
  <si>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</si>
  <si>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</si>
  <si>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</si>
  <si>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</si>
  <si>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</si>
  <si>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</si>
  <si>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</si>
  <si>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</si>
  <si>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</si>
  <si>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</si>
  <si>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</si>
  <si>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</si>
  <si>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</si>
  <si>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</si>
  <si>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</si>
  <si>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</si>
  <si>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</si>
  <si>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</si>
  <si>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</si>
  <si>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</si>
  <si>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</si>
  <si>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</si>
  <si>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</si>
  <si>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</si>
  <si>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</si>
  <si>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</si>
  <si>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</si>
  <si>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</si>
  <si>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</si>
  <si>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</si>
  <si>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</si>
  <si>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</si>
  <si>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</si>
  <si>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</si>
  <si>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</si>
  <si>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</si>
  <si>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</si>
  <si>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</si>
  <si>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</si>
  <si>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</si>
  <si>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</si>
  <si>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</si>
  <si>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</si>
  <si>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</si>
  <si>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</si>
  <si>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</si>
  <si>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</si>
  <si>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</si>
  <si>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</si>
  <si>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</si>
  <si>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</si>
  <si>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</si>
  <si>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</si>
  <si>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</si>
  <si>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</si>
  <si>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</si>
  <si>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</si>
  <si>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</si>
  <si>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</si>
  <si>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</si>
  <si>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</si>
  <si>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</si>
  <si>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</si>
  <si>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</si>
  <si>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</si>
  <si>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</si>
  <si>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</si>
  <si>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</si>
  <si>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</si>
  <si>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</si>
  <si>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</si>
  <si>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</si>
  <si>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</si>
  <si>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</si>
  <si>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</si>
  <si>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</si>
  <si>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</si>
  <si>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</si>
  <si>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</si>
  <si>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</si>
  <si>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</si>
  <si>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</si>
  <si>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</si>
  <si>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</si>
  <si>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</si>
  <si>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</si>
  <si>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</si>
  <si>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</si>
  <si>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</si>
  <si>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</si>
  <si>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</si>
  <si>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</si>
  <si>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</si>
  <si>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</si>
  <si>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</si>
  <si>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</si>
  <si>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</si>
  <si>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</si>
  <si>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</si>
  <si>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</si>
  <si>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</si>
  <si>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</si>
  <si>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</si>
  <si>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</si>
  <si>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</si>
  <si>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</si>
  <si>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</si>
  <si>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</si>
  <si>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</si>
  <si>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</si>
  <si>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</si>
  <si>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</si>
  <si>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</si>
  <si>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</si>
  <si>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</si>
  <si>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</si>
  <si>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</si>
  <si>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</si>
  <si>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</si>
  <si>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</si>
  <si>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</si>
  <si>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</si>
  <si>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</si>
  <si>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</si>
  <si>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</si>
  <si>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</si>
  <si>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</si>
  <si>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</si>
  <si>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</si>
  <si>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</si>
  <si>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</si>
  <si>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</si>
  <si>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</si>
  <si>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</si>
  <si>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</si>
  <si>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</si>
  <si>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</si>
  <si>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</si>
  <si>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</si>
  <si>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</si>
  <si>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</si>
  <si>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</si>
  <si>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</si>
  <si>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</si>
  <si>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</si>
  <si>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</si>
  <si>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</si>
  <si>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</si>
  <si>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</si>
  <si>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</si>
  <si>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</si>
  <si>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</si>
  <si>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</si>
  <si>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</si>
  <si>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</si>
  <si>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</si>
  <si>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</si>
  <si>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</si>
  <si>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</si>
  <si>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</si>
  <si>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</si>
  <si>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</si>
  <si>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</si>
  <si>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</si>
  <si>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</si>
  <si>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</si>
  <si>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</si>
  <si>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</si>
  <si>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</si>
  <si>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</si>
  <si>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</si>
  <si>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</si>
  <si>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</si>
  <si>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</si>
  <si>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</si>
  <si>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</si>
  <si>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</si>
  <si>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</si>
  <si>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</si>
  <si>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</si>
  <si>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</si>
  <si>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</si>
  <si>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</si>
  <si>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</si>
  <si>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</si>
  <si>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</si>
  <si>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</si>
  <si>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</si>
  <si>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</si>
  <si>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</si>
  <si>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</si>
  <si>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</si>
  <si>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</si>
  <si>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</si>
  <si>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</si>
  <si>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</si>
  <si>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</si>
  <si>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</si>
  <si>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</si>
  <si>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</si>
  <si>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</si>
  <si>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</si>
  <si>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</si>
  <si>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</si>
  <si>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</si>
  <si>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</si>
  <si>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</si>
  <si>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</si>
  <si>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</si>
  <si>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</si>
  <si>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</si>
  <si>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</si>
  <si>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</si>
  <si>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</si>
  <si>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</si>
  <si>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</si>
  <si>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</si>
  <si>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</si>
  <si>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</si>
  <si>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</si>
  <si>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</si>
  <si>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</si>
  <si>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</si>
  <si>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</si>
  <si>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</si>
  <si>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</si>
  <si>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</si>
  <si>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</si>
  <si>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</si>
  <si>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</si>
  <si>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</si>
  <si>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</si>
  <si>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</si>
  <si>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</si>
  <si>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</si>
  <si>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</si>
  <si>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</si>
  <si>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</si>
  <si>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</si>
  <si>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</si>
  <si>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</si>
  <si>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</si>
  <si>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</si>
  <si>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</si>
  <si>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</si>
  <si>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</si>
  <si>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</si>
  <si>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</si>
  <si>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</si>
  <si>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</si>
  <si>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</si>
  <si>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</si>
  <si>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</si>
  <si>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</si>
  <si>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</si>
  <si>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</si>
  <si>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</si>
  <si>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</si>
  <si>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</si>
  <si>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</si>
  <si>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</si>
  <si>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</si>
  <si>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</si>
  <si>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</si>
  <si>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</si>
  <si>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</si>
  <si>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</si>
  <si>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</si>
  <si>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</si>
  <si>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</si>
  <si>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</si>
  <si>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</si>
  <si>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</si>
  <si>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</si>
  <si>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</si>
  <si>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</si>
  <si>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</si>
  <si>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</si>
  <si>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</si>
  <si>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</si>
  <si>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</si>
  <si>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</si>
  <si>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</si>
  <si>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</si>
  <si>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</si>
  <si>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</si>
  <si>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</si>
  <si>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</si>
  <si>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</si>
  <si>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</si>
  <si>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</si>
  <si>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</si>
  <si>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</si>
  <si>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</si>
  <si>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</si>
  <si>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</si>
  <si>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</si>
  <si>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</si>
  <si>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</si>
  <si>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</si>
  <si>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</si>
  <si>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</si>
  <si>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</si>
  <si>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</si>
  <si>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</si>
  <si>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</si>
  <si>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</si>
  <si>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</si>
  <si>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</si>
  <si>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</si>
  <si>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</si>
  <si>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</si>
  <si>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</si>
  <si>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</si>
  <si>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</si>
  <si>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</si>
  <si>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</si>
  <si>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</si>
  <si>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</si>
  <si>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</si>
  <si>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</si>
  <si>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</si>
  <si>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</si>
  <si>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</si>
  <si>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</si>
  <si>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</si>
  <si>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</si>
  <si>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</si>
  <si>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</si>
  <si>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</si>
  <si>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</si>
  <si>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</si>
  <si>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</si>
  <si>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</si>
  <si>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</si>
  <si>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</si>
  <si>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</si>
  <si>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</si>
  <si>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</si>
  <si>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</si>
  <si>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</si>
  <si>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</si>
  <si>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</si>
  <si>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</si>
  <si>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</si>
  <si>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</si>
  <si>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</si>
  <si>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</si>
  <si>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</si>
  <si>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</si>
  <si>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</si>
  <si>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</si>
  <si>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</si>
  <si>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</si>
  <si>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</si>
  <si>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</si>
  <si>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</si>
  <si>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</si>
  <si>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</si>
  <si>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</si>
  <si>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</si>
  <si>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</si>
  <si>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</si>
  <si>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</si>
  <si>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</si>
  <si>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</si>
  <si>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</si>
  <si>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</si>
  <si>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</si>
  <si>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</si>
  <si>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</si>
  <si>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</si>
  <si>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</si>
  <si>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</si>
  <si>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</si>
  <si>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</si>
  <si>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</si>
  <si>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</si>
  <si>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</si>
  <si>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</si>
  <si>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</si>
  <si>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</si>
  <si>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</si>
  <si>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</si>
  <si>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</si>
  <si>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</si>
  <si>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</si>
  <si>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</si>
  <si>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</si>
  <si>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</si>
  <si>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</si>
  <si>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</si>
  <si>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</si>
  <si>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</si>
  <si>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</si>
  <si>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</si>
  <si>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</si>
  <si>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</si>
  <si>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</si>
  <si>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</si>
  <si>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</si>
  <si>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</si>
  <si>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</si>
  <si>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</si>
  <si>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</si>
  <si>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</si>
  <si>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</si>
  <si>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</si>
  <si>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</si>
  <si>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</si>
  <si>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</si>
  <si>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</si>
  <si>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</si>
  <si>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</si>
  <si>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</si>
  <si>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</si>
  <si>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</si>
  <si>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</si>
  <si>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</si>
  <si>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</si>
  <si>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</si>
  <si>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</si>
  <si>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</si>
  <si>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</si>
  <si>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</si>
  <si>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</si>
  <si>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</si>
  <si>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</si>
  <si>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</si>
  <si>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</si>
  <si>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</si>
  <si>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</si>
  <si>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</si>
  <si>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</si>
  <si>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</si>
  <si>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</si>
  <si>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</si>
  <si>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</si>
  <si>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</si>
  <si>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</si>
  <si>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</si>
  <si>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</si>
  <si>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</si>
  <si>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</si>
  <si>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</si>
  <si>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</si>
  <si>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</si>
  <si>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</si>
  <si>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</si>
  <si>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</si>
  <si>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</si>
  <si>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</si>
  <si>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</si>
  <si>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</si>
  <si>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</si>
  <si>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</si>
  <si>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</si>
  <si>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</si>
  <si>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</si>
  <si>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</si>
  <si>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</si>
  <si>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</si>
  <si>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</si>
  <si>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</si>
  <si>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</si>
  <si>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</si>
  <si>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</si>
  <si>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</si>
  <si>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</si>
  <si>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</si>
  <si>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</si>
  <si>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</si>
  <si>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</si>
  <si>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</si>
  <si>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</si>
  <si>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</si>
  <si>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</si>
  <si>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</si>
  <si>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</si>
  <si>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</si>
  <si>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</si>
  <si>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</si>
  <si>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</si>
  <si>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</si>
  <si>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</si>
  <si>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</si>
  <si>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</si>
  <si>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</si>
  <si>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</si>
  <si>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</si>
  <si>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</si>
  <si>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</si>
  <si>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</si>
  <si>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</si>
  <si>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</si>
  <si>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</si>
  <si>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</si>
  <si>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</si>
  <si>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</si>
  <si>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</si>
  <si>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</si>
  <si>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</si>
  <si>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</si>
  <si>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</si>
  <si>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</si>
  <si>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</si>
  <si>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</si>
  <si>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</si>
  <si>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</si>
  <si>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</si>
  <si>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</si>
  <si>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</si>
  <si>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</si>
  <si>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</si>
  <si>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</si>
  <si>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</si>
  <si>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</si>
  <si>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</si>
  <si>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</si>
  <si>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</si>
  <si>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</si>
  <si>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</si>
  <si>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</si>
  <si>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</si>
  <si>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</si>
  <si>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</si>
  <si>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</si>
  <si>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</si>
  <si>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</si>
  <si>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</si>
  <si>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</si>
  <si>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</si>
  <si>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</si>
  <si>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</si>
  <si>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</si>
  <si>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</si>
  <si>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</si>
  <si>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</si>
  <si>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</si>
  <si>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</si>
  <si>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</si>
  <si>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</si>
  <si>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</si>
  <si>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</si>
  <si>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</si>
  <si>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</si>
  <si>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</si>
  <si>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</si>
  <si>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</si>
  <si>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</si>
  <si>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</si>
  <si>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</si>
  <si>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</si>
  <si>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</si>
  <si>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</si>
  <si>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</si>
  <si>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</si>
  <si>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</si>
  <si>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</si>
  <si>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</si>
  <si>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</si>
  <si>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</si>
  <si>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</si>
  <si>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</si>
  <si>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</si>
  <si>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</si>
  <si>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</si>
  <si>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</si>
  <si>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</si>
  <si>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</si>
  <si>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</si>
  <si>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</si>
  <si>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</si>
  <si>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</si>
  <si>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</si>
  <si>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</si>
  <si>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</si>
  <si>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</si>
  <si>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</si>
  <si>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</si>
  <si>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</si>
  <si>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</si>
  <si>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</si>
  <si>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</si>
  <si>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</si>
  <si>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</si>
  <si>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</si>
  <si>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</si>
  <si>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</si>
  <si>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</si>
  <si>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</si>
  <si>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</si>
  <si>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</si>
  <si>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</si>
  <si>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</si>
  <si>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</si>
  <si>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</si>
  <si>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</si>
  <si>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</si>
  <si>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</si>
  <si>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</si>
  <si>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</si>
  <si>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</si>
  <si>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</si>
  <si>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</si>
  <si>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</si>
  <si>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</si>
  <si>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</si>
  <si>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</si>
  <si>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</si>
  <si>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</si>
  <si>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</si>
  <si>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</si>
  <si>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</si>
  <si>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</si>
  <si>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</si>
  <si>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</si>
  <si>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</si>
  <si>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</si>
  <si>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</si>
  <si>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</si>
  <si>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</si>
  <si>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</si>
  <si>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</si>
  <si>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</si>
  <si>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</si>
  <si>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</si>
  <si>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</si>
  <si>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</si>
  <si>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</si>
  <si>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</si>
  <si>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</si>
  <si>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</si>
  <si>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</si>
  <si>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</si>
  <si>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</si>
  <si>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</si>
  <si>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</si>
  <si>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</si>
  <si>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</si>
  <si>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</si>
  <si>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</si>
  <si>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</si>
  <si>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</si>
  <si>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</si>
  <si>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</si>
  <si>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</si>
  <si>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</si>
  <si>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</si>
  <si>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</si>
  <si>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</si>
  <si>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</si>
  <si>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</si>
  <si>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</si>
  <si>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</si>
  <si>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</si>
  <si>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</si>
  <si>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</si>
  <si>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</si>
  <si>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</si>
  <si>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</si>
  <si>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</si>
  <si>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</si>
  <si>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</si>
  <si>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</si>
  <si>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</si>
  <si>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</si>
  <si>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</si>
  <si>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</si>
  <si>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</si>
  <si>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</si>
  <si>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</si>
  <si>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</si>
  <si>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</si>
  <si>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</si>
  <si>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</si>
  <si>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</si>
  <si>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</si>
  <si>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</si>
  <si>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</si>
  <si>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</si>
  <si>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</si>
  <si>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</si>
  <si>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</si>
  <si>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</si>
  <si>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</si>
  <si>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</si>
  <si>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</si>
  <si>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</si>
  <si>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</si>
  <si>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</si>
  <si>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</si>
  <si>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</si>
  <si>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</si>
  <si>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</si>
  <si>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</si>
  <si>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</si>
  <si>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</si>
  <si>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</si>
  <si>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</si>
  <si>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</si>
  <si>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</si>
  <si>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</si>
  <si>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</si>
  <si>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</si>
  <si>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</si>
  <si>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</si>
  <si>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</si>
  <si>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</si>
  <si>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</si>
  <si>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</si>
  <si>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</si>
  <si>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</si>
  <si>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</si>
  <si>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</si>
  <si>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</si>
  <si>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</si>
  <si>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</si>
  <si>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</si>
  <si>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</si>
  <si>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</si>
  <si>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</si>
  <si>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</si>
  <si>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</si>
  <si>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</si>
  <si>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</si>
  <si>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</si>
  <si>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</si>
  <si>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</si>
  <si>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</si>
  <si>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</si>
  <si>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</si>
  <si>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</si>
  <si>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</si>
  <si>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</si>
  <si>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</si>
  <si>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</si>
  <si>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</si>
  <si>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</si>
  <si>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</si>
  <si>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</si>
  <si>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</si>
  <si>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</si>
  <si>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</si>
  <si>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</si>
  <si>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</si>
  <si>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</si>
  <si>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</si>
  <si>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</si>
  <si>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</si>
  <si>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</si>
  <si>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</si>
  <si>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</si>
  <si>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</si>
  <si>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</si>
  <si>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</si>
  <si>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</si>
  <si>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</si>
  <si>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</si>
  <si>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</si>
  <si>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</si>
  <si>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</si>
  <si>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</si>
  <si>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</si>
  <si>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</si>
  <si>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</si>
  <si>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</si>
  <si>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</si>
  <si>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</si>
  <si>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</si>
  <si>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</si>
  <si>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</si>
  <si>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</si>
  <si>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</si>
  <si>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</si>
  <si>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</si>
  <si>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</si>
  <si>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</si>
  <si>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</si>
  <si>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</si>
  <si>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</si>
  <si>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</si>
  <si>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</si>
  <si>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</si>
  <si>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</si>
  <si>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</si>
  <si>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</si>
  <si>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</si>
  <si>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</si>
  <si>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</si>
  <si>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</si>
  <si>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</si>
  <si>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</si>
  <si>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</si>
  <si>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</si>
  <si>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</si>
  <si>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</si>
  <si>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</si>
  <si>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</si>
  <si>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</si>
  <si>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</si>
  <si>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</si>
  <si>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</si>
  <si>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</si>
  <si>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</si>
  <si>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</si>
  <si>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</si>
  <si>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</si>
  <si>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</si>
  <si>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</si>
  <si>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</si>
  <si>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</si>
  <si>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</si>
  <si>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</si>
  <si>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</si>
  <si>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</si>
  <si>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</si>
  <si>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</si>
  <si>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</si>
  <si>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</si>
  <si>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</si>
  <si>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</si>
  <si>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</si>
  <si>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</si>
  <si>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</si>
  <si>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</si>
  <si>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</si>
  <si>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</si>
  <si>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</si>
  <si>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</si>
  <si>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</si>
  <si>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</si>
  <si>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</si>
  <si>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</si>
  <si>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</si>
  <si>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</si>
  <si>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</si>
  <si>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</si>
  <si>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</si>
  <si>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</si>
  <si>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</si>
  <si>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</si>
  <si>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</si>
  <si>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</si>
  <si>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</si>
  <si>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</si>
  <si>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</si>
  <si>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</si>
  <si>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</si>
  <si>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</si>
  <si>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</si>
  <si>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</si>
  <si>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</si>
  <si>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</si>
  <si>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</si>
  <si>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</si>
  <si>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</si>
  <si>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</si>
  <si>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</si>
  <si>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</si>
  <si>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</si>
  <si>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</si>
  <si>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</si>
  <si>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</si>
  <si>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</si>
  <si>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</si>
  <si>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</si>
  <si>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</si>
  <si>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</si>
  <si>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</si>
  <si>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</si>
  <si>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</si>
  <si>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</si>
  <si>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</si>
  <si>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</si>
  <si>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</si>
  <si>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</si>
  <si>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</si>
  <si>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</si>
  <si>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</si>
  <si>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</si>
  <si>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</si>
  <si>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</si>
  <si>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</si>
  <si>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</si>
  <si>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</si>
  <si>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</si>
  <si>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</si>
  <si>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</si>
  <si>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</si>
  <si>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</si>
  <si>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</si>
  <si>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</si>
  <si>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</si>
  <si>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</si>
  <si>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</si>
  <si>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</si>
  <si>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</si>
  <si>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</si>
  <si>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</si>
  <si>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</si>
  <si>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</si>
  <si>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</si>
  <si>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</si>
  <si>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</si>
  <si>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</si>
  <si>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</si>
  <si>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</si>
  <si>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</si>
  <si>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</si>
  <si>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</si>
  <si>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</si>
  <si>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</si>
  <si>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</si>
  <si>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</si>
  <si>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</si>
  <si>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</si>
  <si>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</si>
  <si>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</si>
  <si>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</si>
  <si>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</si>
  <si>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</si>
  <si>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</si>
  <si>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</si>
  <si>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</si>
  <si>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</si>
  <si>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</si>
  <si>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</si>
  <si>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</si>
  <si>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</si>
  <si>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</si>
  <si>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</si>
  <si>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</si>
  <si>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</si>
  <si>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</si>
  <si>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</si>
  <si>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</si>
  <si>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</si>
  <si>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</si>
  <si>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</si>
  <si>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</si>
  <si>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</si>
  <si>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</si>
  <si>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</si>
  <si>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</si>
  <si>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</si>
  <si>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</si>
  <si>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</si>
  <si>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</si>
  <si>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</si>
  <si>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</si>
  <si>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</si>
  <si>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</si>
  <si>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</si>
  <si>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</si>
  <si>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</si>
  <si>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</si>
  <si>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</si>
  <si>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</si>
  <si>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</si>
  <si>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</si>
  <si>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</si>
  <si>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</si>
  <si>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</si>
  <si>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</si>
  <si>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</si>
  <si>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</si>
  <si>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</si>
  <si>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</si>
  <si>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</si>
  <si>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</si>
  <si>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</si>
  <si>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</si>
  <si>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</si>
  <si>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</si>
  <si>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</si>
  <si>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</si>
  <si>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</si>
  <si>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</si>
  <si>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</si>
  <si>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</si>
  <si>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</si>
  <si>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</si>
  <si>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</si>
  <si>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</si>
  <si>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</si>
  <si>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</si>
  <si>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</si>
  <si>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</si>
  <si>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</si>
  <si>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</si>
  <si>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</si>
  <si>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</si>
  <si>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</si>
  <si>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</si>
  <si>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</si>
  <si>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</si>
  <si>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</si>
  <si>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</si>
  <si>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</si>
  <si>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</si>
  <si>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</si>
  <si>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</si>
  <si>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</si>
  <si>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</si>
  <si>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</si>
  <si>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</si>
  <si>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</si>
  <si>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</si>
  <si>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</si>
  <si>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</si>
  <si>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</si>
  <si>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</si>
  <si>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</si>
  <si>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</si>
  <si>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</si>
  <si>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</si>
  <si>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</si>
  <si>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</si>
  <si>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</si>
  <si>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</si>
  <si>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</si>
  <si>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</si>
  <si>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</si>
  <si>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</si>
  <si>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</si>
  <si>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</si>
  <si>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</si>
  <si>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</si>
  <si>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</si>
  <si>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</si>
  <si>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</si>
  <si>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</si>
  <si>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</si>
  <si>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</si>
  <si>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</si>
  <si>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</si>
  <si>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</si>
  <si>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</si>
  <si>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</si>
  <si>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</si>
  <si>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</si>
  <si>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</si>
  <si>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</si>
  <si>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</si>
  <si>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</si>
  <si>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</si>
  <si>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</si>
  <si>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</si>
  <si>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</si>
  <si>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</si>
  <si>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</si>
  <si>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</si>
  <si>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</si>
  <si>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</si>
  <si>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</si>
  <si>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</si>
  <si>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</si>
  <si>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</si>
  <si>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</si>
  <si>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</si>
  <si>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</si>
  <si>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</si>
  <si>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</si>
  <si>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</si>
  <si>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</si>
  <si>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</si>
  <si>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</si>
  <si>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</si>
  <si>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</si>
  <si>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</si>
  <si>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</si>
  <si>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</si>
  <si>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</si>
  <si>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</si>
  <si>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</si>
  <si>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</si>
  <si>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</si>
  <si>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</si>
  <si>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</si>
  <si>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</si>
  <si>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</si>
  <si>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</si>
  <si>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</si>
  <si>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</si>
  <si>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</si>
  <si>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</si>
  <si>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</si>
  <si>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</si>
  <si>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</si>
  <si>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</si>
  <si>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</si>
  <si>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</si>
  <si>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</si>
  <si>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</si>
  <si>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</si>
  <si>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</si>
  <si>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</si>
  <si>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</si>
  <si>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</si>
  <si>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</si>
  <si>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</si>
  <si>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</si>
  <si>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</si>
  <si>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</si>
  <si>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</si>
  <si>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</si>
  <si>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</si>
  <si>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</si>
  <si>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</si>
  <si>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</si>
  <si>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</si>
  <si>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</si>
  <si>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</si>
  <si>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</si>
  <si>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</si>
  <si>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</si>
  <si>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</si>
  <si>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</si>
  <si>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</si>
  <si>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</si>
  <si>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</si>
  <si>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</si>
  <si>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</si>
  <si>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</si>
  <si>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</si>
  <si>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</si>
  <si>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</si>
  <si>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</si>
  <si>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</si>
  <si>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</si>
  <si>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</si>
  <si>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</si>
  <si>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</si>
  <si>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</si>
  <si>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</si>
  <si>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</si>
  <si>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</si>
  <si>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</si>
  <si>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</si>
  <si>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</si>
  <si>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</si>
  <si>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</si>
  <si>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</si>
  <si>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</si>
  <si>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</si>
  <si>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</si>
  <si>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</si>
  <si>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</si>
  <si>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</si>
  <si>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</si>
  <si>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</si>
  <si>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</si>
  <si>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</si>
  <si>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</si>
  <si>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</si>
  <si>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</si>
  <si>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</si>
  <si>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</si>
  <si>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</si>
  <si>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</si>
  <si>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</si>
  <si>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</si>
  <si>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</si>
  <si>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</si>
  <si>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</si>
  <si>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</si>
  <si>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</si>
  <si>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</si>
  <si>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</si>
  <si>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</si>
  <si>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</si>
  <si>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</si>
  <si>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</si>
  <si>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</si>
  <si>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</si>
  <si>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</si>
  <si>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</si>
  <si>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</si>
  <si>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</si>
  <si>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</si>
  <si>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</si>
  <si>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</si>
  <si>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</si>
  <si>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</si>
  <si>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</si>
  <si>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</si>
  <si>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</si>
  <si>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</si>
  <si>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</si>
  <si>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</si>
  <si>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</si>
  <si>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</si>
  <si>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</si>
  <si>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</si>
  <si>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</si>
  <si>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</si>
  <si>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</si>
  <si>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</si>
  <si>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</si>
  <si>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</si>
  <si>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</si>
  <si>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</si>
  <si>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</si>
  <si>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</si>
  <si>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</si>
  <si>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</si>
  <si>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</si>
  <si>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</si>
  <si>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</si>
  <si>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</si>
  <si>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</si>
  <si>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</si>
  <si>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</si>
  <si>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</si>
  <si>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</si>
  <si>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</si>
  <si>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</si>
  <si>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</si>
  <si>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</si>
  <si>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</si>
  <si>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</si>
  <si>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</si>
  <si>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</si>
  <si>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</si>
  <si>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</si>
  <si>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</si>
  <si>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</si>
  <si>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</si>
  <si>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</si>
  <si>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</si>
  <si>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</si>
  <si>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</si>
  <si>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</si>
  <si>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</si>
  <si>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</si>
  <si>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</si>
  <si>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</si>
  <si>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</si>
  <si>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</si>
  <si>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</si>
  <si>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</si>
  <si>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</si>
  <si>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</si>
  <si>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</si>
  <si>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</si>
  <si>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</si>
  <si>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</si>
  <si>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</si>
  <si>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</si>
  <si>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</si>
  <si>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</si>
  <si>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</si>
  <si>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</si>
  <si>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</si>
  <si>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</si>
  <si>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</si>
  <si>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</si>
  <si>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</si>
  <si>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</si>
  <si>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</si>
  <si>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</si>
  <si>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</si>
  <si>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</si>
  <si>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</si>
  <si>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</si>
  <si>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</si>
  <si>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</si>
  <si>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</si>
  <si>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</si>
  <si>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</si>
  <si>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</si>
  <si>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</si>
  <si>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</si>
  <si>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</si>
  <si>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</si>
  <si>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</si>
  <si>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</si>
  <si>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</si>
  <si>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</si>
  <si>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</si>
  <si>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</si>
  <si>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</si>
  <si>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</si>
  <si>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</si>
  <si>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</si>
  <si>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</si>
  <si>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</si>
  <si>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</si>
  <si>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</si>
  <si>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</si>
  <si>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</si>
  <si>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</si>
  <si>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</si>
  <si>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</si>
  <si>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</si>
  <si>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</si>
  <si>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</si>
  <si>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</si>
  <si>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</si>
  <si>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</si>
  <si>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</si>
  <si>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</si>
  <si>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</si>
  <si>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</si>
  <si>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</si>
  <si>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</si>
  <si>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</si>
  <si>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</si>
  <si>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</si>
  <si>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</si>
  <si>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</si>
  <si>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</si>
  <si>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</si>
  <si>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</si>
  <si>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</si>
  <si>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</si>
  <si>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</si>
  <si>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</si>
  <si>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</si>
  <si>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</si>
  <si>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</si>
  <si>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</si>
  <si>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</si>
  <si>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</si>
  <si>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</si>
  <si>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</si>
  <si>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</si>
  <si>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</si>
  <si>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</si>
  <si>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</si>
  <si>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</si>
  <si>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</si>
  <si>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</si>
  <si>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</si>
  <si>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</si>
  <si>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</si>
  <si>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</si>
  <si>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</si>
  <si>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</si>
  <si>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</si>
  <si>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</si>
  <si>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</si>
  <si>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</si>
  <si>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</si>
  <si>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</si>
  <si>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</si>
  <si>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</si>
  <si>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</si>
  <si>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</si>
  <si>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</si>
  <si>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</si>
  <si>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</si>
  <si>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</si>
  <si>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</si>
  <si>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</si>
  <si>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</si>
  <si>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</si>
  <si>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</si>
  <si>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</si>
  <si>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</si>
  <si>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</si>
  <si>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</si>
  <si>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</si>
  <si>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</si>
  <si>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</si>
  <si>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</si>
  <si>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</si>
  <si>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</si>
  <si>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</si>
  <si>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</si>
  <si>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</si>
  <si>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</si>
  <si>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</si>
  <si>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</si>
  <si>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</si>
  <si>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</si>
  <si>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</si>
  <si>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</si>
  <si>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</si>
  <si>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</si>
  <si>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</si>
  <si>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</si>
  <si>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</si>
  <si>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</si>
  <si>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</si>
  <si>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</si>
  <si>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</si>
  <si>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</si>
  <si>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</si>
  <si>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</si>
  <si>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</si>
  <si>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</si>
  <si>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</si>
  <si>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</si>
  <si>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</si>
  <si>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</si>
  <si>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</si>
  <si>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</si>
  <si>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</si>
  <si>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</si>
  <si>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</si>
  <si>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</si>
  <si>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</si>
  <si>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</si>
  <si>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</si>
  <si>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</si>
  <si>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</si>
  <si>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</si>
  <si>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</si>
  <si>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</si>
  <si>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</si>
  <si>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</si>
  <si>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</si>
  <si>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</si>
  <si>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</si>
  <si>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</si>
  <si>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</si>
  <si>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</si>
  <si>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</si>
  <si>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</si>
  <si>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</si>
  <si>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</si>
  <si>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</si>
  <si>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</si>
  <si>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</si>
  <si>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</si>
  <si>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</si>
  <si>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</si>
  <si>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</si>
  <si>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</si>
  <si>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</si>
  <si>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</si>
  <si>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</si>
  <si>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</si>
  <si>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</si>
  <si>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</si>
  <si>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</si>
  <si>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</si>
  <si>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</si>
  <si>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</si>
  <si>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</si>
  <si>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</si>
  <si>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</si>
  <si>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</si>
  <si>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</si>
  <si>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</si>
  <si>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</si>
  <si>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</si>
  <si>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</si>
  <si>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</si>
  <si>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</si>
  <si>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</si>
  <si>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</si>
  <si>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</si>
  <si>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</si>
  <si>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</si>
  <si>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</si>
  <si>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</si>
  <si>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</si>
  <si>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</si>
  <si>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</si>
  <si>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</si>
  <si>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</si>
  <si>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</si>
  <si>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</si>
  <si>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</si>
  <si>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</si>
  <si>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</si>
  <si>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</si>
  <si>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</si>
  <si>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</si>
  <si>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</si>
  <si>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</si>
  <si>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</si>
  <si>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</si>
  <si>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</si>
  <si>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</si>
  <si>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</si>
  <si>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</si>
  <si>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</si>
  <si>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</si>
  <si>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</si>
  <si>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</si>
  <si>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</si>
  <si>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</si>
  <si>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</si>
  <si>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</si>
  <si>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</si>
  <si>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</si>
  <si>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</si>
  <si>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</si>
  <si>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</si>
  <si>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</si>
  <si>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</si>
  <si>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</si>
  <si>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</si>
  <si>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</si>
  <si>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</si>
  <si>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</si>
  <si>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</si>
  <si>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</si>
  <si>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</si>
  <si>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</si>
  <si>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</si>
  <si>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</si>
  <si>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</si>
  <si>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</si>
  <si>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</si>
  <si>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</si>
  <si>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</si>
  <si>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</si>
  <si>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</si>
  <si>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</si>
  <si>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</si>
  <si>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</si>
  <si>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</si>
  <si>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</si>
  <si>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</si>
  <si>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</si>
  <si>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</si>
  <si>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</si>
  <si>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</si>
  <si>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</si>
  <si>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</si>
  <si>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</si>
  <si>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</si>
  <si>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</si>
  <si>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</si>
  <si>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</si>
  <si>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</si>
  <si>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</si>
  <si>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</si>
  <si>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</si>
  <si>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</si>
  <si>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</si>
  <si>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</si>
  <si>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</si>
  <si>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</si>
  <si>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</si>
  <si>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</si>
  <si>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</si>
  <si>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</si>
  <si>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</si>
  <si>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</si>
  <si>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</si>
  <si>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</si>
  <si>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</si>
  <si>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</si>
  <si>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</si>
  <si>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</si>
  <si>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</si>
  <si>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</si>
  <si>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</si>
  <si>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</si>
  <si>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</si>
  <si>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</si>
  <si>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</si>
  <si>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</si>
  <si>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</si>
  <si>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</si>
  <si>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</si>
  <si>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</si>
  <si>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</si>
  <si>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</si>
  <si>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</si>
  <si>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</si>
  <si>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</si>
  <si>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</si>
  <si>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</si>
  <si>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</si>
  <si>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</si>
  <si>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</si>
  <si>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</si>
  <si>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</si>
  <si>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</si>
  <si>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</si>
  <si>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</si>
  <si>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</si>
  <si>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</si>
  <si>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</si>
  <si>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</si>
  <si>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</si>
  <si>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</si>
  <si>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</si>
  <si>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</si>
  <si>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</si>
  <si>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</si>
  <si>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</si>
  <si>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</si>
  <si>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</si>
  <si>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</si>
  <si>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</si>
  <si>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</si>
  <si>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</si>
  <si>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</si>
  <si>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</si>
  <si>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</si>
  <si>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</si>
  <si>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</si>
  <si>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</si>
  <si>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</si>
  <si>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</si>
  <si>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</si>
  <si>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</si>
  <si>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</si>
  <si>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</si>
  <si>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</si>
  <si>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</si>
  <si>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</si>
  <si>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</si>
  <si>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</si>
  <si>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</si>
  <si>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</si>
  <si>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</si>
  <si>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</si>
  <si>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</si>
  <si>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</si>
  <si>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</si>
  <si>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</si>
  <si>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</si>
  <si>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</si>
  <si>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</si>
  <si>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</si>
  <si>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</si>
  <si>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</si>
  <si>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</si>
  <si>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</si>
  <si>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</si>
  <si>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</si>
  <si>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</si>
  <si>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</si>
  <si>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</si>
  <si>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</si>
  <si>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</si>
  <si>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</si>
  <si>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</si>
  <si>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</si>
  <si>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</si>
  <si>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</si>
  <si>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</si>
  <si>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</si>
  <si>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</si>
  <si>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</si>
  <si>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</si>
  <si>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</si>
  <si>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</si>
  <si>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</si>
  <si>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</si>
  <si>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</si>
  <si>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</si>
  <si>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</si>
  <si>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</si>
  <si>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</si>
  <si>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</si>
  <si>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</si>
  <si>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</si>
  <si>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</si>
  <si>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</si>
  <si>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</si>
  <si>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</si>
  <si>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</si>
  <si>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</si>
  <si>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</si>
  <si>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</si>
  <si>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</si>
  <si>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</si>
  <si>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</si>
  <si>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</si>
  <si>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</si>
  <si>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</si>
  <si>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</si>
  <si>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</si>
  <si>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</si>
  <si>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</si>
  <si>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</si>
  <si>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</si>
  <si>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</si>
  <si>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</si>
  <si>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</si>
  <si>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</si>
  <si>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</si>
  <si>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</si>
  <si>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</si>
  <si>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</si>
  <si>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</si>
  <si>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</si>
  <si>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</si>
  <si>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</si>
  <si>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</si>
  <si>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</si>
  <si>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</si>
  <si>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</si>
  <si>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</si>
  <si>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</si>
  <si>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</si>
  <si>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</si>
  <si>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</si>
  <si>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</si>
  <si>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</si>
  <si>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</si>
  <si>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</si>
  <si>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</si>
  <si>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</si>
  <si>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</si>
  <si>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</si>
  <si>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</si>
  <si>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</si>
  <si>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</si>
  <si>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</si>
  <si>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</si>
  <si>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</si>
  <si>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</si>
  <si>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</si>
  <si>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</si>
  <si>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</si>
  <si>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</si>
  <si>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</si>
  <si>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</si>
  <si>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</si>
  <si>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</si>
  <si>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</si>
  <si>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</si>
  <si>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</si>
  <si>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</si>
  <si>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</si>
  <si>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</si>
  <si>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</si>
  <si>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</si>
  <si>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</si>
  <si>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</si>
  <si>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</si>
  <si>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</si>
  <si>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</si>
  <si>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</si>
  <si>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</si>
  <si>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</si>
  <si>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</si>
  <si>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</si>
  <si>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</si>
  <si>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</si>
  <si>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</si>
  <si>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</si>
  <si>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</si>
  <si>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</si>
  <si>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</si>
  <si>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</si>
  <si>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</si>
  <si>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</si>
  <si>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</si>
  <si>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</si>
  <si>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</si>
  <si>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</si>
  <si>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</si>
  <si>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</si>
  <si>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</si>
  <si>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</si>
  <si>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</si>
  <si>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</si>
  <si>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</si>
  <si>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</si>
  <si>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</si>
  <si>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</si>
  <si>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</si>
  <si>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</si>
  <si>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</si>
  <si>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</si>
  <si>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</si>
  <si>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</si>
  <si>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</si>
  <si>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</si>
  <si>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</si>
  <si>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</si>
  <si>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</si>
  <si>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</si>
  <si>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</si>
  <si>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</si>
  <si>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</si>
  <si>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</si>
  <si>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</si>
  <si>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</si>
  <si>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</si>
  <si>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</si>
  <si>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</si>
  <si>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</si>
  <si>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</si>
  <si>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</si>
  <si>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</si>
  <si>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</si>
  <si>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</si>
  <si>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</si>
  <si>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</si>
  <si>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</si>
  <si>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</si>
  <si>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</si>
  <si>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</si>
  <si>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</si>
  <si>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</si>
  <si>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</si>
  <si>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</si>
  <si>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</si>
  <si>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</si>
  <si>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</si>
  <si>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</si>
  <si>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</si>
  <si>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</si>
  <si>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</si>
  <si>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</si>
  <si>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</si>
  <si>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</si>
  <si>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</si>
  <si>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</si>
  <si>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</si>
  <si>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</si>
  <si>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</si>
  <si>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</si>
  <si>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</si>
  <si>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</si>
  <si>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</si>
  <si>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</si>
  <si>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</si>
  <si>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</si>
  <si>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</si>
  <si>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</si>
  <si>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</si>
  <si>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</si>
  <si>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</si>
  <si>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</si>
  <si>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</si>
  <si>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</si>
  <si>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</si>
  <si>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</si>
  <si>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</si>
  <si>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</si>
  <si>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</si>
  <si>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</si>
  <si>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</si>
  <si>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</si>
  <si>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</si>
  <si>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</si>
  <si>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</si>
  <si>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</si>
  <si>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</si>
  <si>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</si>
  <si>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</si>
  <si>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</si>
  <si>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</si>
  <si>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</si>
  <si>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</si>
  <si>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</si>
  <si>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</si>
  <si>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</si>
  <si>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</si>
  <si>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</si>
  <si>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</si>
  <si>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</si>
  <si>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</si>
  <si>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</si>
  <si>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</si>
  <si>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</si>
  <si>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</si>
  <si>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</si>
  <si>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</si>
  <si>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</si>
  <si>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</si>
  <si>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</si>
  <si>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</si>
  <si>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</si>
  <si>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</si>
  <si>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</si>
  <si>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</si>
  <si>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</si>
  <si>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</si>
  <si>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</si>
  <si>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</si>
  <si>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</si>
  <si>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</si>
  <si>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</si>
  <si>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</si>
  <si>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</si>
  <si>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</si>
  <si>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</si>
  <si>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</si>
  <si>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</si>
  <si>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</si>
  <si>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</si>
  <si>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</si>
  <si>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</si>
  <si>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</si>
  <si>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</si>
  <si>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</si>
  <si>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</si>
  <si>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</si>
  <si>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</si>
  <si>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</si>
  <si>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</si>
  <si>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</si>
  <si>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</si>
  <si>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</si>
  <si>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</si>
  <si>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</si>
  <si>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</si>
  <si>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</si>
  <si>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</si>
  <si>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</si>
  <si>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</si>
  <si>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</si>
  <si>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</si>
  <si>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</si>
  <si>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</si>
  <si>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</si>
  <si>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</si>
  <si>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</si>
  <si>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</si>
  <si>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</si>
  <si>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</si>
  <si>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</si>
  <si>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</si>
  <si>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</si>
  <si>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</si>
  <si>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</si>
  <si>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</si>
  <si>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</si>
  <si>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</si>
  <si>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</si>
  <si>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</si>
  <si>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</si>
  <si>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</si>
  <si>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</si>
  <si>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</si>
  <si>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</si>
  <si>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</si>
  <si>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</si>
  <si>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</si>
  <si>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</si>
  <si>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</si>
  <si>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</si>
  <si>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</si>
  <si>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</si>
  <si>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</si>
  <si>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</si>
  <si>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</si>
  <si>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</si>
  <si>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</si>
  <si>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(All)</t>
  </si>
  <si>
    <t>Column Labels</t>
  </si>
  <si>
    <t>Grand Total</t>
  </si>
  <si>
    <t>Count of outcomes</t>
  </si>
  <si>
    <t>Row Labels</t>
  </si>
  <si>
    <t>Date Created Conversion</t>
  </si>
  <si>
    <t xml:space="preserve">Date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</si>
  <si>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</si>
  <si>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</si>
  <si>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</si>
  <si>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</si>
  <si>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</si>
  <si>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</si>
  <si>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</si>
  <si>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</si>
  <si>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</si>
  <si>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</si>
  <si>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</si>
  <si>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</si>
  <si>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</si>
  <si>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</si>
  <si>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</si>
  <si>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Avg donation</t>
  </si>
  <si>
    <t>Successful</t>
  </si>
  <si>
    <t>Failed</t>
  </si>
  <si>
    <t>Mean Goal</t>
  </si>
  <si>
    <t>Median Goal</t>
  </si>
  <si>
    <t>Mean Pledged</t>
  </si>
  <si>
    <t>Median Pledged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</si>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</sst>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0" fontId="1" fillId="0" borderId="0" xfId="0" applyFont="1"/>
    <xf numFmtId="2" fontId="0" fillId="0" borderId="0" xfId="0" applyNumberFormat="1"/>
    <xf numFmtId="0" fontId="1" fillId="0" borderId="0" xfId="0" applyNumberFormat="1" applyFont="1"/>
    <xf numFmtId="2" fontId="1" fillId="0" borderId="0" xfId="0" applyNumberFormat="1" applyFont="1"/>
    <xf numFmtId="2" fontId="1" fillId="0" borderId="0" xfId="1" applyNumberFormat="1" applyFont="1"/>
    <xf numFmtId="2" fontId="0" fillId="0" borderId="0" xfId="1" applyNumberFormat="1" applyFont="1"/>
  </cellXfs>
  <cellStyles count="2">
    <cellStyle name="Normal" xfId="0" builtinId="0"/>
    <cellStyle name="Percent" xfId="1" builtinId="5"/>
  </cellStyles>
  <dxfs count="5"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4791557305336829E-2"/>
          <c:y val="5.5555555555555552E-2"/>
          <c:w val="0.72270231846019251"/>
          <c:h val="0.702134368620589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FE-8847-8BB7-6E5CA64CE1A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5FE-8847-8BB7-6E5CA64CE1A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5FE-8847-8BB7-6E5CA64CE1A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5FE-8847-8BB7-6E5CA64CE1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25148032"/>
        <c:axId val="1366420032"/>
      </c:barChart>
      <c:catAx>
        <c:axId val="1325148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6420032"/>
        <c:crosses val="autoZero"/>
        <c:auto val="1"/>
        <c:lblAlgn val="ctr"/>
        <c:lblOffset val="100"/>
        <c:noMultiLvlLbl val="0"/>
      </c:catAx>
      <c:valAx>
        <c:axId val="1366420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5148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[Kickstarter_Challengee.xlsx]Outcomes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  <a:p>
            <a:pPr>
              <a:defRPr/>
            </a:pP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A6-3F4B-AFC6-942F96CCA39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1A6-3F4B-AFC6-942F96CCA39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1A6-3F4B-AFC6-942F96CCA39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1A6-3F4B-AFC6-942F96CCA3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9327808"/>
        <c:axId val="862617088"/>
      </c:lineChart>
      <c:catAx>
        <c:axId val="1289327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617088"/>
        <c:crosses val="autoZero"/>
        <c:auto val="1"/>
        <c:lblAlgn val="ctr"/>
        <c:lblOffset val="100"/>
        <c:noMultiLvlLbl val="0"/>
      </c:catAx>
      <c:valAx>
        <c:axId val="862617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9327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</a:t>
            </a:r>
          </a:p>
          <a:p>
            <a:pPr>
              <a:defRPr/>
            </a:pPr>
            <a:r>
              <a:rPr lang="en-US" baseline="0"/>
              <a:t>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8A-4048-93BE-D8247F6206B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8A-4048-93BE-D8247F6206B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8A-4048-93BE-D8247F6206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2194624"/>
        <c:axId val="727694640"/>
      </c:lineChart>
      <c:catAx>
        <c:axId val="722194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7694640"/>
        <c:crosses val="autoZero"/>
        <c:auto val="1"/>
        <c:lblAlgn val="ctr"/>
        <c:lblOffset val="100"/>
        <c:noMultiLvlLbl val="0"/>
      </c:catAx>
      <c:valAx>
        <c:axId val="727694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194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</c:formatCode>
                <c:ptCount val="12"/>
                <c:pt idx="0">
                  <c:v>75.806451612903231</c:v>
                </c:pt>
                <c:pt idx="1">
                  <c:v>72.607879924953096</c:v>
                </c:pt>
                <c:pt idx="2">
                  <c:v>55.029585798816569</c:v>
                </c:pt>
                <c:pt idx="3">
                  <c:v>54.166666666666664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27.27272727272727</c:v>
                </c:pt>
                <c:pt idx="8">
                  <c:v>66.666666666666657</c:v>
                </c:pt>
                <c:pt idx="9">
                  <c:v>66.666666666666657</c:v>
                </c:pt>
                <c:pt idx="10">
                  <c:v>0</c:v>
                </c:pt>
                <c:pt idx="11">
                  <c:v>12.5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5A-0B44-8C8D-BFD92D5074E5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</c:formatCode>
                <c:ptCount val="12"/>
                <c:pt idx="0">
                  <c:v>24.193548387096776</c:v>
                </c:pt>
                <c:pt idx="1">
                  <c:v>27.392120075046904</c:v>
                </c:pt>
                <c:pt idx="2">
                  <c:v>44.970414201183431</c:v>
                </c:pt>
                <c:pt idx="3">
                  <c:v>45.833333333333329</c:v>
                </c:pt>
                <c:pt idx="4">
                  <c:v>50</c:v>
                </c:pt>
                <c:pt idx="5">
                  <c:v>55.000000000000007</c:v>
                </c:pt>
                <c:pt idx="6">
                  <c:v>80</c:v>
                </c:pt>
                <c:pt idx="7">
                  <c:v>72.727272727272734</c:v>
                </c:pt>
                <c:pt idx="8">
                  <c:v>33.333333333333329</c:v>
                </c:pt>
                <c:pt idx="9">
                  <c:v>33.333333333333329</c:v>
                </c:pt>
                <c:pt idx="10">
                  <c:v>100</c:v>
                </c:pt>
                <c:pt idx="11">
                  <c:v>87.5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5A-0B44-8C8D-BFD92D5074E5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35A-0B44-8C8D-BFD92D5074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2561872"/>
        <c:axId val="772563520"/>
      </c:lineChart>
      <c:catAx>
        <c:axId val="772561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2563520"/>
        <c:crosses val="autoZero"/>
        <c:auto val="1"/>
        <c:lblAlgn val="ctr"/>
        <c:lblOffset val="100"/>
        <c:noMultiLvlLbl val="0"/>
      </c:catAx>
      <c:valAx>
        <c:axId val="77256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2561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[Kickstarter_Challengee.xlsx]Subcategory Statistics!PivotTable3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Statistics'!$B$5:$B$6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Statistics'!$B$7:$B$8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EF-0747-A5C8-F5BC3079F626}"/>
            </c:ext>
          </c:extLst>
        </c:ser>
        <c:ser>
          <c:idx val="1"/>
          <c:order val="1"/>
          <c:tx>
            <c:strRef>
              <c:f>'Subcategory Statistics'!$C$5:$C$6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Statistics'!$C$7:$C$8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80EF-0747-A5C8-F5BC3079F626}"/>
            </c:ext>
          </c:extLst>
        </c:ser>
        <c:ser>
          <c:idx val="2"/>
          <c:order val="2"/>
          <c:tx>
            <c:strRef>
              <c:f>'Subcategory Statistics'!$D$5:$D$6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Statistics'!$D$7:$D$8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80EF-0747-A5C8-F5BC3079F6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96549344"/>
        <c:axId val="889662288"/>
      </c:barChart>
      <c:catAx>
        <c:axId val="1296549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9662288"/>
        <c:crosses val="autoZero"/>
        <c:auto val="1"/>
        <c:lblAlgn val="ctr"/>
        <c:lblOffset val="100"/>
        <c:noMultiLvlLbl val="0"/>
      </c:catAx>
      <c:valAx>
        <c:axId val="88966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6549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628650</xdr:colOff>
      <xdr:row>16</xdr:row>
      <xdr:rowOff>82550</xdr:rowOff>
    </xdr:from>
    <xdr:to>
      <xdr:col>6</xdr:col>
      <xdr:colOff>717550</xdr:colOff>
      <xdr:row>30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E11841-C747-40AB-5A50-AA0DD8D71E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939800</xdr:colOff>
      <xdr:row>14</xdr:row>
      <xdr:rowOff>133350</xdr:rowOff>
    </xdr:from>
    <xdr:to>
      <xdr:col>7</xdr:col>
      <xdr:colOff>203200</xdr:colOff>
      <xdr:row>29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61BB08-67B3-8384-A708-75662FA071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641350</xdr:colOff>
      <xdr:row>18</xdr:row>
      <xdr:rowOff>184150</xdr:rowOff>
    </xdr:from>
    <xdr:to>
      <xdr:col>6</xdr:col>
      <xdr:colOff>660400</xdr:colOff>
      <xdr:row>36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1A98F3-04EC-56C5-737F-2860BF6559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361950</xdr:colOff>
      <xdr:row>14</xdr:row>
      <xdr:rowOff>133350</xdr:rowOff>
    </xdr:from>
    <xdr:to>
      <xdr:col>5</xdr:col>
      <xdr:colOff>1244600</xdr:colOff>
      <xdr:row>30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5845345-DB13-4187-410E-87F267E10C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939800</xdr:colOff>
      <xdr:row>14</xdr:row>
      <xdr:rowOff>133350</xdr:rowOff>
    </xdr:from>
    <xdr:to>
      <xdr:col>7</xdr:col>
      <xdr:colOff>203200</xdr:colOff>
      <xdr:row>29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E45D92-8B72-9580-25F0-8EC17B3E18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Book1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ccessful US Kickstarters"/>
      <sheetName val="Failed US Kickstarters"/>
      <sheetName val="Box and whisker chart"/>
    </sheetNames>
    <sheetDataSet>
      <sheetData sheetId="0">
        <row r="1">
          <cell r="D1" t="str">
            <v>goal</v>
          </cell>
          <cell r="E1" t="str">
            <v>pledged</v>
          </cell>
        </row>
        <row r="2">
          <cell r="D2">
            <v>5000</v>
          </cell>
          <cell r="E2">
            <v>5232</v>
          </cell>
        </row>
        <row r="3">
          <cell r="D3">
            <v>3000</v>
          </cell>
          <cell r="E3">
            <v>3440</v>
          </cell>
        </row>
        <row r="4">
          <cell r="D4">
            <v>5000</v>
          </cell>
          <cell r="E4">
            <v>6030</v>
          </cell>
        </row>
        <row r="5">
          <cell r="D5">
            <v>12000</v>
          </cell>
          <cell r="E5">
            <v>12000</v>
          </cell>
        </row>
        <row r="6">
          <cell r="D6">
            <v>10000</v>
          </cell>
          <cell r="E6">
            <v>10085</v>
          </cell>
        </row>
        <row r="7">
          <cell r="D7">
            <v>1150</v>
          </cell>
          <cell r="E7">
            <v>1330</v>
          </cell>
        </row>
        <row r="8">
          <cell r="D8">
            <v>3405</v>
          </cell>
          <cell r="E8">
            <v>3670</v>
          </cell>
        </row>
        <row r="9">
          <cell r="D9">
            <v>4000</v>
          </cell>
          <cell r="E9">
            <v>4000</v>
          </cell>
        </row>
        <row r="10">
          <cell r="D10">
            <v>10000</v>
          </cell>
          <cell r="E10">
            <v>12325</v>
          </cell>
        </row>
        <row r="11">
          <cell r="D11">
            <v>2000</v>
          </cell>
          <cell r="E11">
            <v>2410</v>
          </cell>
        </row>
        <row r="12">
          <cell r="D12">
            <v>5000</v>
          </cell>
          <cell r="E12">
            <v>15121</v>
          </cell>
        </row>
        <row r="13">
          <cell r="D13">
            <v>2000</v>
          </cell>
          <cell r="E13">
            <v>2020</v>
          </cell>
        </row>
        <row r="14">
          <cell r="D14">
            <v>4000</v>
          </cell>
          <cell r="E14">
            <v>4018</v>
          </cell>
        </row>
        <row r="15">
          <cell r="D15">
            <v>1500</v>
          </cell>
          <cell r="E15">
            <v>1876</v>
          </cell>
        </row>
        <row r="16">
          <cell r="D16">
            <v>3500</v>
          </cell>
          <cell r="E16">
            <v>3800</v>
          </cell>
        </row>
        <row r="17">
          <cell r="D17">
            <v>3000</v>
          </cell>
          <cell r="E17">
            <v>4371</v>
          </cell>
        </row>
        <row r="18">
          <cell r="D18">
            <v>15000</v>
          </cell>
          <cell r="E18">
            <v>15335</v>
          </cell>
        </row>
        <row r="19">
          <cell r="D19">
            <v>20000</v>
          </cell>
          <cell r="E19">
            <v>21905</v>
          </cell>
        </row>
        <row r="20">
          <cell r="D20">
            <v>3500</v>
          </cell>
          <cell r="E20">
            <v>4340</v>
          </cell>
        </row>
        <row r="21">
          <cell r="D21">
            <v>3000</v>
          </cell>
          <cell r="E21">
            <v>4050</v>
          </cell>
        </row>
        <row r="22">
          <cell r="D22">
            <v>2000</v>
          </cell>
          <cell r="E22">
            <v>2055</v>
          </cell>
        </row>
        <row r="23">
          <cell r="D23">
            <v>2500</v>
          </cell>
          <cell r="E23">
            <v>2500</v>
          </cell>
        </row>
        <row r="24">
          <cell r="D24">
            <v>1250</v>
          </cell>
          <cell r="E24">
            <v>1316</v>
          </cell>
        </row>
        <row r="25">
          <cell r="D25">
            <v>1000</v>
          </cell>
          <cell r="E25">
            <v>1200</v>
          </cell>
        </row>
        <row r="26">
          <cell r="D26">
            <v>6000</v>
          </cell>
          <cell r="E26">
            <v>7140</v>
          </cell>
        </row>
        <row r="27">
          <cell r="D27">
            <v>5000</v>
          </cell>
          <cell r="E27">
            <v>5234</v>
          </cell>
        </row>
        <row r="28">
          <cell r="D28">
            <v>1000</v>
          </cell>
          <cell r="E28">
            <v>1197</v>
          </cell>
        </row>
        <row r="29">
          <cell r="D29">
            <v>2000</v>
          </cell>
          <cell r="E29">
            <v>2050</v>
          </cell>
        </row>
        <row r="30">
          <cell r="D30">
            <v>3000</v>
          </cell>
          <cell r="E30">
            <v>3035</v>
          </cell>
        </row>
        <row r="31">
          <cell r="D31">
            <v>3000</v>
          </cell>
          <cell r="E31">
            <v>3160</v>
          </cell>
        </row>
        <row r="32">
          <cell r="D32">
            <v>2000</v>
          </cell>
          <cell r="E32">
            <v>2050</v>
          </cell>
        </row>
        <row r="33">
          <cell r="D33">
            <v>2000</v>
          </cell>
          <cell r="E33">
            <v>2152</v>
          </cell>
        </row>
        <row r="34">
          <cell r="D34">
            <v>700</v>
          </cell>
          <cell r="E34">
            <v>730</v>
          </cell>
        </row>
        <row r="35">
          <cell r="D35">
            <v>10000</v>
          </cell>
          <cell r="E35">
            <v>12795</v>
          </cell>
        </row>
        <row r="36">
          <cell r="D36">
            <v>5000</v>
          </cell>
          <cell r="E36">
            <v>6300</v>
          </cell>
        </row>
        <row r="37">
          <cell r="D37">
            <v>4500</v>
          </cell>
          <cell r="E37">
            <v>4511</v>
          </cell>
        </row>
        <row r="38">
          <cell r="D38">
            <v>2500</v>
          </cell>
          <cell r="E38">
            <v>2560</v>
          </cell>
        </row>
        <row r="39">
          <cell r="D39">
            <v>2500</v>
          </cell>
          <cell r="E39">
            <v>2705</v>
          </cell>
        </row>
        <row r="40">
          <cell r="D40">
            <v>2800</v>
          </cell>
          <cell r="E40">
            <v>3572.12</v>
          </cell>
        </row>
        <row r="41">
          <cell r="D41">
            <v>10000</v>
          </cell>
          <cell r="E41">
            <v>10603</v>
          </cell>
        </row>
        <row r="42">
          <cell r="D42">
            <v>6000</v>
          </cell>
          <cell r="E42">
            <v>6000</v>
          </cell>
        </row>
        <row r="43">
          <cell r="D43">
            <v>650</v>
          </cell>
          <cell r="E43">
            <v>760</v>
          </cell>
        </row>
        <row r="44">
          <cell r="D44">
            <v>2000</v>
          </cell>
          <cell r="E44">
            <v>2155</v>
          </cell>
        </row>
        <row r="45">
          <cell r="D45">
            <v>2000</v>
          </cell>
          <cell r="E45">
            <v>2405</v>
          </cell>
        </row>
        <row r="46">
          <cell r="D46">
            <v>3000</v>
          </cell>
          <cell r="E46">
            <v>3000</v>
          </cell>
        </row>
        <row r="47">
          <cell r="D47">
            <v>3000</v>
          </cell>
          <cell r="E47">
            <v>3320</v>
          </cell>
        </row>
        <row r="48">
          <cell r="D48">
            <v>2700</v>
          </cell>
          <cell r="E48">
            <v>2923</v>
          </cell>
        </row>
        <row r="49">
          <cell r="D49">
            <v>450</v>
          </cell>
          <cell r="E49">
            <v>485</v>
          </cell>
        </row>
        <row r="50">
          <cell r="D50">
            <v>2000</v>
          </cell>
          <cell r="E50">
            <v>2405</v>
          </cell>
        </row>
        <row r="51">
          <cell r="D51">
            <v>3500</v>
          </cell>
          <cell r="E51">
            <v>3900</v>
          </cell>
        </row>
        <row r="52">
          <cell r="D52">
            <v>5000</v>
          </cell>
          <cell r="E52">
            <v>5481</v>
          </cell>
        </row>
        <row r="53">
          <cell r="D53">
            <v>1000</v>
          </cell>
          <cell r="E53">
            <v>1218</v>
          </cell>
        </row>
        <row r="54">
          <cell r="D54">
            <v>10000</v>
          </cell>
          <cell r="E54">
            <v>10685</v>
          </cell>
        </row>
        <row r="55">
          <cell r="D55">
            <v>5000</v>
          </cell>
          <cell r="E55">
            <v>5035.6899999999996</v>
          </cell>
        </row>
        <row r="56">
          <cell r="D56">
            <v>1500</v>
          </cell>
          <cell r="E56">
            <v>1635</v>
          </cell>
        </row>
        <row r="57">
          <cell r="D57">
            <v>10000</v>
          </cell>
          <cell r="E57">
            <v>11363</v>
          </cell>
        </row>
        <row r="58">
          <cell r="D58">
            <v>5000</v>
          </cell>
          <cell r="E58">
            <v>5696</v>
          </cell>
        </row>
        <row r="59">
          <cell r="D59">
            <v>3500</v>
          </cell>
          <cell r="E59">
            <v>3710</v>
          </cell>
        </row>
        <row r="60">
          <cell r="D60">
            <v>6000</v>
          </cell>
          <cell r="E60">
            <v>6360</v>
          </cell>
        </row>
        <row r="61">
          <cell r="D61">
            <v>3200</v>
          </cell>
          <cell r="E61">
            <v>3205</v>
          </cell>
        </row>
        <row r="62">
          <cell r="D62">
            <v>2000</v>
          </cell>
          <cell r="E62">
            <v>2107</v>
          </cell>
        </row>
        <row r="63">
          <cell r="D63">
            <v>5000</v>
          </cell>
          <cell r="E63">
            <v>8740</v>
          </cell>
        </row>
        <row r="64">
          <cell r="D64">
            <v>5000</v>
          </cell>
          <cell r="E64">
            <v>5100</v>
          </cell>
        </row>
        <row r="65">
          <cell r="D65">
            <v>8000</v>
          </cell>
          <cell r="E65">
            <v>8010</v>
          </cell>
        </row>
        <row r="66">
          <cell r="D66">
            <v>3000</v>
          </cell>
          <cell r="E66">
            <v>3407</v>
          </cell>
        </row>
        <row r="67">
          <cell r="D67">
            <v>750</v>
          </cell>
          <cell r="E67">
            <v>971</v>
          </cell>
        </row>
        <row r="68">
          <cell r="D68">
            <v>5000</v>
          </cell>
          <cell r="E68">
            <v>5070</v>
          </cell>
        </row>
        <row r="69">
          <cell r="D69">
            <v>3000</v>
          </cell>
          <cell r="E69">
            <v>3275</v>
          </cell>
        </row>
        <row r="70">
          <cell r="D70">
            <v>20000</v>
          </cell>
          <cell r="E70">
            <v>23505</v>
          </cell>
        </row>
        <row r="71">
          <cell r="D71">
            <v>1800</v>
          </cell>
          <cell r="E71">
            <v>2361</v>
          </cell>
        </row>
        <row r="72">
          <cell r="D72">
            <v>1250</v>
          </cell>
          <cell r="E72">
            <v>1300</v>
          </cell>
        </row>
        <row r="73">
          <cell r="D73">
            <v>3500</v>
          </cell>
          <cell r="E73">
            <v>3535</v>
          </cell>
        </row>
        <row r="74">
          <cell r="D74">
            <v>3500</v>
          </cell>
          <cell r="E74">
            <v>3514</v>
          </cell>
        </row>
        <row r="75">
          <cell r="D75">
            <v>3000</v>
          </cell>
          <cell r="E75">
            <v>10067.5</v>
          </cell>
        </row>
        <row r="76">
          <cell r="D76">
            <v>7000</v>
          </cell>
          <cell r="E76">
            <v>7905</v>
          </cell>
        </row>
        <row r="77">
          <cell r="D77">
            <v>5500</v>
          </cell>
          <cell r="E77">
            <v>5600</v>
          </cell>
        </row>
        <row r="78">
          <cell r="D78">
            <v>4000</v>
          </cell>
          <cell r="E78">
            <v>4040</v>
          </cell>
        </row>
        <row r="79">
          <cell r="D79">
            <v>5000</v>
          </cell>
          <cell r="E79">
            <v>5700</v>
          </cell>
        </row>
        <row r="80">
          <cell r="D80">
            <v>1500</v>
          </cell>
          <cell r="E80">
            <v>2002.22</v>
          </cell>
        </row>
        <row r="81">
          <cell r="D81">
            <v>4500</v>
          </cell>
          <cell r="E81">
            <v>4569</v>
          </cell>
        </row>
        <row r="82">
          <cell r="D82">
            <v>4000</v>
          </cell>
          <cell r="E82">
            <v>5086</v>
          </cell>
        </row>
        <row r="83">
          <cell r="D83">
            <v>13000</v>
          </cell>
          <cell r="E83">
            <v>14450</v>
          </cell>
        </row>
        <row r="84">
          <cell r="D84">
            <v>2500</v>
          </cell>
          <cell r="E84">
            <v>2669</v>
          </cell>
        </row>
        <row r="85">
          <cell r="D85">
            <v>750</v>
          </cell>
          <cell r="E85">
            <v>1220</v>
          </cell>
        </row>
        <row r="86">
          <cell r="D86">
            <v>35000</v>
          </cell>
          <cell r="E86">
            <v>56079.83</v>
          </cell>
        </row>
        <row r="87">
          <cell r="D87">
            <v>3000</v>
          </cell>
          <cell r="E87">
            <v>3485</v>
          </cell>
        </row>
        <row r="88">
          <cell r="D88">
            <v>2500</v>
          </cell>
          <cell r="E88">
            <v>3105</v>
          </cell>
        </row>
        <row r="89">
          <cell r="D89">
            <v>8000</v>
          </cell>
          <cell r="E89">
            <v>8241</v>
          </cell>
        </row>
        <row r="90">
          <cell r="D90">
            <v>2000</v>
          </cell>
          <cell r="E90">
            <v>2245</v>
          </cell>
        </row>
        <row r="91">
          <cell r="D91">
            <v>2000</v>
          </cell>
          <cell r="E91">
            <v>2300</v>
          </cell>
        </row>
        <row r="92">
          <cell r="D92">
            <v>10000</v>
          </cell>
          <cell r="E92">
            <v>10300</v>
          </cell>
        </row>
        <row r="93">
          <cell r="D93">
            <v>3000</v>
          </cell>
          <cell r="E93">
            <v>3034</v>
          </cell>
        </row>
        <row r="94">
          <cell r="D94">
            <v>5000</v>
          </cell>
          <cell r="E94">
            <v>5478</v>
          </cell>
        </row>
        <row r="95">
          <cell r="D95">
            <v>1900</v>
          </cell>
          <cell r="E95">
            <v>2182</v>
          </cell>
        </row>
        <row r="96">
          <cell r="D96">
            <v>2500</v>
          </cell>
          <cell r="E96">
            <v>2935</v>
          </cell>
        </row>
        <row r="97">
          <cell r="D97">
            <v>4200</v>
          </cell>
          <cell r="E97">
            <v>4794.82</v>
          </cell>
        </row>
        <row r="98">
          <cell r="D98">
            <v>7000</v>
          </cell>
          <cell r="E98">
            <v>7062</v>
          </cell>
        </row>
        <row r="99">
          <cell r="D99">
            <v>2500</v>
          </cell>
          <cell r="E99">
            <v>2725</v>
          </cell>
        </row>
        <row r="100">
          <cell r="D100">
            <v>4300</v>
          </cell>
          <cell r="E100">
            <v>4610</v>
          </cell>
        </row>
        <row r="101">
          <cell r="D101">
            <v>15000</v>
          </cell>
          <cell r="E101">
            <v>17444</v>
          </cell>
        </row>
        <row r="102">
          <cell r="D102">
            <v>5000</v>
          </cell>
          <cell r="E102">
            <v>5175</v>
          </cell>
        </row>
        <row r="103">
          <cell r="D103">
            <v>9500</v>
          </cell>
          <cell r="E103">
            <v>11335.7</v>
          </cell>
        </row>
        <row r="104">
          <cell r="D104">
            <v>3000</v>
          </cell>
          <cell r="E104">
            <v>3773</v>
          </cell>
        </row>
        <row r="105">
          <cell r="D105">
            <v>23000</v>
          </cell>
          <cell r="E105">
            <v>27541</v>
          </cell>
        </row>
        <row r="106">
          <cell r="D106">
            <v>4000</v>
          </cell>
          <cell r="E106">
            <v>5050</v>
          </cell>
        </row>
        <row r="107">
          <cell r="D107">
            <v>35000</v>
          </cell>
          <cell r="E107">
            <v>35123</v>
          </cell>
        </row>
        <row r="108">
          <cell r="D108">
            <v>4500</v>
          </cell>
          <cell r="E108">
            <v>5221</v>
          </cell>
        </row>
        <row r="109">
          <cell r="D109">
            <v>20000</v>
          </cell>
          <cell r="E109">
            <v>20022</v>
          </cell>
        </row>
        <row r="110">
          <cell r="D110">
            <v>15000</v>
          </cell>
          <cell r="E110">
            <v>15126</v>
          </cell>
        </row>
        <row r="111">
          <cell r="D111">
            <v>2500</v>
          </cell>
          <cell r="E111">
            <v>3120</v>
          </cell>
        </row>
        <row r="112">
          <cell r="D112">
            <v>3100</v>
          </cell>
          <cell r="E112">
            <v>3395</v>
          </cell>
        </row>
        <row r="113">
          <cell r="D113">
            <v>30000</v>
          </cell>
          <cell r="E113">
            <v>30610</v>
          </cell>
        </row>
        <row r="114">
          <cell r="D114">
            <v>2000</v>
          </cell>
          <cell r="E114">
            <v>2047</v>
          </cell>
        </row>
        <row r="115">
          <cell r="D115">
            <v>7000</v>
          </cell>
          <cell r="E115">
            <v>7164</v>
          </cell>
        </row>
        <row r="116">
          <cell r="D116">
            <v>20000</v>
          </cell>
          <cell r="E116">
            <v>21573</v>
          </cell>
        </row>
        <row r="117">
          <cell r="D117">
            <v>2600</v>
          </cell>
          <cell r="E117">
            <v>2857</v>
          </cell>
        </row>
        <row r="118">
          <cell r="D118">
            <v>1000</v>
          </cell>
          <cell r="E118">
            <v>1610</v>
          </cell>
        </row>
        <row r="119">
          <cell r="D119">
            <v>1000</v>
          </cell>
          <cell r="E119">
            <v>1312</v>
          </cell>
        </row>
        <row r="120">
          <cell r="D120">
            <v>5000</v>
          </cell>
          <cell r="E120">
            <v>5940</v>
          </cell>
        </row>
        <row r="121">
          <cell r="D121">
            <v>15000</v>
          </cell>
          <cell r="E121">
            <v>15481</v>
          </cell>
        </row>
        <row r="122">
          <cell r="D122">
            <v>20000</v>
          </cell>
          <cell r="E122">
            <v>20120</v>
          </cell>
        </row>
        <row r="123">
          <cell r="D123">
            <v>35000</v>
          </cell>
          <cell r="E123">
            <v>35275.64</v>
          </cell>
        </row>
        <row r="124">
          <cell r="D124">
            <v>8500</v>
          </cell>
          <cell r="E124">
            <v>9801</v>
          </cell>
        </row>
        <row r="125">
          <cell r="D125">
            <v>10000</v>
          </cell>
          <cell r="E125">
            <v>12730.42</v>
          </cell>
        </row>
        <row r="126">
          <cell r="D126">
            <v>8000</v>
          </cell>
          <cell r="E126">
            <v>8227</v>
          </cell>
        </row>
        <row r="127">
          <cell r="D127">
            <v>21000</v>
          </cell>
          <cell r="E127">
            <v>21904</v>
          </cell>
        </row>
        <row r="128">
          <cell r="D128">
            <v>10000</v>
          </cell>
          <cell r="E128">
            <v>11122</v>
          </cell>
        </row>
        <row r="129">
          <cell r="D129">
            <v>12000</v>
          </cell>
          <cell r="E129">
            <v>12095</v>
          </cell>
        </row>
        <row r="130">
          <cell r="D130">
            <v>5500</v>
          </cell>
          <cell r="E130">
            <v>5771</v>
          </cell>
        </row>
        <row r="131">
          <cell r="D131">
            <v>25000</v>
          </cell>
          <cell r="E131">
            <v>25388</v>
          </cell>
        </row>
        <row r="132">
          <cell r="D132">
            <v>1500</v>
          </cell>
          <cell r="E132">
            <v>1661</v>
          </cell>
        </row>
        <row r="133">
          <cell r="D133">
            <v>20000</v>
          </cell>
          <cell r="E133">
            <v>20365</v>
          </cell>
        </row>
        <row r="134">
          <cell r="D134">
            <v>10000</v>
          </cell>
          <cell r="E134">
            <v>12806</v>
          </cell>
        </row>
        <row r="135">
          <cell r="D135">
            <v>7000</v>
          </cell>
          <cell r="E135">
            <v>7365</v>
          </cell>
        </row>
        <row r="136">
          <cell r="D136">
            <v>23000</v>
          </cell>
          <cell r="E136">
            <v>24418.6</v>
          </cell>
        </row>
        <row r="137">
          <cell r="D137">
            <v>5000</v>
          </cell>
          <cell r="E137">
            <v>5462</v>
          </cell>
        </row>
        <row r="138">
          <cell r="D138">
            <v>3300</v>
          </cell>
          <cell r="E138">
            <v>3315</v>
          </cell>
        </row>
        <row r="139">
          <cell r="D139">
            <v>12200</v>
          </cell>
          <cell r="E139">
            <v>12571</v>
          </cell>
        </row>
        <row r="140">
          <cell r="D140">
            <v>2500</v>
          </cell>
          <cell r="E140">
            <v>2804.16</v>
          </cell>
        </row>
        <row r="141">
          <cell r="D141">
            <v>2500</v>
          </cell>
          <cell r="E141">
            <v>2575</v>
          </cell>
        </row>
        <row r="142">
          <cell r="D142">
            <v>6000</v>
          </cell>
          <cell r="E142">
            <v>7877</v>
          </cell>
        </row>
        <row r="143">
          <cell r="D143">
            <v>15000</v>
          </cell>
          <cell r="E143">
            <v>15315</v>
          </cell>
        </row>
        <row r="144">
          <cell r="D144">
            <v>2000</v>
          </cell>
          <cell r="E144">
            <v>2560</v>
          </cell>
        </row>
        <row r="145">
          <cell r="D145">
            <v>10000</v>
          </cell>
          <cell r="E145">
            <v>15443</v>
          </cell>
        </row>
        <row r="146">
          <cell r="D146">
            <v>4000</v>
          </cell>
          <cell r="E146">
            <v>4296</v>
          </cell>
        </row>
        <row r="147">
          <cell r="D147">
            <v>15500</v>
          </cell>
          <cell r="E147">
            <v>15705</v>
          </cell>
        </row>
        <row r="148">
          <cell r="D148">
            <v>1800</v>
          </cell>
          <cell r="E148">
            <v>1805</v>
          </cell>
        </row>
        <row r="149">
          <cell r="D149">
            <v>5800</v>
          </cell>
          <cell r="E149">
            <v>6628</v>
          </cell>
        </row>
        <row r="150">
          <cell r="D150">
            <v>2000</v>
          </cell>
          <cell r="E150">
            <v>2060</v>
          </cell>
        </row>
        <row r="151">
          <cell r="D151">
            <v>5000</v>
          </cell>
          <cell r="E151">
            <v>6080</v>
          </cell>
        </row>
        <row r="152">
          <cell r="D152">
            <v>31000</v>
          </cell>
          <cell r="E152">
            <v>31820.5</v>
          </cell>
        </row>
        <row r="153">
          <cell r="D153">
            <v>3000</v>
          </cell>
          <cell r="E153">
            <v>3048</v>
          </cell>
        </row>
        <row r="154">
          <cell r="D154">
            <v>4999</v>
          </cell>
          <cell r="E154">
            <v>5604</v>
          </cell>
        </row>
        <row r="155">
          <cell r="D155">
            <v>15000</v>
          </cell>
          <cell r="E155">
            <v>15265</v>
          </cell>
        </row>
        <row r="156">
          <cell r="D156">
            <v>500</v>
          </cell>
          <cell r="E156">
            <v>570</v>
          </cell>
        </row>
        <row r="157">
          <cell r="D157">
            <v>10000</v>
          </cell>
          <cell r="E157">
            <v>10173</v>
          </cell>
        </row>
        <row r="158">
          <cell r="D158">
            <v>3000</v>
          </cell>
          <cell r="E158">
            <v>3486</v>
          </cell>
        </row>
        <row r="159">
          <cell r="D159">
            <v>3000</v>
          </cell>
          <cell r="E159">
            <v>4085</v>
          </cell>
        </row>
        <row r="160">
          <cell r="D160">
            <v>3000</v>
          </cell>
          <cell r="E160">
            <v>4004</v>
          </cell>
        </row>
        <row r="161">
          <cell r="D161">
            <v>1800</v>
          </cell>
          <cell r="E161">
            <v>2086</v>
          </cell>
        </row>
        <row r="162">
          <cell r="D162">
            <v>15000</v>
          </cell>
          <cell r="E162">
            <v>15677.5</v>
          </cell>
        </row>
        <row r="163">
          <cell r="D163">
            <v>4000</v>
          </cell>
          <cell r="E163">
            <v>4081</v>
          </cell>
        </row>
        <row r="164">
          <cell r="D164">
            <v>1500</v>
          </cell>
          <cell r="E164">
            <v>2630</v>
          </cell>
        </row>
        <row r="165">
          <cell r="D165">
            <v>1000</v>
          </cell>
          <cell r="E165">
            <v>1066.8</v>
          </cell>
        </row>
        <row r="166">
          <cell r="D166">
            <v>3500</v>
          </cell>
          <cell r="E166">
            <v>4280</v>
          </cell>
        </row>
        <row r="167">
          <cell r="D167">
            <v>6500</v>
          </cell>
          <cell r="E167">
            <v>6505</v>
          </cell>
        </row>
        <row r="168">
          <cell r="D168">
            <v>2500</v>
          </cell>
          <cell r="E168">
            <v>2746</v>
          </cell>
        </row>
        <row r="169">
          <cell r="D169">
            <v>2500</v>
          </cell>
          <cell r="E169">
            <v>2501</v>
          </cell>
        </row>
        <row r="170">
          <cell r="D170">
            <v>2000</v>
          </cell>
          <cell r="E170">
            <v>2321</v>
          </cell>
        </row>
        <row r="171">
          <cell r="D171">
            <v>11737</v>
          </cell>
          <cell r="E171">
            <v>11747.18</v>
          </cell>
        </row>
        <row r="172">
          <cell r="D172">
            <v>1050</v>
          </cell>
          <cell r="E172">
            <v>1115</v>
          </cell>
        </row>
        <row r="173">
          <cell r="D173">
            <v>2500</v>
          </cell>
          <cell r="E173">
            <v>2525</v>
          </cell>
        </row>
        <row r="174">
          <cell r="D174">
            <v>500</v>
          </cell>
          <cell r="E174">
            <v>537</v>
          </cell>
        </row>
        <row r="175">
          <cell r="D175">
            <v>3300</v>
          </cell>
          <cell r="E175">
            <v>3350</v>
          </cell>
        </row>
        <row r="176">
          <cell r="D176">
            <v>8000</v>
          </cell>
          <cell r="E176">
            <v>8110</v>
          </cell>
        </row>
        <row r="177">
          <cell r="D177">
            <v>1800</v>
          </cell>
          <cell r="E177">
            <v>2635</v>
          </cell>
        </row>
        <row r="178">
          <cell r="D178">
            <v>5000</v>
          </cell>
          <cell r="E178">
            <v>5226</v>
          </cell>
        </row>
        <row r="179">
          <cell r="D179">
            <v>6000</v>
          </cell>
          <cell r="E179">
            <v>6000</v>
          </cell>
        </row>
        <row r="180">
          <cell r="D180">
            <v>3500</v>
          </cell>
          <cell r="E180">
            <v>3660</v>
          </cell>
        </row>
        <row r="181">
          <cell r="D181">
            <v>3871</v>
          </cell>
          <cell r="E181">
            <v>5366</v>
          </cell>
        </row>
        <row r="182">
          <cell r="D182">
            <v>15000</v>
          </cell>
          <cell r="E182">
            <v>15327</v>
          </cell>
        </row>
        <row r="183">
          <cell r="D183">
            <v>8000</v>
          </cell>
          <cell r="E183">
            <v>8348</v>
          </cell>
        </row>
        <row r="184">
          <cell r="D184">
            <v>3000</v>
          </cell>
          <cell r="E184">
            <v>4145</v>
          </cell>
        </row>
        <row r="185">
          <cell r="D185">
            <v>6000</v>
          </cell>
          <cell r="E185">
            <v>6100</v>
          </cell>
        </row>
        <row r="186">
          <cell r="D186">
            <v>4500</v>
          </cell>
          <cell r="E186">
            <v>4565</v>
          </cell>
        </row>
        <row r="187">
          <cell r="D187">
            <v>500</v>
          </cell>
          <cell r="E187">
            <v>650</v>
          </cell>
        </row>
        <row r="188">
          <cell r="D188">
            <v>1500</v>
          </cell>
          <cell r="E188">
            <v>1650</v>
          </cell>
        </row>
        <row r="189">
          <cell r="D189">
            <v>5500</v>
          </cell>
          <cell r="E189">
            <v>5516</v>
          </cell>
        </row>
        <row r="190">
          <cell r="D190">
            <v>1000</v>
          </cell>
          <cell r="E190">
            <v>1534</v>
          </cell>
        </row>
        <row r="191">
          <cell r="D191">
            <v>3000</v>
          </cell>
          <cell r="E191">
            <v>3058</v>
          </cell>
        </row>
        <row r="192">
          <cell r="D192">
            <v>10000</v>
          </cell>
          <cell r="E192">
            <v>10299</v>
          </cell>
        </row>
        <row r="193">
          <cell r="D193">
            <v>4000</v>
          </cell>
          <cell r="E193">
            <v>4250</v>
          </cell>
        </row>
        <row r="194">
          <cell r="D194">
            <v>5000</v>
          </cell>
          <cell r="E194">
            <v>5673</v>
          </cell>
        </row>
        <row r="195">
          <cell r="D195">
            <v>500</v>
          </cell>
          <cell r="E195">
            <v>1090</v>
          </cell>
        </row>
        <row r="196">
          <cell r="D196">
            <v>7750</v>
          </cell>
          <cell r="E196">
            <v>7860</v>
          </cell>
        </row>
        <row r="197">
          <cell r="D197">
            <v>2500</v>
          </cell>
          <cell r="E197">
            <v>2600</v>
          </cell>
        </row>
        <row r="198">
          <cell r="D198">
            <v>500</v>
          </cell>
          <cell r="E198">
            <v>1105</v>
          </cell>
        </row>
        <row r="199">
          <cell r="D199">
            <v>1000</v>
          </cell>
          <cell r="E199">
            <v>1046</v>
          </cell>
        </row>
        <row r="200">
          <cell r="D200">
            <v>1500</v>
          </cell>
          <cell r="E200">
            <v>1766</v>
          </cell>
        </row>
        <row r="201">
          <cell r="D201">
            <v>200</v>
          </cell>
          <cell r="E201">
            <v>277</v>
          </cell>
        </row>
        <row r="202">
          <cell r="D202">
            <v>1000</v>
          </cell>
          <cell r="E202">
            <v>1035</v>
          </cell>
        </row>
        <row r="203">
          <cell r="D203">
            <v>8000</v>
          </cell>
          <cell r="E203">
            <v>8001</v>
          </cell>
        </row>
        <row r="204">
          <cell r="D204">
            <v>3000</v>
          </cell>
          <cell r="E204">
            <v>3133</v>
          </cell>
        </row>
        <row r="205">
          <cell r="D205">
            <v>4000</v>
          </cell>
          <cell r="E205">
            <v>4090</v>
          </cell>
        </row>
        <row r="206">
          <cell r="D206">
            <v>1750</v>
          </cell>
          <cell r="E206">
            <v>1955</v>
          </cell>
        </row>
        <row r="207">
          <cell r="D207">
            <v>6000</v>
          </cell>
          <cell r="E207">
            <v>6000.66</v>
          </cell>
        </row>
        <row r="208">
          <cell r="D208">
            <v>2000</v>
          </cell>
          <cell r="E208">
            <v>2000</v>
          </cell>
        </row>
        <row r="209">
          <cell r="D209">
            <v>2000</v>
          </cell>
          <cell r="E209">
            <v>2100</v>
          </cell>
        </row>
        <row r="210">
          <cell r="D210">
            <v>3000</v>
          </cell>
          <cell r="E210">
            <v>3506</v>
          </cell>
        </row>
        <row r="211">
          <cell r="D211">
            <v>10000</v>
          </cell>
          <cell r="E211">
            <v>11450</v>
          </cell>
        </row>
        <row r="212">
          <cell r="D212">
            <v>1500</v>
          </cell>
          <cell r="E212">
            <v>1536</v>
          </cell>
        </row>
        <row r="213">
          <cell r="D213">
            <v>500</v>
          </cell>
          <cell r="E213">
            <v>1115</v>
          </cell>
        </row>
        <row r="214">
          <cell r="D214">
            <v>1500</v>
          </cell>
          <cell r="E214">
            <v>1587</v>
          </cell>
        </row>
        <row r="215">
          <cell r="D215">
            <v>1500</v>
          </cell>
          <cell r="E215">
            <v>1565</v>
          </cell>
        </row>
        <row r="216">
          <cell r="D216">
            <v>4000</v>
          </cell>
          <cell r="E216">
            <v>4443</v>
          </cell>
        </row>
        <row r="217">
          <cell r="D217">
            <v>10000</v>
          </cell>
          <cell r="E217">
            <v>10041</v>
          </cell>
        </row>
        <row r="218">
          <cell r="D218">
            <v>15000</v>
          </cell>
          <cell r="E218">
            <v>16465</v>
          </cell>
        </row>
        <row r="219">
          <cell r="D219">
            <v>500</v>
          </cell>
          <cell r="E219">
            <v>610</v>
          </cell>
        </row>
        <row r="220">
          <cell r="D220">
            <v>10000</v>
          </cell>
          <cell r="E220">
            <v>10031</v>
          </cell>
        </row>
        <row r="221">
          <cell r="D221">
            <v>500</v>
          </cell>
          <cell r="E221">
            <v>1055</v>
          </cell>
        </row>
        <row r="222">
          <cell r="D222">
            <v>3000</v>
          </cell>
          <cell r="E222">
            <v>3255</v>
          </cell>
        </row>
        <row r="223">
          <cell r="D223">
            <v>15000</v>
          </cell>
          <cell r="E223">
            <v>15535</v>
          </cell>
        </row>
        <row r="224">
          <cell r="D224">
            <v>500</v>
          </cell>
          <cell r="E224">
            <v>650</v>
          </cell>
        </row>
        <row r="225">
          <cell r="D225">
            <v>3000</v>
          </cell>
          <cell r="E225">
            <v>3105</v>
          </cell>
        </row>
        <row r="226">
          <cell r="D226">
            <v>200</v>
          </cell>
          <cell r="E226">
            <v>200</v>
          </cell>
        </row>
        <row r="227">
          <cell r="D227">
            <v>1700</v>
          </cell>
          <cell r="E227">
            <v>1700.01</v>
          </cell>
        </row>
        <row r="228">
          <cell r="D228">
            <v>4000</v>
          </cell>
          <cell r="E228">
            <v>4035</v>
          </cell>
        </row>
        <row r="229">
          <cell r="D229">
            <v>10000</v>
          </cell>
          <cell r="E229">
            <v>10115</v>
          </cell>
        </row>
        <row r="230">
          <cell r="D230">
            <v>250</v>
          </cell>
          <cell r="E230">
            <v>350</v>
          </cell>
        </row>
        <row r="231">
          <cell r="D231">
            <v>6000</v>
          </cell>
          <cell r="E231">
            <v>6215</v>
          </cell>
        </row>
        <row r="232">
          <cell r="D232">
            <v>30000</v>
          </cell>
          <cell r="E232">
            <v>30891.1</v>
          </cell>
        </row>
        <row r="233">
          <cell r="D233">
            <v>3750</v>
          </cell>
          <cell r="E233">
            <v>4055</v>
          </cell>
        </row>
        <row r="234">
          <cell r="D234">
            <v>2000</v>
          </cell>
          <cell r="E234">
            <v>2000</v>
          </cell>
        </row>
        <row r="235">
          <cell r="D235">
            <v>2000</v>
          </cell>
          <cell r="E235">
            <v>2193</v>
          </cell>
        </row>
        <row r="236">
          <cell r="D236">
            <v>9500</v>
          </cell>
          <cell r="E236">
            <v>9525</v>
          </cell>
        </row>
        <row r="237">
          <cell r="D237">
            <v>10000</v>
          </cell>
          <cell r="E237">
            <v>10555</v>
          </cell>
        </row>
        <row r="238">
          <cell r="D238">
            <v>1000</v>
          </cell>
          <cell r="E238">
            <v>1120</v>
          </cell>
        </row>
        <row r="239">
          <cell r="D239">
            <v>5000</v>
          </cell>
          <cell r="E239">
            <v>5295</v>
          </cell>
        </row>
        <row r="240">
          <cell r="D240">
            <v>3000</v>
          </cell>
          <cell r="E240">
            <v>3030</v>
          </cell>
        </row>
        <row r="241">
          <cell r="D241">
            <v>1200</v>
          </cell>
          <cell r="E241">
            <v>1616.14</v>
          </cell>
        </row>
        <row r="242">
          <cell r="D242">
            <v>5000</v>
          </cell>
          <cell r="E242">
            <v>5260.92</v>
          </cell>
        </row>
        <row r="243">
          <cell r="D243">
            <v>2500</v>
          </cell>
          <cell r="E243">
            <v>2565</v>
          </cell>
        </row>
        <row r="244">
          <cell r="D244">
            <v>250</v>
          </cell>
          <cell r="E244">
            <v>250</v>
          </cell>
        </row>
        <row r="245">
          <cell r="D245">
            <v>1000</v>
          </cell>
          <cell r="E245">
            <v>1855</v>
          </cell>
        </row>
        <row r="246">
          <cell r="D246">
            <v>1000</v>
          </cell>
          <cell r="E246">
            <v>1078</v>
          </cell>
        </row>
        <row r="247">
          <cell r="D247">
            <v>2100</v>
          </cell>
          <cell r="E247">
            <v>2305</v>
          </cell>
        </row>
        <row r="248">
          <cell r="D248">
            <v>800</v>
          </cell>
          <cell r="E248">
            <v>1365</v>
          </cell>
        </row>
        <row r="249">
          <cell r="D249">
            <v>650</v>
          </cell>
          <cell r="E249">
            <v>658</v>
          </cell>
        </row>
        <row r="250">
          <cell r="D250">
            <v>1000</v>
          </cell>
          <cell r="E250">
            <v>1532</v>
          </cell>
        </row>
        <row r="251">
          <cell r="D251">
            <v>10000</v>
          </cell>
          <cell r="E251">
            <v>10065</v>
          </cell>
        </row>
        <row r="252">
          <cell r="D252">
            <v>3000</v>
          </cell>
          <cell r="E252">
            <v>5739</v>
          </cell>
        </row>
        <row r="253">
          <cell r="D253">
            <v>2000</v>
          </cell>
          <cell r="E253">
            <v>2804</v>
          </cell>
        </row>
        <row r="254">
          <cell r="D254">
            <v>978</v>
          </cell>
          <cell r="E254">
            <v>1216</v>
          </cell>
        </row>
        <row r="255">
          <cell r="D255">
            <v>500</v>
          </cell>
          <cell r="E255">
            <v>695</v>
          </cell>
        </row>
        <row r="256">
          <cell r="D256">
            <v>250</v>
          </cell>
          <cell r="E256">
            <v>505</v>
          </cell>
        </row>
        <row r="257">
          <cell r="D257">
            <v>5000</v>
          </cell>
          <cell r="E257">
            <v>5116.18</v>
          </cell>
        </row>
        <row r="258">
          <cell r="D258">
            <v>3500</v>
          </cell>
          <cell r="E258">
            <v>4450</v>
          </cell>
        </row>
        <row r="259">
          <cell r="D259">
            <v>3000</v>
          </cell>
          <cell r="E259">
            <v>3030</v>
          </cell>
        </row>
        <row r="260">
          <cell r="D260">
            <v>10000</v>
          </cell>
          <cell r="E260">
            <v>12178</v>
          </cell>
        </row>
        <row r="261">
          <cell r="D261">
            <v>2800</v>
          </cell>
          <cell r="E261">
            <v>3175</v>
          </cell>
        </row>
        <row r="262">
          <cell r="D262">
            <v>250</v>
          </cell>
          <cell r="E262">
            <v>375</v>
          </cell>
        </row>
        <row r="263">
          <cell r="D263">
            <v>2000</v>
          </cell>
          <cell r="E263">
            <v>2041</v>
          </cell>
        </row>
        <row r="264">
          <cell r="D264">
            <v>4900</v>
          </cell>
          <cell r="E264">
            <v>4900</v>
          </cell>
        </row>
        <row r="265">
          <cell r="D265">
            <v>300</v>
          </cell>
          <cell r="E265">
            <v>312</v>
          </cell>
        </row>
        <row r="266">
          <cell r="D266">
            <v>1800</v>
          </cell>
          <cell r="E266">
            <v>2076</v>
          </cell>
        </row>
        <row r="267">
          <cell r="D267">
            <v>2000</v>
          </cell>
          <cell r="E267">
            <v>2257</v>
          </cell>
        </row>
        <row r="268">
          <cell r="D268">
            <v>1500</v>
          </cell>
          <cell r="E268">
            <v>2140</v>
          </cell>
        </row>
        <row r="269">
          <cell r="D269">
            <v>3350</v>
          </cell>
          <cell r="E269">
            <v>5358</v>
          </cell>
        </row>
        <row r="270">
          <cell r="D270">
            <v>2500</v>
          </cell>
          <cell r="E270">
            <v>2856</v>
          </cell>
        </row>
        <row r="271">
          <cell r="D271">
            <v>1650</v>
          </cell>
          <cell r="E271">
            <v>1660</v>
          </cell>
        </row>
        <row r="272">
          <cell r="D272">
            <v>3000</v>
          </cell>
          <cell r="E272">
            <v>4656</v>
          </cell>
        </row>
        <row r="273">
          <cell r="D273">
            <v>3000</v>
          </cell>
          <cell r="E273">
            <v>3636</v>
          </cell>
        </row>
        <row r="274">
          <cell r="D274">
            <v>1000</v>
          </cell>
          <cell r="E274">
            <v>1275</v>
          </cell>
        </row>
        <row r="275">
          <cell r="D275">
            <v>500</v>
          </cell>
          <cell r="E275">
            <v>791</v>
          </cell>
        </row>
        <row r="276">
          <cell r="D276">
            <v>3800</v>
          </cell>
          <cell r="E276">
            <v>4000.22</v>
          </cell>
        </row>
        <row r="277">
          <cell r="D277">
            <v>1500</v>
          </cell>
          <cell r="E277">
            <v>1500</v>
          </cell>
        </row>
        <row r="278">
          <cell r="D278">
            <v>400</v>
          </cell>
          <cell r="E278">
            <v>400</v>
          </cell>
        </row>
        <row r="279">
          <cell r="D279">
            <v>3000</v>
          </cell>
          <cell r="E279">
            <v>3732</v>
          </cell>
        </row>
        <row r="280">
          <cell r="D280">
            <v>1551</v>
          </cell>
          <cell r="E280">
            <v>1686</v>
          </cell>
        </row>
        <row r="281">
          <cell r="D281">
            <v>2000</v>
          </cell>
          <cell r="E281">
            <v>2110</v>
          </cell>
        </row>
        <row r="282">
          <cell r="D282">
            <v>1000</v>
          </cell>
          <cell r="E282">
            <v>1063</v>
          </cell>
        </row>
        <row r="283">
          <cell r="D283">
            <v>4000</v>
          </cell>
          <cell r="E283">
            <v>4216</v>
          </cell>
        </row>
        <row r="284">
          <cell r="D284">
            <v>1000</v>
          </cell>
          <cell r="E284">
            <v>1000</v>
          </cell>
        </row>
        <row r="285">
          <cell r="D285">
            <v>2500</v>
          </cell>
          <cell r="E285">
            <v>2594</v>
          </cell>
        </row>
        <row r="286">
          <cell r="D286">
            <v>3000</v>
          </cell>
          <cell r="E286">
            <v>3045</v>
          </cell>
        </row>
        <row r="287">
          <cell r="D287">
            <v>10000</v>
          </cell>
          <cell r="E287">
            <v>10440</v>
          </cell>
        </row>
        <row r="288">
          <cell r="D288">
            <v>3000</v>
          </cell>
          <cell r="E288">
            <v>3190</v>
          </cell>
        </row>
        <row r="289">
          <cell r="D289">
            <v>900</v>
          </cell>
          <cell r="E289">
            <v>905</v>
          </cell>
        </row>
        <row r="290">
          <cell r="D290">
            <v>2800</v>
          </cell>
          <cell r="E290">
            <v>3315</v>
          </cell>
        </row>
        <row r="291">
          <cell r="D291">
            <v>500</v>
          </cell>
          <cell r="E291">
            <v>550</v>
          </cell>
        </row>
        <row r="292">
          <cell r="D292">
            <v>3000</v>
          </cell>
          <cell r="E292">
            <v>3080</v>
          </cell>
        </row>
        <row r="293">
          <cell r="D293">
            <v>2500</v>
          </cell>
          <cell r="E293">
            <v>2500</v>
          </cell>
        </row>
        <row r="294">
          <cell r="D294">
            <v>1500</v>
          </cell>
          <cell r="E294">
            <v>1650.69</v>
          </cell>
        </row>
        <row r="295">
          <cell r="D295">
            <v>350</v>
          </cell>
          <cell r="E295">
            <v>593</v>
          </cell>
        </row>
        <row r="296">
          <cell r="D296">
            <v>10000</v>
          </cell>
          <cell r="E296">
            <v>10156</v>
          </cell>
        </row>
        <row r="297">
          <cell r="D297">
            <v>500</v>
          </cell>
          <cell r="E297">
            <v>530</v>
          </cell>
        </row>
        <row r="298">
          <cell r="D298">
            <v>3300</v>
          </cell>
          <cell r="E298">
            <v>3366</v>
          </cell>
        </row>
        <row r="299">
          <cell r="D299">
            <v>6000</v>
          </cell>
          <cell r="E299">
            <v>7015</v>
          </cell>
        </row>
        <row r="300">
          <cell r="D300">
            <v>500</v>
          </cell>
          <cell r="E300">
            <v>660</v>
          </cell>
        </row>
        <row r="301">
          <cell r="D301">
            <v>1000</v>
          </cell>
          <cell r="E301">
            <v>1280</v>
          </cell>
        </row>
        <row r="302">
          <cell r="D302">
            <v>960</v>
          </cell>
          <cell r="E302">
            <v>1142</v>
          </cell>
        </row>
        <row r="303">
          <cell r="D303">
            <v>500</v>
          </cell>
          <cell r="E303">
            <v>631</v>
          </cell>
        </row>
        <row r="304">
          <cell r="D304">
            <v>5000</v>
          </cell>
          <cell r="E304">
            <v>7810</v>
          </cell>
        </row>
        <row r="305">
          <cell r="D305">
            <v>600</v>
          </cell>
          <cell r="E305">
            <v>718</v>
          </cell>
        </row>
        <row r="306">
          <cell r="D306">
            <v>5500</v>
          </cell>
          <cell r="E306">
            <v>5623</v>
          </cell>
        </row>
        <row r="307">
          <cell r="D307">
            <v>2500</v>
          </cell>
          <cell r="E307">
            <v>2500</v>
          </cell>
        </row>
        <row r="308">
          <cell r="D308">
            <v>250</v>
          </cell>
          <cell r="E308">
            <v>251</v>
          </cell>
        </row>
        <row r="309">
          <cell r="D309">
            <v>1100</v>
          </cell>
          <cell r="E309">
            <v>1125</v>
          </cell>
        </row>
        <row r="310">
          <cell r="D310">
            <v>35000</v>
          </cell>
          <cell r="E310">
            <v>40043.25</v>
          </cell>
        </row>
        <row r="311">
          <cell r="D311">
            <v>2100</v>
          </cell>
          <cell r="E311">
            <v>2140</v>
          </cell>
        </row>
        <row r="312">
          <cell r="D312">
            <v>1500</v>
          </cell>
          <cell r="E312">
            <v>1527.5</v>
          </cell>
        </row>
        <row r="313">
          <cell r="D313">
            <v>5500</v>
          </cell>
          <cell r="E313">
            <v>5845</v>
          </cell>
        </row>
        <row r="314">
          <cell r="D314">
            <v>5000</v>
          </cell>
          <cell r="E314">
            <v>5671.11</v>
          </cell>
        </row>
        <row r="315">
          <cell r="D315">
            <v>100000</v>
          </cell>
          <cell r="E315">
            <v>100036</v>
          </cell>
        </row>
        <row r="316">
          <cell r="D316">
            <v>2500</v>
          </cell>
          <cell r="E316">
            <v>2560</v>
          </cell>
        </row>
        <row r="317">
          <cell r="D317">
            <v>900</v>
          </cell>
          <cell r="E317">
            <v>1175</v>
          </cell>
        </row>
        <row r="318">
          <cell r="D318">
            <v>1000</v>
          </cell>
          <cell r="E318">
            <v>1110</v>
          </cell>
        </row>
        <row r="319">
          <cell r="D319">
            <v>5000</v>
          </cell>
          <cell r="E319">
            <v>5024</v>
          </cell>
        </row>
        <row r="320">
          <cell r="D320">
            <v>2000</v>
          </cell>
          <cell r="E320">
            <v>2287</v>
          </cell>
        </row>
        <row r="321">
          <cell r="D321">
            <v>5800</v>
          </cell>
          <cell r="E321">
            <v>6155</v>
          </cell>
        </row>
        <row r="322">
          <cell r="D322">
            <v>10000</v>
          </cell>
          <cell r="E322">
            <v>10133</v>
          </cell>
        </row>
        <row r="323">
          <cell r="D323">
            <v>100</v>
          </cell>
          <cell r="E323">
            <v>100</v>
          </cell>
        </row>
        <row r="324">
          <cell r="D324">
            <v>600</v>
          </cell>
          <cell r="E324">
            <v>780</v>
          </cell>
        </row>
        <row r="325">
          <cell r="D325">
            <v>900</v>
          </cell>
          <cell r="E325">
            <v>1025</v>
          </cell>
        </row>
        <row r="326">
          <cell r="D326">
            <v>1000</v>
          </cell>
          <cell r="E326">
            <v>2870</v>
          </cell>
        </row>
        <row r="327">
          <cell r="D327">
            <v>3000</v>
          </cell>
          <cell r="E327">
            <v>3255</v>
          </cell>
        </row>
        <row r="328">
          <cell r="D328">
            <v>3400</v>
          </cell>
          <cell r="E328">
            <v>4050</v>
          </cell>
        </row>
        <row r="329">
          <cell r="D329">
            <v>7500</v>
          </cell>
          <cell r="E329">
            <v>8207</v>
          </cell>
        </row>
        <row r="330">
          <cell r="D330">
            <v>4000</v>
          </cell>
          <cell r="E330">
            <v>5100</v>
          </cell>
        </row>
        <row r="331">
          <cell r="D331">
            <v>700</v>
          </cell>
          <cell r="E331">
            <v>1225</v>
          </cell>
        </row>
        <row r="332">
          <cell r="D332">
            <v>2000</v>
          </cell>
          <cell r="E332">
            <v>2545</v>
          </cell>
        </row>
        <row r="333">
          <cell r="D333">
            <v>3000</v>
          </cell>
          <cell r="E333">
            <v>3319</v>
          </cell>
        </row>
        <row r="334">
          <cell r="D334">
            <v>1600</v>
          </cell>
          <cell r="E334">
            <v>2015</v>
          </cell>
        </row>
        <row r="335">
          <cell r="D335">
            <v>2600</v>
          </cell>
          <cell r="E335">
            <v>3081</v>
          </cell>
        </row>
        <row r="336">
          <cell r="D336">
            <v>2500</v>
          </cell>
          <cell r="E336">
            <v>2565</v>
          </cell>
        </row>
        <row r="337">
          <cell r="D337">
            <v>1000</v>
          </cell>
          <cell r="E337">
            <v>1101</v>
          </cell>
        </row>
        <row r="338">
          <cell r="D338">
            <v>500</v>
          </cell>
          <cell r="E338">
            <v>1010</v>
          </cell>
        </row>
        <row r="339">
          <cell r="D339">
            <v>10</v>
          </cell>
          <cell r="E339">
            <v>13</v>
          </cell>
        </row>
        <row r="340">
          <cell r="D340">
            <v>4000</v>
          </cell>
          <cell r="E340">
            <v>4002</v>
          </cell>
        </row>
        <row r="341">
          <cell r="D341">
            <v>1500</v>
          </cell>
          <cell r="E341">
            <v>2560</v>
          </cell>
        </row>
        <row r="342">
          <cell r="D342">
            <v>3000</v>
          </cell>
          <cell r="E342">
            <v>3385</v>
          </cell>
        </row>
        <row r="343">
          <cell r="D343">
            <v>1250</v>
          </cell>
          <cell r="E343">
            <v>1250</v>
          </cell>
        </row>
        <row r="344">
          <cell r="D344">
            <v>2500</v>
          </cell>
          <cell r="E344">
            <v>2520</v>
          </cell>
        </row>
        <row r="345">
          <cell r="D345">
            <v>1000</v>
          </cell>
          <cell r="E345">
            <v>1130</v>
          </cell>
        </row>
        <row r="346">
          <cell r="D346">
            <v>10500</v>
          </cell>
          <cell r="E346">
            <v>11045</v>
          </cell>
        </row>
        <row r="347">
          <cell r="D347">
            <v>3000</v>
          </cell>
          <cell r="E347">
            <v>3292</v>
          </cell>
        </row>
        <row r="348">
          <cell r="D348">
            <v>1000</v>
          </cell>
          <cell r="E348">
            <v>1000.99</v>
          </cell>
        </row>
        <row r="349">
          <cell r="D349">
            <v>2500</v>
          </cell>
          <cell r="E349">
            <v>3000</v>
          </cell>
        </row>
        <row r="350">
          <cell r="D350">
            <v>3000</v>
          </cell>
          <cell r="E350">
            <v>3148</v>
          </cell>
        </row>
        <row r="351">
          <cell r="D351">
            <v>2000</v>
          </cell>
          <cell r="E351">
            <v>2000</v>
          </cell>
        </row>
        <row r="352">
          <cell r="D352">
            <v>40000</v>
          </cell>
          <cell r="E352">
            <v>40153</v>
          </cell>
        </row>
        <row r="353">
          <cell r="D353">
            <v>500</v>
          </cell>
          <cell r="E353">
            <v>520</v>
          </cell>
        </row>
        <row r="354">
          <cell r="D354">
            <v>5000</v>
          </cell>
          <cell r="E354">
            <v>5813</v>
          </cell>
        </row>
        <row r="355">
          <cell r="D355">
            <v>1500</v>
          </cell>
          <cell r="E355">
            <v>1510</v>
          </cell>
        </row>
        <row r="356">
          <cell r="D356">
            <v>3000</v>
          </cell>
          <cell r="E356">
            <v>3061</v>
          </cell>
        </row>
        <row r="357">
          <cell r="D357">
            <v>3000</v>
          </cell>
          <cell r="E357">
            <v>3330</v>
          </cell>
        </row>
        <row r="358">
          <cell r="D358">
            <v>800</v>
          </cell>
          <cell r="E358">
            <v>875</v>
          </cell>
        </row>
        <row r="359">
          <cell r="D359">
            <v>1200</v>
          </cell>
          <cell r="E359">
            <v>1200</v>
          </cell>
        </row>
        <row r="360">
          <cell r="D360">
            <v>1000</v>
          </cell>
          <cell r="E360">
            <v>1035</v>
          </cell>
        </row>
        <row r="361">
          <cell r="D361">
            <v>3500</v>
          </cell>
          <cell r="E361">
            <v>3530</v>
          </cell>
        </row>
        <row r="362">
          <cell r="D362">
            <v>800</v>
          </cell>
          <cell r="E362">
            <v>1030</v>
          </cell>
        </row>
        <row r="363">
          <cell r="D363">
            <v>12000</v>
          </cell>
          <cell r="E363">
            <v>12348.5</v>
          </cell>
        </row>
        <row r="364">
          <cell r="D364">
            <v>2000</v>
          </cell>
          <cell r="E364">
            <v>2202</v>
          </cell>
        </row>
        <row r="365">
          <cell r="D365">
            <v>3000</v>
          </cell>
          <cell r="E365">
            <v>3383</v>
          </cell>
        </row>
        <row r="366">
          <cell r="D366">
            <v>1000</v>
          </cell>
          <cell r="E366">
            <v>1119</v>
          </cell>
        </row>
        <row r="367">
          <cell r="D367">
            <v>3000</v>
          </cell>
          <cell r="E367">
            <v>4176</v>
          </cell>
        </row>
        <row r="368">
          <cell r="D368">
            <v>3500</v>
          </cell>
          <cell r="E368">
            <v>3880</v>
          </cell>
        </row>
        <row r="369">
          <cell r="D369">
            <v>750</v>
          </cell>
          <cell r="E369">
            <v>1043</v>
          </cell>
        </row>
        <row r="370">
          <cell r="D370">
            <v>5000</v>
          </cell>
          <cell r="E370">
            <v>5285</v>
          </cell>
        </row>
        <row r="371">
          <cell r="D371">
            <v>350</v>
          </cell>
          <cell r="E371">
            <v>355</v>
          </cell>
        </row>
        <row r="372">
          <cell r="D372">
            <v>5000</v>
          </cell>
          <cell r="E372">
            <v>5012.25</v>
          </cell>
        </row>
        <row r="373">
          <cell r="D373">
            <v>3000</v>
          </cell>
          <cell r="E373">
            <v>3550</v>
          </cell>
        </row>
        <row r="374">
          <cell r="D374">
            <v>1500</v>
          </cell>
          <cell r="E374">
            <v>1800</v>
          </cell>
        </row>
        <row r="375">
          <cell r="D375">
            <v>40000</v>
          </cell>
          <cell r="E375">
            <v>51184</v>
          </cell>
        </row>
        <row r="376">
          <cell r="D376">
            <v>1000</v>
          </cell>
          <cell r="E376">
            <v>1260</v>
          </cell>
        </row>
        <row r="377">
          <cell r="D377">
            <v>3500</v>
          </cell>
          <cell r="E377">
            <v>3760</v>
          </cell>
        </row>
        <row r="378">
          <cell r="D378">
            <v>4000</v>
          </cell>
          <cell r="E378">
            <v>4005</v>
          </cell>
        </row>
        <row r="379">
          <cell r="D379">
            <v>5000</v>
          </cell>
          <cell r="E379">
            <v>5526</v>
          </cell>
        </row>
        <row r="380">
          <cell r="D380">
            <v>2500</v>
          </cell>
          <cell r="E380">
            <v>2520</v>
          </cell>
        </row>
        <row r="381">
          <cell r="D381">
            <v>500</v>
          </cell>
          <cell r="E381">
            <v>606</v>
          </cell>
        </row>
        <row r="382">
          <cell r="D382">
            <v>1050</v>
          </cell>
          <cell r="E382">
            <v>1296</v>
          </cell>
        </row>
        <row r="383">
          <cell r="D383">
            <v>2827</v>
          </cell>
          <cell r="E383">
            <v>2925</v>
          </cell>
        </row>
        <row r="384">
          <cell r="D384">
            <v>1500</v>
          </cell>
          <cell r="E384">
            <v>1820</v>
          </cell>
        </row>
        <row r="385">
          <cell r="D385">
            <v>1000</v>
          </cell>
          <cell r="E385">
            <v>1860</v>
          </cell>
        </row>
        <row r="386">
          <cell r="D386">
            <v>700</v>
          </cell>
          <cell r="E386">
            <v>2100</v>
          </cell>
        </row>
        <row r="387">
          <cell r="D387">
            <v>1300</v>
          </cell>
          <cell r="E387">
            <v>1835</v>
          </cell>
        </row>
        <row r="388">
          <cell r="D388">
            <v>500</v>
          </cell>
          <cell r="E388">
            <v>570</v>
          </cell>
        </row>
        <row r="389">
          <cell r="D389">
            <v>7500</v>
          </cell>
          <cell r="E389">
            <v>11530</v>
          </cell>
        </row>
        <row r="390">
          <cell r="D390">
            <v>2000</v>
          </cell>
          <cell r="E390">
            <v>2030</v>
          </cell>
        </row>
        <row r="391">
          <cell r="D391">
            <v>10000</v>
          </cell>
          <cell r="E391">
            <v>10235</v>
          </cell>
        </row>
        <row r="392">
          <cell r="D392">
            <v>800</v>
          </cell>
          <cell r="E392">
            <v>1246</v>
          </cell>
        </row>
        <row r="393">
          <cell r="D393">
            <v>3300</v>
          </cell>
          <cell r="E393">
            <v>3449</v>
          </cell>
        </row>
        <row r="394">
          <cell r="D394">
            <v>5000</v>
          </cell>
          <cell r="E394">
            <v>5040</v>
          </cell>
        </row>
        <row r="395">
          <cell r="D395">
            <v>850</v>
          </cell>
          <cell r="E395">
            <v>2879</v>
          </cell>
        </row>
        <row r="396">
          <cell r="D396">
            <v>2000</v>
          </cell>
          <cell r="E396">
            <v>2015</v>
          </cell>
        </row>
        <row r="397">
          <cell r="D397">
            <v>1500</v>
          </cell>
          <cell r="E397">
            <v>1826</v>
          </cell>
        </row>
        <row r="398">
          <cell r="D398">
            <v>2100</v>
          </cell>
          <cell r="E398">
            <v>2119.9899999999998</v>
          </cell>
        </row>
        <row r="399">
          <cell r="D399">
            <v>1500</v>
          </cell>
          <cell r="E399">
            <v>2102</v>
          </cell>
        </row>
        <row r="400">
          <cell r="D400">
            <v>1500</v>
          </cell>
          <cell r="E400">
            <v>1788.57</v>
          </cell>
        </row>
        <row r="401">
          <cell r="D401">
            <v>2000</v>
          </cell>
          <cell r="E401">
            <v>2145</v>
          </cell>
        </row>
        <row r="402">
          <cell r="D402">
            <v>250</v>
          </cell>
          <cell r="E402">
            <v>570</v>
          </cell>
        </row>
        <row r="403">
          <cell r="D403">
            <v>1000</v>
          </cell>
          <cell r="E403">
            <v>1064</v>
          </cell>
        </row>
        <row r="404">
          <cell r="D404">
            <v>3500</v>
          </cell>
          <cell r="E404">
            <v>3659</v>
          </cell>
        </row>
        <row r="405">
          <cell r="D405">
            <v>2500</v>
          </cell>
          <cell r="E405">
            <v>2650</v>
          </cell>
        </row>
        <row r="406">
          <cell r="D406">
            <v>5000</v>
          </cell>
          <cell r="E406">
            <v>5271</v>
          </cell>
        </row>
        <row r="407">
          <cell r="D407">
            <v>5000</v>
          </cell>
          <cell r="E407">
            <v>5000</v>
          </cell>
        </row>
        <row r="408">
          <cell r="D408">
            <v>500</v>
          </cell>
          <cell r="E408">
            <v>501</v>
          </cell>
        </row>
        <row r="409">
          <cell r="D409">
            <v>100</v>
          </cell>
          <cell r="E409">
            <v>225</v>
          </cell>
        </row>
        <row r="410">
          <cell r="D410">
            <v>500</v>
          </cell>
          <cell r="E410">
            <v>530.11</v>
          </cell>
        </row>
        <row r="411">
          <cell r="D411">
            <v>1200</v>
          </cell>
          <cell r="E411">
            <v>1256</v>
          </cell>
        </row>
        <row r="412">
          <cell r="D412">
            <v>800</v>
          </cell>
          <cell r="E412">
            <v>900</v>
          </cell>
        </row>
        <row r="413">
          <cell r="D413">
            <v>2000</v>
          </cell>
          <cell r="E413">
            <v>2025</v>
          </cell>
        </row>
      </sheetData>
      <sheetData sheetId="1">
        <row r="1">
          <cell r="D1" t="str">
            <v xml:space="preserve"> goal </v>
          </cell>
          <cell r="E1" t="str">
            <v>pledged</v>
          </cell>
        </row>
        <row r="2">
          <cell r="D2">
            <v>1200</v>
          </cell>
          <cell r="E2">
            <v>0</v>
          </cell>
        </row>
        <row r="3">
          <cell r="D3">
            <v>7500</v>
          </cell>
          <cell r="E3">
            <v>2366</v>
          </cell>
        </row>
        <row r="4">
          <cell r="D4">
            <v>8000</v>
          </cell>
          <cell r="E4">
            <v>0</v>
          </cell>
        </row>
        <row r="5">
          <cell r="D5">
            <v>2000</v>
          </cell>
          <cell r="E5">
            <v>0</v>
          </cell>
        </row>
        <row r="6">
          <cell r="D6">
            <v>35000</v>
          </cell>
          <cell r="E6">
            <v>70</v>
          </cell>
        </row>
        <row r="7">
          <cell r="D7">
            <v>8000</v>
          </cell>
          <cell r="E7">
            <v>311</v>
          </cell>
        </row>
        <row r="8">
          <cell r="D8">
            <v>5000</v>
          </cell>
          <cell r="E8">
            <v>95</v>
          </cell>
        </row>
        <row r="9">
          <cell r="D9">
            <v>600</v>
          </cell>
          <cell r="E9">
            <v>300</v>
          </cell>
        </row>
        <row r="10">
          <cell r="D10">
            <v>3000</v>
          </cell>
          <cell r="E10">
            <v>146</v>
          </cell>
        </row>
        <row r="11">
          <cell r="D11">
            <v>4000</v>
          </cell>
          <cell r="E11">
            <v>266</v>
          </cell>
        </row>
        <row r="12">
          <cell r="D12">
            <v>12700</v>
          </cell>
          <cell r="E12">
            <v>55</v>
          </cell>
        </row>
        <row r="13">
          <cell r="D13">
            <v>50000</v>
          </cell>
          <cell r="E13">
            <v>20</v>
          </cell>
        </row>
        <row r="14">
          <cell r="D14">
            <v>2888</v>
          </cell>
          <cell r="E14">
            <v>0</v>
          </cell>
        </row>
        <row r="15">
          <cell r="D15">
            <v>5000</v>
          </cell>
          <cell r="E15">
            <v>45</v>
          </cell>
        </row>
        <row r="16">
          <cell r="D16">
            <v>2500</v>
          </cell>
          <cell r="E16">
            <v>504</v>
          </cell>
        </row>
        <row r="17">
          <cell r="D17">
            <v>15000</v>
          </cell>
          <cell r="E17">
            <v>6301.76</v>
          </cell>
        </row>
        <row r="18">
          <cell r="D18">
            <v>20000</v>
          </cell>
          <cell r="E18">
            <v>177</v>
          </cell>
        </row>
        <row r="19">
          <cell r="D19">
            <v>5000</v>
          </cell>
          <cell r="E19">
            <v>750</v>
          </cell>
        </row>
        <row r="20">
          <cell r="D20">
            <v>10000</v>
          </cell>
          <cell r="E20">
            <v>467</v>
          </cell>
        </row>
        <row r="21">
          <cell r="D21">
            <v>3000</v>
          </cell>
          <cell r="E21">
            <v>0</v>
          </cell>
        </row>
        <row r="22">
          <cell r="D22">
            <v>2500</v>
          </cell>
          <cell r="E22">
            <v>953</v>
          </cell>
        </row>
        <row r="23">
          <cell r="D23">
            <v>5000</v>
          </cell>
          <cell r="E23">
            <v>271</v>
          </cell>
        </row>
        <row r="24">
          <cell r="D24">
            <v>20000</v>
          </cell>
          <cell r="E24">
            <v>7</v>
          </cell>
        </row>
        <row r="25">
          <cell r="D25">
            <v>150000</v>
          </cell>
          <cell r="E25">
            <v>0</v>
          </cell>
        </row>
        <row r="26">
          <cell r="D26">
            <v>6000</v>
          </cell>
          <cell r="E26">
            <v>650</v>
          </cell>
        </row>
        <row r="27">
          <cell r="D27">
            <v>11200</v>
          </cell>
          <cell r="E27">
            <v>29</v>
          </cell>
        </row>
        <row r="28">
          <cell r="D28">
            <v>12000</v>
          </cell>
          <cell r="E28">
            <v>2800</v>
          </cell>
        </row>
        <row r="29">
          <cell r="D29">
            <v>5500</v>
          </cell>
          <cell r="E29">
            <v>0</v>
          </cell>
        </row>
        <row r="30">
          <cell r="D30">
            <v>750</v>
          </cell>
          <cell r="E30">
            <v>252</v>
          </cell>
        </row>
        <row r="31">
          <cell r="D31">
            <v>10000</v>
          </cell>
          <cell r="E31">
            <v>1908</v>
          </cell>
        </row>
        <row r="32">
          <cell r="D32">
            <v>45000</v>
          </cell>
          <cell r="E32">
            <v>185</v>
          </cell>
        </row>
        <row r="33">
          <cell r="D33">
            <v>400</v>
          </cell>
          <cell r="E33">
            <v>130</v>
          </cell>
        </row>
        <row r="34">
          <cell r="D34">
            <v>200</v>
          </cell>
          <cell r="E34">
            <v>10</v>
          </cell>
        </row>
        <row r="35">
          <cell r="D35">
            <v>3000</v>
          </cell>
          <cell r="E35">
            <v>5</v>
          </cell>
        </row>
        <row r="36">
          <cell r="D36">
            <v>30000</v>
          </cell>
          <cell r="E36">
            <v>0</v>
          </cell>
        </row>
        <row r="37">
          <cell r="D37">
            <v>3000</v>
          </cell>
          <cell r="E37">
            <v>1142</v>
          </cell>
        </row>
        <row r="38">
          <cell r="D38">
            <v>2000</v>
          </cell>
          <cell r="E38">
            <v>21</v>
          </cell>
        </row>
        <row r="39">
          <cell r="D39">
            <v>10000</v>
          </cell>
          <cell r="E39">
            <v>273</v>
          </cell>
        </row>
        <row r="40">
          <cell r="D40">
            <v>5500</v>
          </cell>
          <cell r="E40">
            <v>500</v>
          </cell>
        </row>
        <row r="41">
          <cell r="D41">
            <v>5000</v>
          </cell>
          <cell r="E41">
            <v>25</v>
          </cell>
        </row>
        <row r="42">
          <cell r="D42">
            <v>50000</v>
          </cell>
          <cell r="E42">
            <v>0</v>
          </cell>
        </row>
        <row r="43">
          <cell r="D43">
            <v>500</v>
          </cell>
          <cell r="E43">
            <v>23</v>
          </cell>
        </row>
        <row r="44">
          <cell r="D44">
            <v>3000</v>
          </cell>
          <cell r="E44">
            <v>625</v>
          </cell>
        </row>
        <row r="45">
          <cell r="D45">
            <v>12000</v>
          </cell>
          <cell r="E45">
            <v>550</v>
          </cell>
        </row>
        <row r="46">
          <cell r="D46">
            <v>7500</v>
          </cell>
          <cell r="E46">
            <v>316</v>
          </cell>
        </row>
        <row r="47">
          <cell r="D47">
            <v>10000</v>
          </cell>
          <cell r="E47">
            <v>0</v>
          </cell>
        </row>
        <row r="48">
          <cell r="D48">
            <v>5500</v>
          </cell>
          <cell r="E48">
            <v>3405</v>
          </cell>
        </row>
        <row r="49">
          <cell r="D49">
            <v>750</v>
          </cell>
          <cell r="E49">
            <v>6</v>
          </cell>
        </row>
        <row r="50">
          <cell r="D50">
            <v>150000</v>
          </cell>
          <cell r="E50">
            <v>25</v>
          </cell>
        </row>
        <row r="51">
          <cell r="D51">
            <v>5000</v>
          </cell>
          <cell r="E51">
            <v>39</v>
          </cell>
        </row>
        <row r="52">
          <cell r="D52">
            <v>3500</v>
          </cell>
          <cell r="E52">
            <v>622</v>
          </cell>
        </row>
        <row r="53">
          <cell r="D53">
            <v>6000</v>
          </cell>
          <cell r="E53">
            <v>565</v>
          </cell>
        </row>
        <row r="54">
          <cell r="D54">
            <v>2500</v>
          </cell>
          <cell r="E54">
            <v>2</v>
          </cell>
        </row>
        <row r="55">
          <cell r="D55">
            <v>9600</v>
          </cell>
          <cell r="E55">
            <v>264</v>
          </cell>
        </row>
        <row r="56">
          <cell r="D56">
            <v>180000</v>
          </cell>
          <cell r="E56">
            <v>20</v>
          </cell>
        </row>
        <row r="57">
          <cell r="D57">
            <v>1800</v>
          </cell>
          <cell r="E57">
            <v>657</v>
          </cell>
        </row>
        <row r="58">
          <cell r="D58">
            <v>14440</v>
          </cell>
          <cell r="E58">
            <v>2030</v>
          </cell>
        </row>
        <row r="59">
          <cell r="D59">
            <v>10000</v>
          </cell>
          <cell r="E59">
            <v>2</v>
          </cell>
        </row>
        <row r="60">
          <cell r="D60">
            <v>2000</v>
          </cell>
          <cell r="E60">
            <v>437</v>
          </cell>
        </row>
        <row r="61">
          <cell r="D61">
            <v>5000</v>
          </cell>
          <cell r="E61">
            <v>1362</v>
          </cell>
        </row>
        <row r="62">
          <cell r="D62">
            <v>600</v>
          </cell>
          <cell r="E62">
            <v>51</v>
          </cell>
        </row>
        <row r="63">
          <cell r="D63">
            <v>20000</v>
          </cell>
          <cell r="E63">
            <v>1862</v>
          </cell>
        </row>
        <row r="64">
          <cell r="D64">
            <v>5000</v>
          </cell>
          <cell r="E64">
            <v>362</v>
          </cell>
        </row>
        <row r="65">
          <cell r="D65">
            <v>1000</v>
          </cell>
          <cell r="E65">
            <v>100</v>
          </cell>
        </row>
        <row r="66">
          <cell r="D66">
            <v>5500</v>
          </cell>
          <cell r="E66">
            <v>620</v>
          </cell>
        </row>
        <row r="67">
          <cell r="D67">
            <v>1500</v>
          </cell>
          <cell r="E67">
            <v>0</v>
          </cell>
        </row>
        <row r="68">
          <cell r="D68">
            <v>1500</v>
          </cell>
          <cell r="E68">
            <v>427</v>
          </cell>
        </row>
        <row r="69">
          <cell r="D69">
            <v>700</v>
          </cell>
          <cell r="E69">
            <v>150</v>
          </cell>
        </row>
        <row r="70">
          <cell r="D70">
            <v>2000</v>
          </cell>
          <cell r="E70">
            <v>358</v>
          </cell>
        </row>
        <row r="71">
          <cell r="D71">
            <v>20000</v>
          </cell>
          <cell r="E71">
            <v>0</v>
          </cell>
        </row>
        <row r="72">
          <cell r="D72">
            <v>5000</v>
          </cell>
          <cell r="E72">
            <v>100</v>
          </cell>
        </row>
        <row r="73">
          <cell r="D73">
            <v>2200</v>
          </cell>
          <cell r="E73">
            <v>0</v>
          </cell>
        </row>
        <row r="74">
          <cell r="D74">
            <v>1200</v>
          </cell>
          <cell r="E74">
            <v>0</v>
          </cell>
        </row>
        <row r="75">
          <cell r="D75">
            <v>100</v>
          </cell>
          <cell r="E75">
            <v>10</v>
          </cell>
        </row>
        <row r="76">
          <cell r="D76">
            <v>8500</v>
          </cell>
          <cell r="E76">
            <v>202</v>
          </cell>
        </row>
        <row r="77">
          <cell r="D77">
            <v>10000</v>
          </cell>
          <cell r="E77">
            <v>872</v>
          </cell>
        </row>
        <row r="78">
          <cell r="D78">
            <v>5000</v>
          </cell>
          <cell r="E78">
            <v>1065</v>
          </cell>
        </row>
        <row r="79">
          <cell r="D79">
            <v>9800</v>
          </cell>
          <cell r="E79">
            <v>4066</v>
          </cell>
        </row>
        <row r="80">
          <cell r="D80">
            <v>40000</v>
          </cell>
          <cell r="E80">
            <v>842</v>
          </cell>
        </row>
        <row r="81">
          <cell r="D81">
            <v>7000</v>
          </cell>
          <cell r="E81">
            <v>189</v>
          </cell>
        </row>
        <row r="82">
          <cell r="D82">
            <v>10500</v>
          </cell>
          <cell r="E82">
            <v>1697</v>
          </cell>
        </row>
        <row r="83">
          <cell r="D83">
            <v>13000</v>
          </cell>
          <cell r="E83">
            <v>2129</v>
          </cell>
        </row>
        <row r="84">
          <cell r="D84">
            <v>1000</v>
          </cell>
          <cell r="E84">
            <v>38</v>
          </cell>
        </row>
        <row r="85">
          <cell r="D85">
            <v>10000</v>
          </cell>
          <cell r="E85">
            <v>20</v>
          </cell>
        </row>
        <row r="86">
          <cell r="D86">
            <v>100000</v>
          </cell>
          <cell r="E86">
            <v>26</v>
          </cell>
        </row>
        <row r="87">
          <cell r="D87">
            <v>11000</v>
          </cell>
          <cell r="E87">
            <v>1788</v>
          </cell>
        </row>
        <row r="88">
          <cell r="D88">
            <v>1000</v>
          </cell>
          <cell r="E88">
            <v>25</v>
          </cell>
        </row>
        <row r="89">
          <cell r="D89">
            <v>5000</v>
          </cell>
          <cell r="E89">
            <v>1</v>
          </cell>
        </row>
        <row r="90">
          <cell r="D90">
            <v>5000</v>
          </cell>
          <cell r="E90">
            <v>260</v>
          </cell>
        </row>
        <row r="91">
          <cell r="D91">
            <v>2500</v>
          </cell>
          <cell r="E91">
            <v>1</v>
          </cell>
        </row>
        <row r="92">
          <cell r="D92">
            <v>6000</v>
          </cell>
          <cell r="E92">
            <v>1060</v>
          </cell>
        </row>
        <row r="93">
          <cell r="D93">
            <v>2000</v>
          </cell>
          <cell r="E93">
            <v>100</v>
          </cell>
        </row>
        <row r="94">
          <cell r="D94">
            <v>7500</v>
          </cell>
          <cell r="E94">
            <v>1</v>
          </cell>
        </row>
        <row r="95">
          <cell r="D95">
            <v>6000</v>
          </cell>
          <cell r="E95">
            <v>0</v>
          </cell>
        </row>
        <row r="96">
          <cell r="D96">
            <v>5000</v>
          </cell>
          <cell r="E96">
            <v>60</v>
          </cell>
        </row>
        <row r="97">
          <cell r="D97">
            <v>2000</v>
          </cell>
          <cell r="E97">
            <v>11</v>
          </cell>
        </row>
        <row r="98">
          <cell r="D98">
            <v>2000</v>
          </cell>
          <cell r="E98">
            <v>251</v>
          </cell>
        </row>
        <row r="99">
          <cell r="D99">
            <v>8000</v>
          </cell>
          <cell r="E99">
            <v>118</v>
          </cell>
        </row>
        <row r="100">
          <cell r="D100">
            <v>15000</v>
          </cell>
          <cell r="E100">
            <v>2524</v>
          </cell>
        </row>
        <row r="101">
          <cell r="D101">
            <v>800</v>
          </cell>
          <cell r="E101">
            <v>260</v>
          </cell>
        </row>
        <row r="102">
          <cell r="D102">
            <v>1000</v>
          </cell>
          <cell r="E102">
            <v>0</v>
          </cell>
        </row>
        <row r="103">
          <cell r="D103">
            <v>50000</v>
          </cell>
          <cell r="E103">
            <v>10775</v>
          </cell>
        </row>
        <row r="104">
          <cell r="D104">
            <v>15000</v>
          </cell>
          <cell r="E104">
            <v>520</v>
          </cell>
        </row>
        <row r="105">
          <cell r="D105">
            <v>1000</v>
          </cell>
          <cell r="E105">
            <v>50</v>
          </cell>
        </row>
        <row r="106">
          <cell r="D106">
            <v>1600</v>
          </cell>
          <cell r="E106">
            <v>170</v>
          </cell>
        </row>
        <row r="107">
          <cell r="D107">
            <v>10000</v>
          </cell>
          <cell r="E107">
            <v>125</v>
          </cell>
        </row>
        <row r="108">
          <cell r="D108">
            <v>2500</v>
          </cell>
          <cell r="E108">
            <v>135</v>
          </cell>
        </row>
        <row r="109">
          <cell r="D109">
            <v>3000</v>
          </cell>
          <cell r="E109">
            <v>25</v>
          </cell>
        </row>
        <row r="110">
          <cell r="D110">
            <v>1500</v>
          </cell>
          <cell r="E110">
            <v>0</v>
          </cell>
        </row>
        <row r="111">
          <cell r="D111">
            <v>10000</v>
          </cell>
          <cell r="E111">
            <v>3</v>
          </cell>
        </row>
        <row r="112">
          <cell r="D112">
            <v>1000</v>
          </cell>
          <cell r="E112">
            <v>153</v>
          </cell>
        </row>
        <row r="113">
          <cell r="D113">
            <v>750</v>
          </cell>
          <cell r="E113">
            <v>65</v>
          </cell>
        </row>
        <row r="114">
          <cell r="D114">
            <v>60000</v>
          </cell>
          <cell r="E114">
            <v>135</v>
          </cell>
        </row>
        <row r="115">
          <cell r="D115">
            <v>6000</v>
          </cell>
          <cell r="E115">
            <v>185</v>
          </cell>
        </row>
        <row r="116">
          <cell r="D116">
            <v>8000</v>
          </cell>
          <cell r="E116">
            <v>2993</v>
          </cell>
        </row>
        <row r="117">
          <cell r="D117">
            <v>15000</v>
          </cell>
          <cell r="E117">
            <v>1</v>
          </cell>
        </row>
        <row r="118">
          <cell r="D118">
            <v>10000</v>
          </cell>
          <cell r="E118">
            <v>1000</v>
          </cell>
        </row>
        <row r="119">
          <cell r="D119">
            <v>750</v>
          </cell>
          <cell r="E119">
            <v>61</v>
          </cell>
        </row>
        <row r="120">
          <cell r="D120">
            <v>15000</v>
          </cell>
          <cell r="E120">
            <v>2290</v>
          </cell>
        </row>
        <row r="121">
          <cell r="D121">
            <v>150</v>
          </cell>
          <cell r="E121">
            <v>15</v>
          </cell>
        </row>
        <row r="122">
          <cell r="D122">
            <v>5000</v>
          </cell>
          <cell r="E122">
            <v>651</v>
          </cell>
        </row>
        <row r="123">
          <cell r="D123">
            <v>20000</v>
          </cell>
          <cell r="E123">
            <v>453</v>
          </cell>
        </row>
        <row r="124">
          <cell r="D124">
            <v>8000</v>
          </cell>
          <cell r="E124">
            <v>0</v>
          </cell>
        </row>
        <row r="125">
          <cell r="D125">
            <v>12000</v>
          </cell>
          <cell r="E125">
            <v>1</v>
          </cell>
        </row>
        <row r="126">
          <cell r="D126">
            <v>7000</v>
          </cell>
          <cell r="E126">
            <v>1102</v>
          </cell>
        </row>
        <row r="127">
          <cell r="D127">
            <v>5000</v>
          </cell>
          <cell r="E127">
            <v>550</v>
          </cell>
        </row>
        <row r="128">
          <cell r="D128">
            <v>20000</v>
          </cell>
          <cell r="E128">
            <v>0</v>
          </cell>
        </row>
        <row r="129">
          <cell r="D129">
            <v>2885</v>
          </cell>
          <cell r="E129">
            <v>2485</v>
          </cell>
        </row>
        <row r="130">
          <cell r="D130">
            <v>3255</v>
          </cell>
          <cell r="E130">
            <v>397</v>
          </cell>
        </row>
        <row r="131">
          <cell r="D131">
            <v>5000</v>
          </cell>
          <cell r="E131">
            <v>11</v>
          </cell>
        </row>
        <row r="132">
          <cell r="D132">
            <v>5500</v>
          </cell>
          <cell r="E132">
            <v>50</v>
          </cell>
        </row>
        <row r="133">
          <cell r="D133">
            <v>1200</v>
          </cell>
          <cell r="E133">
            <v>0</v>
          </cell>
        </row>
        <row r="134">
          <cell r="D134">
            <v>5000</v>
          </cell>
          <cell r="E134">
            <v>1782</v>
          </cell>
        </row>
        <row r="135">
          <cell r="D135">
            <v>5000</v>
          </cell>
          <cell r="E135">
            <v>0</v>
          </cell>
        </row>
        <row r="136">
          <cell r="D136">
            <v>2000</v>
          </cell>
          <cell r="E136">
            <v>5</v>
          </cell>
        </row>
        <row r="137">
          <cell r="D137">
            <v>6000</v>
          </cell>
          <cell r="E137">
            <v>195</v>
          </cell>
        </row>
        <row r="138">
          <cell r="D138">
            <v>3000</v>
          </cell>
          <cell r="E138">
            <v>101</v>
          </cell>
        </row>
        <row r="139">
          <cell r="D139">
            <v>4000</v>
          </cell>
          <cell r="E139">
            <v>25</v>
          </cell>
        </row>
        <row r="140">
          <cell r="D140">
            <v>26000</v>
          </cell>
          <cell r="E140">
            <v>25</v>
          </cell>
        </row>
        <row r="141">
          <cell r="D141">
            <v>17600</v>
          </cell>
          <cell r="E141">
            <v>0</v>
          </cell>
        </row>
        <row r="142">
          <cell r="D142">
            <v>1750</v>
          </cell>
          <cell r="E142">
            <v>425</v>
          </cell>
        </row>
        <row r="143">
          <cell r="D143">
            <v>5500</v>
          </cell>
          <cell r="E143">
            <v>0</v>
          </cell>
        </row>
        <row r="144">
          <cell r="D144">
            <v>28000</v>
          </cell>
          <cell r="E144">
            <v>7</v>
          </cell>
        </row>
        <row r="145">
          <cell r="D145">
            <v>2000</v>
          </cell>
          <cell r="E145">
            <v>641</v>
          </cell>
        </row>
        <row r="146">
          <cell r="D146">
            <v>1200</v>
          </cell>
          <cell r="E146">
            <v>292</v>
          </cell>
        </row>
        <row r="147">
          <cell r="D147">
            <v>3000</v>
          </cell>
          <cell r="E147">
            <v>45</v>
          </cell>
        </row>
        <row r="148">
          <cell r="D148">
            <v>2000</v>
          </cell>
          <cell r="E148">
            <v>126</v>
          </cell>
        </row>
        <row r="149">
          <cell r="D149">
            <v>2000</v>
          </cell>
          <cell r="E149">
            <v>285</v>
          </cell>
        </row>
        <row r="150">
          <cell r="D150">
            <v>7500</v>
          </cell>
          <cell r="E150">
            <v>45</v>
          </cell>
        </row>
        <row r="151">
          <cell r="D151">
            <v>1700</v>
          </cell>
          <cell r="E151">
            <v>410</v>
          </cell>
        </row>
        <row r="152">
          <cell r="D152">
            <v>5000</v>
          </cell>
          <cell r="E152">
            <v>527</v>
          </cell>
        </row>
        <row r="153">
          <cell r="D153">
            <v>2825</v>
          </cell>
          <cell r="E153">
            <v>211</v>
          </cell>
        </row>
        <row r="154">
          <cell r="D154">
            <v>15000</v>
          </cell>
          <cell r="E154">
            <v>11</v>
          </cell>
        </row>
        <row r="155">
          <cell r="D155">
            <v>14000</v>
          </cell>
          <cell r="E155">
            <v>136</v>
          </cell>
        </row>
        <row r="156">
          <cell r="D156">
            <v>1000</v>
          </cell>
          <cell r="E156">
            <v>211</v>
          </cell>
        </row>
        <row r="157">
          <cell r="D157">
            <v>5000</v>
          </cell>
          <cell r="E157">
            <v>3905</v>
          </cell>
        </row>
        <row r="158">
          <cell r="D158">
            <v>678</v>
          </cell>
          <cell r="E158">
            <v>0</v>
          </cell>
        </row>
        <row r="159">
          <cell r="D159">
            <v>1300</v>
          </cell>
          <cell r="E159">
            <v>620</v>
          </cell>
        </row>
        <row r="160">
          <cell r="D160">
            <v>90000</v>
          </cell>
          <cell r="E160">
            <v>1305</v>
          </cell>
        </row>
        <row r="161">
          <cell r="D161">
            <v>2000</v>
          </cell>
          <cell r="E161">
            <v>214</v>
          </cell>
        </row>
        <row r="162">
          <cell r="D162">
            <v>2500</v>
          </cell>
          <cell r="E162">
            <v>450</v>
          </cell>
        </row>
        <row r="163">
          <cell r="D163">
            <v>30000</v>
          </cell>
          <cell r="E163">
            <v>1225</v>
          </cell>
        </row>
        <row r="164">
          <cell r="D164">
            <v>11140</v>
          </cell>
          <cell r="E164">
            <v>3877</v>
          </cell>
        </row>
        <row r="165">
          <cell r="D165">
            <v>2000</v>
          </cell>
          <cell r="E165">
            <v>641</v>
          </cell>
        </row>
        <row r="166">
          <cell r="D166">
            <v>1500</v>
          </cell>
          <cell r="E166">
            <v>32</v>
          </cell>
        </row>
        <row r="167">
          <cell r="D167">
            <v>3000</v>
          </cell>
          <cell r="E167">
            <v>0</v>
          </cell>
        </row>
        <row r="168">
          <cell r="D168">
            <v>500</v>
          </cell>
          <cell r="E168">
            <v>100</v>
          </cell>
        </row>
        <row r="169">
          <cell r="D169">
            <v>10000</v>
          </cell>
          <cell r="E169">
            <v>541</v>
          </cell>
        </row>
        <row r="170">
          <cell r="D170">
            <v>50000</v>
          </cell>
          <cell r="E170">
            <v>3</v>
          </cell>
        </row>
        <row r="171">
          <cell r="D171">
            <v>2000</v>
          </cell>
          <cell r="E171">
            <v>5</v>
          </cell>
        </row>
        <row r="172">
          <cell r="D172">
            <v>3000</v>
          </cell>
          <cell r="E172">
            <v>497</v>
          </cell>
        </row>
        <row r="173">
          <cell r="D173">
            <v>1250</v>
          </cell>
          <cell r="E173">
            <v>715</v>
          </cell>
        </row>
        <row r="174">
          <cell r="D174">
            <v>7000</v>
          </cell>
          <cell r="E174">
            <v>1156</v>
          </cell>
        </row>
        <row r="175">
          <cell r="D175">
            <v>8000</v>
          </cell>
          <cell r="E175">
            <v>10</v>
          </cell>
        </row>
        <row r="176">
          <cell r="D176">
            <v>1250</v>
          </cell>
          <cell r="E176">
            <v>23</v>
          </cell>
        </row>
        <row r="177">
          <cell r="D177">
            <v>2000</v>
          </cell>
          <cell r="E177">
            <v>201</v>
          </cell>
        </row>
        <row r="178">
          <cell r="D178">
            <v>500</v>
          </cell>
          <cell r="E178">
            <v>1</v>
          </cell>
        </row>
        <row r="179">
          <cell r="D179">
            <v>3000</v>
          </cell>
          <cell r="E179">
            <v>40</v>
          </cell>
        </row>
        <row r="180">
          <cell r="D180">
            <v>30000</v>
          </cell>
          <cell r="E180">
            <v>2</v>
          </cell>
        </row>
        <row r="181">
          <cell r="D181">
            <v>2000</v>
          </cell>
          <cell r="E181">
            <v>5</v>
          </cell>
        </row>
        <row r="182">
          <cell r="D182">
            <v>7200</v>
          </cell>
          <cell r="E182">
            <v>1742</v>
          </cell>
        </row>
        <row r="183">
          <cell r="D183">
            <v>2000</v>
          </cell>
          <cell r="E183">
            <v>26</v>
          </cell>
        </row>
        <row r="184">
          <cell r="D184">
            <v>9000</v>
          </cell>
          <cell r="E184">
            <v>0</v>
          </cell>
        </row>
        <row r="185">
          <cell r="D185">
            <v>7000</v>
          </cell>
          <cell r="E185">
            <v>1</v>
          </cell>
        </row>
        <row r="186">
          <cell r="D186">
            <v>10000</v>
          </cell>
          <cell r="E186">
            <v>105</v>
          </cell>
        </row>
        <row r="187">
          <cell r="D187">
            <v>3500</v>
          </cell>
          <cell r="E187">
            <v>29</v>
          </cell>
        </row>
        <row r="188">
          <cell r="D188">
            <v>600</v>
          </cell>
          <cell r="E188">
            <v>100</v>
          </cell>
        </row>
        <row r="189">
          <cell r="D189">
            <v>15000</v>
          </cell>
          <cell r="E189">
            <v>125</v>
          </cell>
        </row>
        <row r="190">
          <cell r="D190">
            <v>18000</v>
          </cell>
          <cell r="E190">
            <v>12521</v>
          </cell>
        </row>
        <row r="191">
          <cell r="D191">
            <v>7000</v>
          </cell>
          <cell r="E191">
            <v>0</v>
          </cell>
        </row>
        <row r="192">
          <cell r="D192">
            <v>800</v>
          </cell>
          <cell r="E192">
            <v>10</v>
          </cell>
        </row>
        <row r="193">
          <cell r="D193">
            <v>4000</v>
          </cell>
          <cell r="E193">
            <v>0</v>
          </cell>
        </row>
        <row r="194">
          <cell r="D194">
            <v>3000</v>
          </cell>
          <cell r="E194">
            <v>215</v>
          </cell>
        </row>
        <row r="195">
          <cell r="D195">
            <v>2000</v>
          </cell>
          <cell r="E195">
            <v>561</v>
          </cell>
        </row>
        <row r="196">
          <cell r="D196">
            <v>20000</v>
          </cell>
          <cell r="E196">
            <v>0</v>
          </cell>
        </row>
        <row r="197">
          <cell r="D197">
            <v>2500</v>
          </cell>
          <cell r="E197">
            <v>400</v>
          </cell>
        </row>
        <row r="198">
          <cell r="D198">
            <v>5000</v>
          </cell>
          <cell r="E198">
            <v>0</v>
          </cell>
        </row>
        <row r="199">
          <cell r="D199">
            <v>6048</v>
          </cell>
          <cell r="E199">
            <v>413</v>
          </cell>
        </row>
        <row r="200">
          <cell r="D200">
            <v>13500</v>
          </cell>
          <cell r="E200">
            <v>200</v>
          </cell>
        </row>
        <row r="201">
          <cell r="D201">
            <v>10000</v>
          </cell>
          <cell r="E201">
            <v>3685</v>
          </cell>
        </row>
        <row r="202">
          <cell r="D202">
            <v>6000</v>
          </cell>
          <cell r="E202">
            <v>2823</v>
          </cell>
        </row>
        <row r="203">
          <cell r="D203">
            <v>700</v>
          </cell>
          <cell r="E203">
            <v>80</v>
          </cell>
        </row>
        <row r="204">
          <cell r="D204">
            <v>2500</v>
          </cell>
          <cell r="E204">
            <v>301</v>
          </cell>
        </row>
        <row r="205">
          <cell r="D205">
            <v>500</v>
          </cell>
          <cell r="E205">
            <v>300</v>
          </cell>
        </row>
        <row r="206">
          <cell r="D206">
            <v>8000</v>
          </cell>
          <cell r="E206">
            <v>2500</v>
          </cell>
        </row>
        <row r="207">
          <cell r="D207">
            <v>10000</v>
          </cell>
          <cell r="E207">
            <v>21</v>
          </cell>
        </row>
        <row r="208">
          <cell r="D208">
            <v>600</v>
          </cell>
          <cell r="E208">
            <v>225</v>
          </cell>
        </row>
        <row r="209">
          <cell r="D209">
            <v>5600</v>
          </cell>
          <cell r="E209">
            <v>460</v>
          </cell>
        </row>
        <row r="210">
          <cell r="D210">
            <v>5000</v>
          </cell>
          <cell r="E210">
            <v>110</v>
          </cell>
        </row>
        <row r="211">
          <cell r="D211">
            <v>20000</v>
          </cell>
          <cell r="E211">
            <v>16</v>
          </cell>
        </row>
        <row r="212">
          <cell r="D212">
            <v>1500</v>
          </cell>
          <cell r="E212">
            <v>1</v>
          </cell>
        </row>
        <row r="213">
          <cell r="D213">
            <v>500</v>
          </cell>
          <cell r="E213">
            <v>0</v>
          </cell>
        </row>
        <row r="214">
          <cell r="D214">
            <v>3000</v>
          </cell>
          <cell r="E214">
            <v>1126</v>
          </cell>
        </row>
        <row r="215">
          <cell r="D215">
            <v>8880</v>
          </cell>
          <cell r="E215">
            <v>0</v>
          </cell>
        </row>
        <row r="216">
          <cell r="D216">
            <v>1500</v>
          </cell>
          <cell r="E216">
            <v>795</v>
          </cell>
        </row>
        <row r="217">
          <cell r="D217">
            <v>3750</v>
          </cell>
          <cell r="E217">
            <v>95</v>
          </cell>
        </row>
        <row r="218">
          <cell r="D218">
            <v>525</v>
          </cell>
          <cell r="E218">
            <v>0</v>
          </cell>
        </row>
        <row r="219">
          <cell r="D219">
            <v>20000</v>
          </cell>
          <cell r="E219">
            <v>490</v>
          </cell>
        </row>
        <row r="220">
          <cell r="D220">
            <v>4000</v>
          </cell>
          <cell r="E220">
            <v>27</v>
          </cell>
        </row>
        <row r="221">
          <cell r="D221">
            <v>15000</v>
          </cell>
          <cell r="E221">
            <v>25</v>
          </cell>
        </row>
        <row r="222">
          <cell r="D222">
            <v>5000</v>
          </cell>
          <cell r="E222">
            <v>3045</v>
          </cell>
        </row>
        <row r="223">
          <cell r="D223">
            <v>3495</v>
          </cell>
          <cell r="E223">
            <v>34.950000000000003</v>
          </cell>
        </row>
        <row r="224">
          <cell r="D224">
            <v>1000</v>
          </cell>
          <cell r="E224">
            <v>165</v>
          </cell>
        </row>
        <row r="225">
          <cell r="D225">
            <v>3500</v>
          </cell>
          <cell r="E225">
            <v>37</v>
          </cell>
        </row>
        <row r="226">
          <cell r="D226">
            <v>700</v>
          </cell>
          <cell r="E226">
            <v>0</v>
          </cell>
        </row>
        <row r="227">
          <cell r="D227">
            <v>15000</v>
          </cell>
          <cell r="E227">
            <v>1335</v>
          </cell>
        </row>
        <row r="228">
          <cell r="D228">
            <v>3000</v>
          </cell>
          <cell r="E228">
            <v>5</v>
          </cell>
        </row>
        <row r="229">
          <cell r="D229">
            <v>3000</v>
          </cell>
          <cell r="E229">
            <v>0</v>
          </cell>
        </row>
        <row r="230">
          <cell r="D230">
            <v>2224</v>
          </cell>
          <cell r="E230">
            <v>350</v>
          </cell>
        </row>
        <row r="231">
          <cell r="D231">
            <v>150</v>
          </cell>
          <cell r="E231">
            <v>3</v>
          </cell>
        </row>
        <row r="232">
          <cell r="D232">
            <v>3500</v>
          </cell>
          <cell r="E232">
            <v>759</v>
          </cell>
        </row>
        <row r="233">
          <cell r="D233">
            <v>3500</v>
          </cell>
          <cell r="E233">
            <v>10</v>
          </cell>
        </row>
        <row r="234">
          <cell r="D234">
            <v>1000</v>
          </cell>
          <cell r="E234">
            <v>47</v>
          </cell>
        </row>
        <row r="235">
          <cell r="D235">
            <v>9600</v>
          </cell>
          <cell r="E235">
            <v>0</v>
          </cell>
        </row>
        <row r="236">
          <cell r="D236">
            <v>5000</v>
          </cell>
          <cell r="E236">
            <v>240</v>
          </cell>
        </row>
        <row r="237">
          <cell r="D237">
            <v>1000</v>
          </cell>
          <cell r="E237">
            <v>32</v>
          </cell>
        </row>
        <row r="238">
          <cell r="D238">
            <v>1600</v>
          </cell>
          <cell r="E238">
            <v>204</v>
          </cell>
        </row>
        <row r="239">
          <cell r="D239">
            <v>110000</v>
          </cell>
          <cell r="E239">
            <v>20</v>
          </cell>
        </row>
        <row r="240">
          <cell r="D240">
            <v>2000</v>
          </cell>
          <cell r="E240">
            <v>730</v>
          </cell>
        </row>
        <row r="241">
          <cell r="D241">
            <v>75000</v>
          </cell>
          <cell r="E241">
            <v>0</v>
          </cell>
        </row>
        <row r="242">
          <cell r="D242">
            <v>4500</v>
          </cell>
          <cell r="E242">
            <v>50</v>
          </cell>
        </row>
        <row r="243">
          <cell r="D243">
            <v>270</v>
          </cell>
          <cell r="E243">
            <v>0</v>
          </cell>
        </row>
        <row r="244">
          <cell r="D244">
            <v>600</v>
          </cell>
          <cell r="E244">
            <v>0</v>
          </cell>
        </row>
        <row r="245">
          <cell r="D245">
            <v>500</v>
          </cell>
          <cell r="E245">
            <v>137</v>
          </cell>
        </row>
        <row r="246">
          <cell r="D246">
            <v>1000</v>
          </cell>
          <cell r="E246">
            <v>100</v>
          </cell>
        </row>
        <row r="247">
          <cell r="D247">
            <v>5000</v>
          </cell>
          <cell r="E247">
            <v>3530</v>
          </cell>
        </row>
        <row r="248">
          <cell r="D248">
            <v>2000</v>
          </cell>
          <cell r="E248">
            <v>41</v>
          </cell>
        </row>
        <row r="249">
          <cell r="D249">
            <v>3000</v>
          </cell>
          <cell r="E249">
            <v>59</v>
          </cell>
        </row>
        <row r="250">
          <cell r="D250">
            <v>3000</v>
          </cell>
          <cell r="E250">
            <v>94</v>
          </cell>
        </row>
        <row r="251">
          <cell r="D251">
            <v>1500</v>
          </cell>
          <cell r="E251">
            <v>3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01.880842824074" createdVersion="8" refreshedVersion="8" minRefreshableVersion="3" recordCount="4114" xr:uid="{E04F9B7F-2D85-5B42-96DF-970B01630FB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tring="0" containsBlank="1" containsNumber="1" containsInteger="1" minValue="0" maxValue="21535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01.903849537041" createdVersion="8" refreshedVersion="8" minRefreshableVersion="3" recordCount="4114" xr:uid="{B006C911-D45F-8E44-A273-982ED34A7F8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tring="0" containsBlank="1" containsNumber="1" containsInteger="1" minValue="0" maxValue="21535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02.945149305553" createdVersion="8" refreshedVersion="8" minRefreshableVersion="3" recordCount="4114" xr:uid="{7BC6173B-45C9-614C-8458-8EEAA5F05315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tring="0" containsBlank="1" containsNumber="1" containsInteger="1" minValue="0" maxValue="21535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m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m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m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m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m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m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m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m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m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m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m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m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m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m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m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m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m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m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m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m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m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m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m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m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m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m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m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m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m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m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m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m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m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m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m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m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m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m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m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m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m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m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m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m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m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m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m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m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m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m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m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m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m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m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m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m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m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m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m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m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m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m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m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m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m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m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m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m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m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m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m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m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m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m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m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m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m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m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m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m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m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m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m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m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m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m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m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m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m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m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m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m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m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m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m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m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m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m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m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m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m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m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m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m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m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m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m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m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m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m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m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m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m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m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m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m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m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m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m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m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m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m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m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m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m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m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m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m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m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m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m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m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m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m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m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m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m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m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m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m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m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m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m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m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m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m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m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m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m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m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m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m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m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m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m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m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m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m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m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m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m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m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m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m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m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m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m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m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m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m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m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m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m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m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m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m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m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m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m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m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m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m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m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m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m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m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m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m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m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m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m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m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m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m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m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m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m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m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m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m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m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m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m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m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m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m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m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m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m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m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m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m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m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m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m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m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m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m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m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m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m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m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m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m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m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m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m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m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m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m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m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m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m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m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m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m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m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m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m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m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m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m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m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m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m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m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m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m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m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m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m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m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m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m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m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m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m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m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m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m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m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m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m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m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m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m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m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m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m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m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m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m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m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m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m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m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m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m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m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m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m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m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m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m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m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m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m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m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m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m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m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m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m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m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m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m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m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m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m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m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m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m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m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m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m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m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m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m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m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m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m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m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m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m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m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m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m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m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m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m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m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m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m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m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m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m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m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m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m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m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m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m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m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m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m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m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m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m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m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m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m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m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m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m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m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m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m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m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m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m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m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m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m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m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m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m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m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m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m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m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m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m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m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m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m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m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m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m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m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m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m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m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m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m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m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m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m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m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m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m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m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m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m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m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m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m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m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m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m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m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m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m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m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m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m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m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m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m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m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m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m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m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m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m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m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m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m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m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m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m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m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m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m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m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m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m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m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m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m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m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m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m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m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m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m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m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m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m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m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m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m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m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m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m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m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m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m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m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m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m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m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m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m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m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m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m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m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m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m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m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m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m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m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m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m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m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m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m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m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m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m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m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m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m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m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m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m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m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m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m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m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m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m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m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m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m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m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m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m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m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m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m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m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m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m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m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m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m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m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m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m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m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m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m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m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m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m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m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m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m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m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m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m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m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m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m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m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m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m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m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m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m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m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m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m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m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m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m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m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m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m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m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m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m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m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m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m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m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m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m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m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m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m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m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m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m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m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m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m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m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m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m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m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m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m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m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m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m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m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m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m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m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m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m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m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m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m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m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m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m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m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m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m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m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m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m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m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m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m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m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m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m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m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m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m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m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m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m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m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m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m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m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m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m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m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m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m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m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m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m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m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m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m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m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m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m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m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m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m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m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m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m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m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m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m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m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m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m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m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m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m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m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m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m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m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m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m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m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m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m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m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m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m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m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m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m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m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m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m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m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m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m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m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m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m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m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m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m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m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m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m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m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m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m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m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m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m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m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m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m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m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m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m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m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m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m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m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m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m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m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m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m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m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m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m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m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m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m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m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m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m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m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m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m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m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m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m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m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m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m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m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m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m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m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m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m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m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m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m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m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m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m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m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m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m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m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m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m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m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m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m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m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m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m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m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m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m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m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m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m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m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m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m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m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m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m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m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m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m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m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m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m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m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m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m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m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m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m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m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m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m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m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m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m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m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m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m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m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m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m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m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m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m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m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m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m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m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m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m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m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m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m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m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m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m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m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m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m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m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m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m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m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m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m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m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m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m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m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m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m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m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m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m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m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m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m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m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m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m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m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m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m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m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m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m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m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m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m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m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m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m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m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m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m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m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m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m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m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m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m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m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m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m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m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m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m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m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m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m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m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m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m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m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m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m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m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m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m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m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m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m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m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m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m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m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m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m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m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m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m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m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m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m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m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m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m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m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m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m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m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m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m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m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m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m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m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m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m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m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m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m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m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m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m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m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m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m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m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m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m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m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m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m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m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m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m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m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m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m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m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m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m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m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m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m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m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m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m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m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m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m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m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m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m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m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m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m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m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m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m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m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m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m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m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m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m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m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m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m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m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m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m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m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m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m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m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m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m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m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m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m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m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m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m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m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m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m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m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m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m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m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m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m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m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m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m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m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m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m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m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m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m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m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m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m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m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m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m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m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m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m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m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m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m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m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m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m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m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m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m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m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m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m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m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m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m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m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m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m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m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m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m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m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m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m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m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m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m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m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m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m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m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m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m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m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m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m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m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m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m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m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m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m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m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m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m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m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m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m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m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m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m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m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m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m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m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m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m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m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m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m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m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m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m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m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m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m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m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m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m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m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m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m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m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m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m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m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m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m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m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m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m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m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m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m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m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m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m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m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m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m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m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m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m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m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m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m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m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m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m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m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m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m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m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m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m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m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m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m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m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m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m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m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m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m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m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m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m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m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m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m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m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m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m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m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m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m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m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m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m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m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m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m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m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m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m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m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m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m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m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m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m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m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m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m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m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m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m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m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m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m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m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m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m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m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m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m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m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m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m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m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m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m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m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m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m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m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m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m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m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m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m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m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m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m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m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m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m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m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m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m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m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m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m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m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m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m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m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m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m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m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m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m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m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m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m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m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m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m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m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m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m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m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m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m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m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m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m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m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m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m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m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m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m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m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m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m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m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m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m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m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m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m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m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m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m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m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m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m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m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m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m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m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m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m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m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m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m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m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m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m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m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m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m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m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m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m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m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m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m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m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m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m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m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m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m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m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m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m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m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m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m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m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m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m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m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m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m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m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m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m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m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m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m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m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m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m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m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m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m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m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m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m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m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m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m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m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m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m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m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m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m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m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m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m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m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m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m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m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m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m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m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m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m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m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m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m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m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m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m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m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m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m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m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m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m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m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m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m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m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m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m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m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m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m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m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m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m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m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m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m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m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m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m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m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m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m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m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m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m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m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m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m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m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m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m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m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m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m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m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m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m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m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m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m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m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m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m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m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m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m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m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m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m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m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m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m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m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m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m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m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m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m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m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m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m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m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m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m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m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m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m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m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m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m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m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m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m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m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m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m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m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m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m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m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m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m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m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m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m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m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m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m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m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m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m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m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m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m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m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m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m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m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m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m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m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m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m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m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m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m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m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m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m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m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m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m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m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m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m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m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m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m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m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m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m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m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m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m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m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m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m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m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m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m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m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m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m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m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m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m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m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m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m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m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m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m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m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m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m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m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m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m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m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m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m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m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m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m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m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m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m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m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m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m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m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m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m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m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m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m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m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m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m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m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m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m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m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m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m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m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m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m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m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m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m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m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m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m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m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m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m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m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m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m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m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m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m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m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m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m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m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m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m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m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m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m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m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m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m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m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m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m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m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m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m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m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m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m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m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m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m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m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m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m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m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m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m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m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m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m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m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m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m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m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m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m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m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m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m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m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m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m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m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m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m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m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m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m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m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m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m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m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m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m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m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m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m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m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m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m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m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m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m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m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m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m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m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m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m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m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m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m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m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m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m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m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m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m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m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m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m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m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m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m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m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m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m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m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m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m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m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m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m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m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m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m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m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m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m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m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m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m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m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m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m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m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m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m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m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m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m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m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m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m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m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m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m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m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m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m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m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m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m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m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m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m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m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m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m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m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m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m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m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m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m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m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m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m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m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m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m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m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m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m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m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m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m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m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m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m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m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m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m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m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m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m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m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m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m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m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m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m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m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m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m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m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m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m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m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m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m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m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m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m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m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m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m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m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m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m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m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m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m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m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m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m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m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m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m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m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m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m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m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m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m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m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m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m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m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m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m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m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m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m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m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m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m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m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m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m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m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m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m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m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m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m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m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m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m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m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m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m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m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m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m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m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m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m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m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m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m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m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m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m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m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m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m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m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m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m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m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m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m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m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m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m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m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m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m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m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m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m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m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m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m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m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m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m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m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m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m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m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m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m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m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m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m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m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m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m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m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m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m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m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m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m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m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m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m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m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m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m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m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m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m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m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m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m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m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m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m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m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m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m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m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m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m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m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m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m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m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m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m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m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m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m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m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m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m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m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m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m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m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m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m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m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m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m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m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m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m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m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m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m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m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m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m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m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m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m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m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m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m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m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m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m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m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m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m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m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m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m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m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m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m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m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m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m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m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m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m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m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m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m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m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m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m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m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m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m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m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m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m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m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m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m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m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m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m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m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m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m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m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m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m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m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m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m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m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m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m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m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m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m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m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m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m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m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m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m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m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m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m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m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m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m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m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m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m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m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m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m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m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m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m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m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m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m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m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m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m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m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m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m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m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m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m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m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m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m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m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m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m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m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m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m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m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m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m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m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m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m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m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m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m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m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m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m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m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m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m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m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m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m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m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m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m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m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m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m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m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m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m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m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m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m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m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m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m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m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m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m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m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m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m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m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m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m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m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m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m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m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m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m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m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m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m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m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m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m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m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m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m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m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m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m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m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m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m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m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m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m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m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m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m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m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m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m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m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m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m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m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m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m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m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m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m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m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m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m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m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m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m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m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m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m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m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m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m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m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m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m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m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m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m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m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m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m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m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m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m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m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m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m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m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m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m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m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m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m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m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m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m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m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m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m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m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m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m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m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m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m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m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m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m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m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m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m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m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m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m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m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m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m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m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m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m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m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m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m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m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m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m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m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m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m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m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m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m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m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m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m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m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m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m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m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m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m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m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m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m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m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m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m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m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m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m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m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m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m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m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m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m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m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m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m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m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m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m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m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m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m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m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m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m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m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m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m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m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m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m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m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m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m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m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m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m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m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m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m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m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m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m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m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m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m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m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m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m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m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m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m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m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m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m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m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m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m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m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m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m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m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m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m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m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m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m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m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m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m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m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m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m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m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m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m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m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m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m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m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m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m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m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m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m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m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m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m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m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m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m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m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m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m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m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m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m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m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m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m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m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m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m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m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m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m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m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m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m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m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m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m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m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m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m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m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m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m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m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m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m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m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m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m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m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m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m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m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m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m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m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m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m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m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m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m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m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m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m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m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m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m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m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m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m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m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m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m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m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m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m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m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m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m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m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m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m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m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m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m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m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m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m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m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m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m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m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m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m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m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m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m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m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m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m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m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m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m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m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m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m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m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m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m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m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m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m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m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m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m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m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m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m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m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m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m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m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m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m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m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m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m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m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m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m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m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m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m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m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m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m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m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m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m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m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m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m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m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m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m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m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m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m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m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m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m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m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m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m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m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m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m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m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m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m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m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m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m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m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m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m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m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m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m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m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m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m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m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m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m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m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m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m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m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m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m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m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m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m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m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m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m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m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m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m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m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m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m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m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m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m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m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m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m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m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m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m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m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m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m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m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m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m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m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m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m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m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m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m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m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m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m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m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m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m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m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m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m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m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m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m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m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m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m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m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m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m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m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m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m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m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m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m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m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m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m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m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m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m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m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m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m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m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m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m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m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m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m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m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m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m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m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m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m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m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m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m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m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m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m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m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m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m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m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m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m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m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m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m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m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m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m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m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m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m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m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m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m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m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m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m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m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m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m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m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m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m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m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m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m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m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m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m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m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m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m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m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m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m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m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m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m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m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m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m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m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m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m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m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m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m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m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m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m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m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m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m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m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m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m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m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m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m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m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m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m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m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m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m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m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m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m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m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m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m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m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m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m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m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m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m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m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m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m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m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m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m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m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m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m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m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m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m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m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m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m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m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m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m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m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m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m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m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m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m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m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m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m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m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m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m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m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m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m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m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m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m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m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m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m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m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m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m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m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m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m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m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m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m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m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m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m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m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m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m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m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m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m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m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m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m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m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m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m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m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m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m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m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m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m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m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m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m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m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m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m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m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m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m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m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m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m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m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m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m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m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m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m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m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m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m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m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m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m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m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m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m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m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m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m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m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m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m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m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m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m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m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m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m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m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m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m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m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m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m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m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m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m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m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m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m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m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m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m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m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m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m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m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m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m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m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m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m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m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m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m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m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m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m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m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m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m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m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m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m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m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m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m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m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m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m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m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m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m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m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m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m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m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m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m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m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m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m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m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m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m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m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m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m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m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m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m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m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m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m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m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m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m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m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m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m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m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m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m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m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m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m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m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m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m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m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m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m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m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m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m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m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m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m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m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m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m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m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m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m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m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m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m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m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m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m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m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m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m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m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m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m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m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m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m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m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m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m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m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m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m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m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m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m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m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m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m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m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m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m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m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m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m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m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m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m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m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m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m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m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m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m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m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m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m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m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m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m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m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m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m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m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m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m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m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m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m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m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m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m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m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m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m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m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m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m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m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m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m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m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m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m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m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m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m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m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m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m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m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m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m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m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m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m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m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m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m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m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m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m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m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m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m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m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m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m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m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m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m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m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m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m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m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m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m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m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m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m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m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m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m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m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m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m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m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m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m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m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m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m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m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m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m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m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m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m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m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m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m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m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m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m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m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m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m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m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m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m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m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m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m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m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m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m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m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m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m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m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m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m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m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m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m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m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m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m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m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m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m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m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m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m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m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m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m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m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m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m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m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m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m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m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m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m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m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m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m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m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m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m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m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m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m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m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m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m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m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m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m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m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m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m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m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m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m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m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m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m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m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m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m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m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m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m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m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m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m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m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m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m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m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m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m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m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m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m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m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m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m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m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m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m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m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m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m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m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m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m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m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m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m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m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m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m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m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m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m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m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m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m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m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m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m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m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m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m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m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m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m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m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m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m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m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m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m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m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m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m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m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m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m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m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m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m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m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m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m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m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m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m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m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m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m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m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m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m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m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m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m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m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m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m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m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m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m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m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m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m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m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m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m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m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m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m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m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m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m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m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m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m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m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m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m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m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m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m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m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m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m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m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m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m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m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m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m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m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m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m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m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m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m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m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m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m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m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m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m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m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m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m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m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m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m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m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m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m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m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m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m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m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m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m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m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m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m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m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m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m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m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m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m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m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m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m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m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m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m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m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m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m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m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m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m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m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m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m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m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m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m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m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m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m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m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m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m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m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m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m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m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m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m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m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m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m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m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m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m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m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m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m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m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m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m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m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m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m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m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m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m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m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m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m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m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m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m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m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m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m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m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m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m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m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m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m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m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m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m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m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m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m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m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m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m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m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m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m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m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m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m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m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m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m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m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m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m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m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m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m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m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m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m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m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m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m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m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m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m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m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m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m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m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m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m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m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m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m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m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m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m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m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m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m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m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m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m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m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m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m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m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m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m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m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m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m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m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m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m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m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m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m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m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m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m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m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m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m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m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m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m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m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m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m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m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m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m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m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m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m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m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m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m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m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m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m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m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m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m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m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m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m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m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m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m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m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m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m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m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m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m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m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m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m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m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m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m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m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m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m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m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m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m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m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m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m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m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m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m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m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m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m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m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m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m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m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m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m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m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m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m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m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m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m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m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m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m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m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m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m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m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m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m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m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m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m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m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m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m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m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m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m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m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m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m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m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m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m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m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m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m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m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m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m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m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m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m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m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m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m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m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m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m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m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m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m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m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m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m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m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m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m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m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m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m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m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m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m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m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m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m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m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m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m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m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m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m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m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m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m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m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m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m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m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m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m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m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m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m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m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m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m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m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m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m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m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m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m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m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m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m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m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m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m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m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m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m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m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m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m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m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m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m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m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m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m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m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m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m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m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m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m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m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m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m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m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m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m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m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m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m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m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m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m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m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m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m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m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m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m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m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m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m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m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m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m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m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m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m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m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m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m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m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m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m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m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m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m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m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m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m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m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m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m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m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m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m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m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m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m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m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m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m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m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m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m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m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m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m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m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m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m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m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m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m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m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m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m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m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m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m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m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m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m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m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m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m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m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m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m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m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m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m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m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m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m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m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m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m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m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m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m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m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m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m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m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m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m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m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m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m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m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m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m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m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m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m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m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m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m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m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m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m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m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m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m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m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m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m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m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m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m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m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m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m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m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m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m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m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m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m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m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m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m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m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m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m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m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m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m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m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m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m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m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m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m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m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m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m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m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m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m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m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m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m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m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m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m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m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m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m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m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m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m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m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m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m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m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m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m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m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m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m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m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m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m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m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m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m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m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m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m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m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m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m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m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m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m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m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m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m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m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m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m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m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m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m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m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m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m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m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m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m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m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m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m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m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m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m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m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m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m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m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m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m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m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m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m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m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m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m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m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m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m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m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m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m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m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m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m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m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m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m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m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m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m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m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m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m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m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m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m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m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m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m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m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m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m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m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m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m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m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m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m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m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m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m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m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m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m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m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m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m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m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m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m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m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m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m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m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m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m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m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m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m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m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m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m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m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m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m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m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m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m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m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m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m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m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m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m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m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m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m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m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m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m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m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m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m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m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m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m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m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m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m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m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m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m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m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m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m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m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m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m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m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m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m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m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m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m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m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m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m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m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m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m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m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m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m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m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m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m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m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m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m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m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m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m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m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m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m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m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m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m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m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m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m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m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m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m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m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m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m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m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m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m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m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m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m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m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m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m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m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m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m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m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m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m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m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m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m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m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m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m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m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m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m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m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m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m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m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m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m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m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m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m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m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m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m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m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m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m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m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m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m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m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m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m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m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m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m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m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m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m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m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m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m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m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m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m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m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m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m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m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m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m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m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m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m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m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m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m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m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m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m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m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m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m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m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m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m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m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m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m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m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m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m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m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m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m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m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m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m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m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m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m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m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m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m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m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m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m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m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m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m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m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m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m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m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m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m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m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m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m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m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m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m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m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m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m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m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m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m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m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m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m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m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m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m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m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m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m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m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m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m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m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m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m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m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m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m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m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m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m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m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m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m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m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m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m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m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m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m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m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m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m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m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m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m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m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m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m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m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m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m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m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m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m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m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m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m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m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m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m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m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m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m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m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m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m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m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m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m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m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m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m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m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m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m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m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m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m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m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m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m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m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m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m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m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m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m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m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m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m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m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m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m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m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m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m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m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m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m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m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m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m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m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m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m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m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m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m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m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m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m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m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m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m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m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m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m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m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m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m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m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m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m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m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m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m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m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m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m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m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m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m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m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m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m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m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m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m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m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m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m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m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m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m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m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m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m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m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m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m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m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m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m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m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m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m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m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m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m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m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m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m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m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m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m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m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m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m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m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m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m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m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m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m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m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m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m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m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m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m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m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m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m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m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m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m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m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m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m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m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m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m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m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m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m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m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m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m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m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m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m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m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m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m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m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m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m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m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m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m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m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m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m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m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m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m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m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m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m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m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m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m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m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m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m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m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m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m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m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m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m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m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m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m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m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m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m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m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m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m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m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m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m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m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m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m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m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m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m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m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m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m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m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m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m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m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m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m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m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m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m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m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m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m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m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m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m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m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m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m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m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m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m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m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m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m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m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m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m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m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m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m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m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m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m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m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m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m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m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m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m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m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m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m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m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m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m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m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m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m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m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m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m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m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m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m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m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m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m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m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m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m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m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m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m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m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m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m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m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m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m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m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m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m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m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m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m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m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m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m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m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m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m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m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m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m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m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m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m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m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m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m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m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m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m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m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m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m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m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m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m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m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m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m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m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m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m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m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m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m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m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m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m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m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m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m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m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m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m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m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m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m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m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m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m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m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m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m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m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m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m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m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m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m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m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m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m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m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m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m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m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m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m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m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m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m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m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m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m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m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m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m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m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m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m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m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m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m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m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m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m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m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m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m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m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m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m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m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m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m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m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m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m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m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m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m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m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m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m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m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m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m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m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m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m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m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m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m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m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m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m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m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m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m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m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m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m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m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m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m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m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m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m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m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m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m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m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m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m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m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m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m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m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m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m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m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m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m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m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m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m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m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m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m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m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m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m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m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m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m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m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m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m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m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m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m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m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m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m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m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m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m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m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m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m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m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m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m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m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m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m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m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m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m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m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m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m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m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m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m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m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m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m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m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m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m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m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m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m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m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m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m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m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m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m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m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m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m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m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m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m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m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m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m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m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m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m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m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m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m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m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m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m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m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m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m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m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m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m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m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m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m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m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m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m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m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m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m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m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m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m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m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m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m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m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m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m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m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m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m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m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m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m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m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m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m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m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m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m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m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m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m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m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m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m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m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m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m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m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m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m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m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m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m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m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m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m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m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m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m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m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m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m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m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m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m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m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m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m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m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m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m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m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m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m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m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m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m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m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m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m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m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m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m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m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m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m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m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m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m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m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m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m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m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m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m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m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m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m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m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m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m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m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m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m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m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m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m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m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m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m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m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m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m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m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m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m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m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m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m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m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m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m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m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m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m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m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m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m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m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m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m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m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m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m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m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m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m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m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m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m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m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m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m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m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m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m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m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m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m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m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m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m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m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m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m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m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m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m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m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m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m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m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m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m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m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m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m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m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m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m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m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m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m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m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m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m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m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m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m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m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m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m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m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m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m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m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m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m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m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m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m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m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m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m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m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m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m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m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m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m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m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m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m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m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m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m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m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m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m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m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m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m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m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m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m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m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m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m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m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m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m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m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m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m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m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m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m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m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m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m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m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m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m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m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m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m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m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m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m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m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m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m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m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m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m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m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m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m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m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m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m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m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m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m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m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m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m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m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m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m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m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m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m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m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m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m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m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m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m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m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m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m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m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m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m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m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m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m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m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m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m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m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m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m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m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m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m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m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m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m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m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m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m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m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m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m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m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m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m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m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m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m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m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m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m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m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m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m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m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m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m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m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m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m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m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m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m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m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m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m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m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m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m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m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m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m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m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m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m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m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m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m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m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m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m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m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m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m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m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m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m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m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m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m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m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m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m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m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m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m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m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m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m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m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m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m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m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m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m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m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m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m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m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m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m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m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m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m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m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m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m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m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m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m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m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m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m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m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m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m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m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m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m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m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m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m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m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m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m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m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m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m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m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m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m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m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m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m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m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m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m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m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m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m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m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m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m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m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m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m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m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m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m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m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m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m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m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m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m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m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m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m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m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m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m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m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m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m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m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m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m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m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m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m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m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m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m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m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m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m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m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m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m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m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m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m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m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m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m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m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m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m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m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m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m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m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m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m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m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m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m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m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m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m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m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m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m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m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m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m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m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m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m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m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m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m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m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m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m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m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m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m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m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m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m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m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m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m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m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m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m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m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m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m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m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m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m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m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m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m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m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m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m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m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m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m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m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m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m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m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m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m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m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m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m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m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m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m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m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m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m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m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m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m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m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m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m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m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m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m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m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m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m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m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m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m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m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m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m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m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m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m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m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m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m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m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m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m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m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m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m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m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m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m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m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m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m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m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m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m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m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m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m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m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m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m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m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m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m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m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m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m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m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m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m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m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m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m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m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m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m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m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m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m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m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m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m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m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m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m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m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m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m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m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m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m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m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m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m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m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m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m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m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m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m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m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m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m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m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m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m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m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m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m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m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m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m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m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m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m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m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m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m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m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m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m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m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m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m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m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m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m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m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m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m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m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m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m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m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m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m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m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m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m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m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m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m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m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m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m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m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m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m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m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m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m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m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m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m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m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m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m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m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m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m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m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m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m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m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m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m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m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m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m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m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m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m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m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m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m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m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m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m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m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m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m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m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m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m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m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m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m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m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m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m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m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m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m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m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m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m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m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m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m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m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m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m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m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m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m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m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m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m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m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m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m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m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m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m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m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m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m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m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m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m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m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m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m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m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m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m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m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m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m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m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m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m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m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m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m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m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m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m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m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m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m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m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m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m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m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m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m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m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m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m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m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m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m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m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m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m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m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m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m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m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m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m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m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m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m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m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m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m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m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m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m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m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m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m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m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m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m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m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m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m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m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m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m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m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m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m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m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m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m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m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m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m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m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m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m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m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m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m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m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m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m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m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m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m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m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m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m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m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m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m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m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m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m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m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m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m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m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m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m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m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m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m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m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m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m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m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m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m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m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m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m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m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m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m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m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m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m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m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m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m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m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m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m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m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m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m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m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m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m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m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m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m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m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m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m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m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m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m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m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m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m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m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m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m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m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m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m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m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m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m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m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m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m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m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m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m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m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m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m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m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m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m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m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m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m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m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m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m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m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m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m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m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m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m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m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m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m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m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m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m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m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m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m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m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m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m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m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m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m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m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m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m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m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m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m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m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m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m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m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m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m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m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m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m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m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m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m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m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m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m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m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m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m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m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m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m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m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m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m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m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m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m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m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m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m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m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m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m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m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m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m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m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m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m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m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m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m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m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m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m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m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m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m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m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m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m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m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m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m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m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m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m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m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m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m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m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m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m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m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m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m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m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m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m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m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m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m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m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m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m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m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m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m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m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m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m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m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m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m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m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m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m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m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m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m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m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m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m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m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m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m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m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m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m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m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m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m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m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m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m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m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m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m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m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m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m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m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m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m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m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m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m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m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m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m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m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m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m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m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m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m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m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m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m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m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m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m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m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m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m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m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m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m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m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m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m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m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m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m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m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m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m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m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m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m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m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m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m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m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m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m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m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m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m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m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m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m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m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m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m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m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m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m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m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m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m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m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m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m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m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m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m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m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m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m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m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m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m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m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m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m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m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m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m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m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m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m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m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m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m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m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m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m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m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m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m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m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m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m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m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m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m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m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m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m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m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m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m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m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m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m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m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m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m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m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m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m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m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m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m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m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m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m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m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m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m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m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m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m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m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m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m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m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m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m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m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m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m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m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m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m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m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m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m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m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m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m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m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m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m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m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m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m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m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m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m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m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m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m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m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m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m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m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m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m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m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m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m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m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m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m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m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m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m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m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m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m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m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m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m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m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m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m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m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m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m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m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m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m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m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m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m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m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m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m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m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m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m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m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m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m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m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m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m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m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m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m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m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m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m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m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m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m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m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m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m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m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m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m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m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m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m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m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m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m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m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m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m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m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m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m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m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m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m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m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m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m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m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m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m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m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m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m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m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m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m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m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m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m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m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m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m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m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m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m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m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m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m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m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m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m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m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m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m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m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m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m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m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m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m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m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m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m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m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m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m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m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m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m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m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m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m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m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m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m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m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m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m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m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m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m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m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m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m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m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m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m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m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m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m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m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m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m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m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m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m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m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m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m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m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m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m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m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m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m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m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m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m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m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m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m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m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m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m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m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m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m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m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m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m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m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m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m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m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m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m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m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m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m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m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m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m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m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m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m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m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m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m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m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m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m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m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m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m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m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m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m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m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m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m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m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m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m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m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m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m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m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m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m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m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m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m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m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m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m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m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m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m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m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m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m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m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m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m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m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m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m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m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m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m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m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m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m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m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m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m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m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m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m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m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m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m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m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m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m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m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m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m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m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m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m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m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m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m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m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m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m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m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m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m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m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m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m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m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m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m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m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m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m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m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m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m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m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m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m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m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m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m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m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m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m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m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m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m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m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m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m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m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m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m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m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m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m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m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m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m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m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m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m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m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m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m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m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m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m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m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m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m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m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m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m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m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m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m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m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m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m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m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m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m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m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m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m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m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m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m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m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m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m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m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m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m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m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m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m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m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m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m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m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m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m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m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m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m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m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m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m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m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m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m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m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m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m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m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m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m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m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m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m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m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m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m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m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m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m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m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m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m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m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m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m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m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m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m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m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m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m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m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m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m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m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m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m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m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m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m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m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m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m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m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m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m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m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m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m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m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m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m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m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m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m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m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m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m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m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m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m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m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m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m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m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m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m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m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m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m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m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m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m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m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m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m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m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m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m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m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m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m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m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m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m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m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m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m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m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m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m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m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m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m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m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m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m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m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m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m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m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m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m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m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m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m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m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m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m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m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m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m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m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m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m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m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m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m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m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m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m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m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m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m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m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m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m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m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m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m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m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m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m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m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m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m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m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m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m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m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m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m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m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m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m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m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m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m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m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m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m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m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m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m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m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m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m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m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m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m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m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m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m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m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m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m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m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m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m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m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m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m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m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m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m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m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m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m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m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m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m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m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m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m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m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m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m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m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m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m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m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m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m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m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m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m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m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m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m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m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m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m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m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m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m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m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m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m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m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m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m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m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m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m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m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m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m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m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m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m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m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m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m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m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m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m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m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m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m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m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m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m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m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m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m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m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m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m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m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m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m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m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m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m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m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m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m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m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m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m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m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m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m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m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m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m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m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m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m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m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m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m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m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m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m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m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m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m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m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m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m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m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m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m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m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m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m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m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m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m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m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m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m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m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m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m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m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m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m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m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m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m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m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m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m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m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m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m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m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m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m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m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m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m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m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m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m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m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m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m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m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m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m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m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m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m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m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m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m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m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m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m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m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m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m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m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m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m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m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m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m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m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m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m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m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m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m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m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5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3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2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m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m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m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m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m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m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m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m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m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m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m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m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m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m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m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m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m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m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m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m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m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m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m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m/>
    <n v="23.96"/>
    <x v="4"/>
    <s v="electronic music"/>
    <x v="1036"/>
    <d v="2013-01-07T08:00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m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m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m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m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m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m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m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m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m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m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m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m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m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m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m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m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m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m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m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m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m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m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m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m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m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m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m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m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m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m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m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m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m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m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m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m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m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m/>
    <n v="113.57"/>
    <x v="6"/>
    <s v="video games"/>
    <x v="1074"/>
    <d v="2014-01-04T04:09:05"/>
    <x v="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m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m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m/>
    <n v="43.98"/>
    <x v="6"/>
    <s v="video games"/>
    <x v="1077"/>
    <d v="2016-01-14T04:00:11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m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m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m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m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m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m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m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m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m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m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m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m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m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m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m/>
    <n v="3"/>
    <x v="6"/>
    <s v="video games"/>
    <x v="1092"/>
    <d v="2013-01-06T00:37:18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m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m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m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m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m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m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m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m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m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m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m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m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m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m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m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m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m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m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m/>
    <n v="1"/>
    <x v="6"/>
    <s v="video games"/>
    <x v="1111"/>
    <d v="2016-01-08T04:53:10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m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m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m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m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m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m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m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m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m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m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m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m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m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m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m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m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m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m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m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m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m/>
    <n v="110.62"/>
    <x v="6"/>
    <s v="mobile games"/>
    <x v="1132"/>
    <d v="2017-01-01T02:46:11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m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m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m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m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m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m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m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m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m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m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m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m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m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m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m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m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m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m/>
    <n v="42"/>
    <x v="7"/>
    <s v="food trucks"/>
    <x v="1150"/>
    <d v="2016-01-08T22:54:35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m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m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m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m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m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m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m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m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m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m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m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m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m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m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m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m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m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m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m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m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m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m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m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m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m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m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m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m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m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m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m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m/>
    <n v="10.5"/>
    <x v="7"/>
    <s v="food trucks"/>
    <x v="1182"/>
    <d v="2017-01-12T16:42:00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m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m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m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m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m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m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m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m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m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m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m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m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m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m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m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m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m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m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m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m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m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m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m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m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m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m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m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m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m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m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m/>
    <n v="61.53"/>
    <x v="8"/>
    <s v="photobooks"/>
    <x v="1213"/>
    <d v="2017-01-31T18:08:20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m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m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m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m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m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m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m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m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m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m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m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m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m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m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m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m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m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m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m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m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m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m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m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m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m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m/>
    <n v="0"/>
    <x v="4"/>
    <s v="world music"/>
    <x v="1239"/>
    <d v="2012-01-05T23:06:07"/>
    <x v="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m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m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m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m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m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m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m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m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m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m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m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m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m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m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m/>
    <n v="94.49"/>
    <x v="4"/>
    <s v="rock"/>
    <x v="1254"/>
    <d v="2011-01-01T04:59:00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m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m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m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m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m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m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m/>
    <n v="38.94"/>
    <x v="4"/>
    <s v="rock"/>
    <x v="1261"/>
    <d v="2014-01-29T08:13:47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m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m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m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m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m/>
    <n v="190.9"/>
    <x v="4"/>
    <s v="rock"/>
    <x v="1266"/>
    <d v="2014-01-11T21:02:25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m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m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m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m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m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m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m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m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m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m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m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m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m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m/>
    <n v="127.98"/>
    <x v="4"/>
    <s v="rock"/>
    <x v="1280"/>
    <d v="2011-03-01T18:10:54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m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m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m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m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m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m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m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m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m/>
    <n v="36.08"/>
    <x v="1"/>
    <s v="plays"/>
    <x v="1289"/>
    <d v="2017-01-04T03:14:05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m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m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m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m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m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m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m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m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m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m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m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m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m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m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m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m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m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m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m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m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m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m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m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m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m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m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m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m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m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m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m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m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m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m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m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m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m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m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m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m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m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m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m/>
    <n v="0"/>
    <x v="2"/>
    <s v="wearables"/>
    <x v="1332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m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m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m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m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m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m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m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m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m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m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m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m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m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m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m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m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m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m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m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m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m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m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m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m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m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m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m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m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m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m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m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m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m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m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m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m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m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m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m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m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m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m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m/>
    <n v="62.87"/>
    <x v="4"/>
    <s v="rock"/>
    <x v="1375"/>
    <d v="2017-01-15T01:35:19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m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m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m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m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m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m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m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m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m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m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m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m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m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m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m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m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m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m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m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m/>
    <n v="47.76"/>
    <x v="4"/>
    <s v="rock"/>
    <x v="1395"/>
    <d v="2017-01-14T21:48:0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m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m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m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m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m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m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m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m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m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m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m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m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m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m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m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m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m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m/>
    <n v="100"/>
    <x v="3"/>
    <s v="translations"/>
    <x v="1413"/>
    <d v="2016-02-20T10:29:30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m/>
    <n v="1"/>
    <x v="3"/>
    <s v="translations"/>
    <x v="1414"/>
    <d v="2017-01-03T06:04:27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m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m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m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m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m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m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m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m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m/>
    <n v="100"/>
    <x v="3"/>
    <s v="translations"/>
    <x v="1423"/>
    <d v="2016-01-01T08:38:51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m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m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m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m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m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m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m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m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m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m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m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m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m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m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m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m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m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m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m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m/>
    <n v="0"/>
    <x v="3"/>
    <s v="translations"/>
    <x v="1443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m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m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m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m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m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m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m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m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m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m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m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m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m/>
    <n v="48.33"/>
    <x v="3"/>
    <s v="translations"/>
    <x v="1456"/>
    <d v="2017-01-03T16:02:45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m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m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m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m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m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m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m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m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m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m/>
    <n v="69.599999999999994"/>
    <x v="3"/>
    <s v="radio &amp; podcasts"/>
    <x v="1466"/>
    <d v="2016-01-12T05:00:00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m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m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m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m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m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m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m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m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m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m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m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m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m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m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m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m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m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m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m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m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m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m/>
    <n v="60"/>
    <x v="3"/>
    <s v="fiction"/>
    <x v="1488"/>
    <d v="2014-01-05T13:31:0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m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m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m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m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m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m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m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m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m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m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m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m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m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m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m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m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m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m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m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m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m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m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m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m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m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m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m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m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m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m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m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m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m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m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m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m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m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m/>
    <n v="98.84"/>
    <x v="8"/>
    <s v="photobooks"/>
    <x v="1526"/>
    <d v="2016-01-19T06:37:27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m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m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m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m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m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m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m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m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m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m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m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m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m/>
    <n v="95.76"/>
    <x v="8"/>
    <s v="photobooks"/>
    <x v="1539"/>
    <d v="2017-01-03T22:03:39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m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m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m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m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m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m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m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m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m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m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m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m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m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m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m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m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m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m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m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m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m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m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m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m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m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m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m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m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m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m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m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m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m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m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m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m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m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m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m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m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m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m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m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m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m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m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m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m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m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m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m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m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m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m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m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m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m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m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m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m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m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m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m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m/>
    <n v="66.69"/>
    <x v="4"/>
    <s v="rock"/>
    <x v="1603"/>
    <d v="2012-01-28T04:04:19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m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m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m/>
    <n v="87.83"/>
    <x v="4"/>
    <s v="rock"/>
    <x v="1606"/>
    <d v="2011-03-24T01:40:38"/>
    <x v="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m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m/>
    <n v="52.83"/>
    <x v="4"/>
    <s v="rock"/>
    <x v="1608"/>
    <d v="2014-01-01T05:26:00"/>
    <x v="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m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m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m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m/>
    <n v="50"/>
    <x v="4"/>
    <s v="rock"/>
    <x v="1612"/>
    <d v="2013-01-02T20:59:44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m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m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m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m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m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m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m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m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m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m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m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m/>
    <n v="47.2"/>
    <x v="4"/>
    <s v="rock"/>
    <x v="1624"/>
    <d v="2013-01-09T08:48:5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m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m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m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m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m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m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m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m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m/>
    <n v="172.41"/>
    <x v="4"/>
    <s v="rock"/>
    <x v="1633"/>
    <d v="2012-01-16T05:00:00"/>
    <x v="5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m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m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m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m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m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m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m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m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m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m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m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m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m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m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m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m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m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m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m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m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m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m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m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m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m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m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m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m/>
    <n v="80.180000000000007"/>
    <x v="4"/>
    <s v="pop"/>
    <x v="1661"/>
    <d v="2016-01-17T21:00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m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m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m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m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m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m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m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m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m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m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m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m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m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m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m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m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m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m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m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m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m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m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m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m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m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m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m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m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m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m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m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m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m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m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m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m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m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m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m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m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m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m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m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m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m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m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m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m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m/>
    <n v="34"/>
    <x v="4"/>
    <s v="faith"/>
    <x v="1710"/>
    <d v="2016-01-18T13:00:00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m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m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m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m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m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m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m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m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m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m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m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m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m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m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m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m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m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m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m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m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m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m/>
    <n v="0"/>
    <x v="4"/>
    <s v="faith"/>
    <x v="1732"/>
    <d v="2016-01-16T05:00:00"/>
    <x v="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m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m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m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m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m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m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m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m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m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m/>
    <n v="63.97"/>
    <x v="8"/>
    <s v="photobooks"/>
    <x v="1742"/>
    <d v="2017-01-07T21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m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m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m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m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m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m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m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m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m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m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m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m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m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m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m/>
    <n v="414.29"/>
    <x v="8"/>
    <s v="photobooks"/>
    <x v="1757"/>
    <d v="2017-01-28T19:29:00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m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m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m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m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m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m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m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m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m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m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m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m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m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m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m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m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m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m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m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m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m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m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m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m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m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m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m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m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m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m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m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m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m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m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m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m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m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m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m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m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m/>
    <n v="58.97"/>
    <x v="8"/>
    <s v="photobooks"/>
    <x v="1798"/>
    <d v="2016-02-04T07:50:33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m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m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m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m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m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m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m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m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m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m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m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m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m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m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m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m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m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m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m/>
    <n v="94.19"/>
    <x v="8"/>
    <s v="photobooks"/>
    <x v="1817"/>
    <d v="2017-01-30T06:59:00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m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m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m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m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m/>
    <n v="27.27"/>
    <x v="4"/>
    <s v="rock"/>
    <x v="1822"/>
    <d v="2014-01-31T19:01:00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m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m/>
    <n v="75.05"/>
    <x v="4"/>
    <s v="rock"/>
    <x v="1824"/>
    <d v="2014-01-08T02:08:00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m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m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m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m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m/>
    <n v="75.77"/>
    <x v="4"/>
    <s v="rock"/>
    <x v="1829"/>
    <d v="2011-01-21T22:00:00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m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m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m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m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m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m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m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m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m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m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m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m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m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m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m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m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m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m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m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m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m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m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m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m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m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m/>
    <n v="70.58"/>
    <x v="4"/>
    <s v="rock"/>
    <x v="1855"/>
    <d v="2014-01-06T12:55:40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m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m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m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m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m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m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m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m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m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m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m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m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m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m/>
    <n v="0"/>
    <x v="6"/>
    <s v="mobile games"/>
    <x v="1869"/>
    <d v="2017-01-04T00:04:09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m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m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m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m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m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m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m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m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m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m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m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m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m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m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m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m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m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m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m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m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m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m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m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m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m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m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m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m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m/>
    <n v="68.81"/>
    <x v="4"/>
    <s v="indie rock"/>
    <x v="1898"/>
    <d v="2016-02-01T18:00:00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m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m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m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m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m/>
    <n v="34.1"/>
    <x v="2"/>
    <s v="gadgets"/>
    <x v="1903"/>
    <d v="2017-01-27T18:29:51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m/>
    <n v="25"/>
    <x v="2"/>
    <s v="gadgets"/>
    <x v="1904"/>
    <d v="2016-01-02T16:27:01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m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m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m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m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m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m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m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m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m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m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m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m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m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m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m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m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m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m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m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m/>
    <n v="104"/>
    <x v="4"/>
    <s v="indie rock"/>
    <x v="1924"/>
    <d v="2014-01-15T19:33:00"/>
    <x v="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m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m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m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m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m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m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m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m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m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m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m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m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m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m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m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m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m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m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m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m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m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m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m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m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m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m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m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m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m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m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m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m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m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m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m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m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m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m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m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m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m/>
    <n v="127.32"/>
    <x v="2"/>
    <s v="hardware"/>
    <x v="1965"/>
    <d v="2012-01-12T01:00:00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m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m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m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m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m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m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m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m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m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m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m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m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m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m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m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m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m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m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m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m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m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m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m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m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m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m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m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m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m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m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m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m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m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m/>
    <n v="25"/>
    <x v="8"/>
    <s v="people"/>
    <x v="2000"/>
    <d v="2016-01-06T22:50:13"/>
    <x v="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m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m/>
    <n v="78.83"/>
    <x v="2"/>
    <s v="hardware"/>
    <x v="2002"/>
    <d v="2017-01-23T17:05:43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m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m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m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m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m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m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m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m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m/>
    <n v="422.02"/>
    <x v="2"/>
    <s v="hardware"/>
    <x v="2011"/>
    <d v="2016-01-11T23:00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m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m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m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m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m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m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m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m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m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m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m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m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m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m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m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m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m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m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m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m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m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m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m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m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m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m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m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m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m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m/>
    <n v="88.24"/>
    <x v="2"/>
    <s v="hardware"/>
    <x v="2042"/>
    <d v="2016-01-22T16:59:3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m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m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m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m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m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m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m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m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m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m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m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m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m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m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m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m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m/>
    <n v="114.77"/>
    <x v="2"/>
    <s v="hardware"/>
    <x v="2059"/>
    <d v="2016-01-31T21:59:00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m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m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m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m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m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m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m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m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m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m/>
    <n v="244.12"/>
    <x v="2"/>
    <s v="hardware"/>
    <x v="2069"/>
    <d v="2016-01-02T23:19:51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m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m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m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m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m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m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m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m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m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m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m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m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m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m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m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m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m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m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m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m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m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m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m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m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m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m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m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m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m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m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m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m/>
    <n v="51.48"/>
    <x v="4"/>
    <s v="indie rock"/>
    <x v="2101"/>
    <d v="2012-02-13T03:35:14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m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m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m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m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m/>
    <n v="53.52"/>
    <x v="4"/>
    <s v="indie rock"/>
    <x v="2106"/>
    <d v="2013-01-26T05:09:34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m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m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m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m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m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m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m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m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m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m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m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m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m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m/>
    <n v="116.96"/>
    <x v="4"/>
    <s v="indie rock"/>
    <x v="2120"/>
    <d v="2014-01-01T23:08:56"/>
    <x v="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m/>
    <n v="28.4"/>
    <x v="6"/>
    <s v="video games"/>
    <x v="2121"/>
    <d v="2017-01-11T17:49:08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m/>
    <n v="103.33"/>
    <x v="6"/>
    <s v="video games"/>
    <x v="2122"/>
    <d v="2017-01-07T07:12:49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m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m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m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m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m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m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m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m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m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m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m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m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m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m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m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m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m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m/>
    <n v="50.91"/>
    <x v="6"/>
    <s v="video games"/>
    <x v="2140"/>
    <d v="2013-01-11T20:00:24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m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m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m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m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m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m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m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m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m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m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m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m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m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m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m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m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m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m/>
    <n v="63.57"/>
    <x v="6"/>
    <s v="video games"/>
    <x v="2158"/>
    <d v="2013-02-04T20:29:34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m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m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m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m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m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m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m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m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m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m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m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m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m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m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m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m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m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m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m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m/>
    <n v="40.35"/>
    <x v="4"/>
    <s v="rock"/>
    <x v="2178"/>
    <d v="2017-01-18T15:16:37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m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m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m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m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m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m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m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m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m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m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m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m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m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m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m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m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m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m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m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m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m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m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m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m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m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m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m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m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m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m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m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m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m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m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m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m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m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m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m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m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m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m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m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m/>
    <n v="27.1"/>
    <x v="6"/>
    <s v="tabletop games"/>
    <x v="2222"/>
    <d v="2012-01-28T18:54:07"/>
    <x v="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m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m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m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m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m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m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m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m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m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m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m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m/>
    <n v="41.61"/>
    <x v="6"/>
    <s v="tabletop games"/>
    <x v="2234"/>
    <d v="2017-01-05T19:47:27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m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m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m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m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m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m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m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m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m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m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m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m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m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m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m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m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m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m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m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m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m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m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m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m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m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m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m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m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m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m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m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m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m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m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m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m/>
    <n v="107.82"/>
    <x v="6"/>
    <s v="tabletop games"/>
    <x v="2270"/>
    <d v="2017-01-10T21:59:0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m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m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m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m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m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m/>
    <n v="64.75"/>
    <x v="6"/>
    <s v="tabletop games"/>
    <x v="2276"/>
    <d v="2014-01-05T15:38:09"/>
    <x v="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m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m/>
    <n v="53.08"/>
    <x v="6"/>
    <s v="tabletop games"/>
    <x v="2278"/>
    <d v="2016-01-03T22:59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m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m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m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m/>
    <n v="115.83"/>
    <x v="4"/>
    <s v="rock"/>
    <x v="2282"/>
    <d v="2016-01-14T04:11:26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m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m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m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m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m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m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m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m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m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m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m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m/>
    <n v="65.209999999999994"/>
    <x v="4"/>
    <s v="rock"/>
    <x v="2294"/>
    <d v="2013-01-20T17:21:20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m/>
    <n v="44.21"/>
    <x v="4"/>
    <s v="rock"/>
    <x v="2295"/>
    <d v="2013-01-26T22:54:16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m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m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m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m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m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m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m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m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m/>
    <n v="53.47"/>
    <x v="4"/>
    <s v="indie rock"/>
    <x v="2304"/>
    <d v="2011-01-01T04:59:00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m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m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m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m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m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m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m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m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m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m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m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m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m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m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m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m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m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m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m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m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m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m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m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m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m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m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m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m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m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m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m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m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m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m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m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m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m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m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m/>
    <n v="300"/>
    <x v="2"/>
    <s v="web"/>
    <x v="2343"/>
    <d v="2016-01-08T19:47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m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m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m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m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m/>
    <n v="54"/>
    <x v="2"/>
    <s v="web"/>
    <x v="2348"/>
    <d v="2016-02-20T22:22:18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m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m/>
    <n v="0"/>
    <x v="2"/>
    <s v="web"/>
    <x v="2350"/>
    <d v="2017-01-03T20:12:5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m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m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m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m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m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m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m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m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m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m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m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m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m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m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m/>
    <n v="0"/>
    <x v="2"/>
    <s v="web"/>
    <x v="2365"/>
    <d v="2016-01-17T23:00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m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m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m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m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m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m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m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m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m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m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m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m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m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m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m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m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m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m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m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m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m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m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m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m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m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m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m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m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m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m/>
    <n v="0"/>
    <x v="2"/>
    <s v="web"/>
    <x v="2395"/>
    <d v="2017-01-10T08:57:00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m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m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m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m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m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m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m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m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m/>
    <n v="0"/>
    <x v="7"/>
    <s v="food trucks"/>
    <x v="2404"/>
    <d v="2016-01-03T00:56:47"/>
    <x v="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m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m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m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m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m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m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m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m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m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m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m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m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m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m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m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m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m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m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m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m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m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m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m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m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m/>
    <n v="501.25"/>
    <x v="7"/>
    <s v="food trucks"/>
    <x v="2429"/>
    <d v="2017-02-05T16:44:00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m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m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m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m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m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m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m/>
    <n v="22.5"/>
    <x v="7"/>
    <s v="food trucks"/>
    <x v="2436"/>
    <d v="2016-01-29T14:46:10"/>
    <x v="2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m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m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m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m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m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m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m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m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m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m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m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m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m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m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m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m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m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m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m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m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m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m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m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m/>
    <n v="125.99"/>
    <x v="7"/>
    <s v="small batch"/>
    <x v="2460"/>
    <d v="2017-01-03T04:17:00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m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m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m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m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m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m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m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m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m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m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m/>
    <n v="37.65"/>
    <x v="4"/>
    <s v="indie rock"/>
    <x v="2471"/>
    <d v="2012-01-25T23:49:52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m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m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m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m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m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m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m/>
    <n v="129.11000000000001"/>
    <x v="4"/>
    <s v="indie rock"/>
    <x v="2478"/>
    <d v="2013-01-13T22:48:33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m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m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m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m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m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m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m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m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m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m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m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m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m/>
    <n v="51.6"/>
    <x v="4"/>
    <s v="indie rock"/>
    <x v="2491"/>
    <d v="2011-01-16T01:51:00"/>
    <x v="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m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m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m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m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m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m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m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m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m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m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m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m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m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m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m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m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m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m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m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m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m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m/>
    <n v="0"/>
    <x v="7"/>
    <s v="restaurants"/>
    <x v="2513"/>
    <d v="2017-02-26T00:09:49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m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m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m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m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m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m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m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m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m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m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m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m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m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m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m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m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m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m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m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m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m/>
    <n v="150"/>
    <x v="4"/>
    <s v="classical music"/>
    <x v="2534"/>
    <d v="2010-01-01T06:00:00"/>
    <x v="7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m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m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m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m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m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m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m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m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m/>
    <n v="30.08"/>
    <x v="4"/>
    <s v="classical music"/>
    <x v="2543"/>
    <d v="2011-01-02T03:00:00"/>
    <x v="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m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m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m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m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m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m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m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m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m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m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m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m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m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m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m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m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m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m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m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m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m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m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m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m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m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m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m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m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m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m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m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m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m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m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m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m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m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m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m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m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m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m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m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m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m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m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m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m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m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m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m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m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m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m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m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m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m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m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m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m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m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m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m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m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m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m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m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m/>
    <n v="83.8"/>
    <x v="2"/>
    <s v="space exploration"/>
    <x v="2611"/>
    <d v="2017-01-02T22:59:00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m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m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m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m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m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m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m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m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m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m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m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m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m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m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m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m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m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m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m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m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m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m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m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m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m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m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m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m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m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m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m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m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m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m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m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m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m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m/>
    <n v="41.33"/>
    <x v="2"/>
    <s v="space exploration"/>
    <x v="2649"/>
    <d v="2016-02-01T23:55:41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m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m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m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m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m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m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m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m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m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m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m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m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m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m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m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m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m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m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m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m/>
    <n v="91"/>
    <x v="2"/>
    <s v="makerspaces"/>
    <x v="2669"/>
    <d v="2016-01-10T00:51:36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m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m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m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m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m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m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m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m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m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m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m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m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m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m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m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m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m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m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m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m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m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m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m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m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m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m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m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m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m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m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m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m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m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m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m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m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m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m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m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m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m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m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m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m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m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m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m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m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m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m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m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m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m/>
    <n v="68.25"/>
    <x v="2"/>
    <s v="hardware"/>
    <x v="2722"/>
    <d v="2017-01-29T20:34:13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m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m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m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m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m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m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m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m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m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m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m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m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m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m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m/>
    <n v="161.88"/>
    <x v="2"/>
    <s v="hardware"/>
    <x v="2737"/>
    <d v="2014-01-15T19:00:00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m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m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m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m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m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m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m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m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m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m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m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m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m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m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m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m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m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m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m/>
    <n v="31.76"/>
    <x v="3"/>
    <s v="children's books"/>
    <x v="2756"/>
    <d v="2014-01-11T21:36:41"/>
    <x v="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m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m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m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m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m/>
    <n v="9"/>
    <x v="3"/>
    <s v="children's books"/>
    <x v="2761"/>
    <d v="2013-01-03T01:31:33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m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m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m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m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m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m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m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m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m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m/>
    <n v="0"/>
    <x v="3"/>
    <s v="children's books"/>
    <x v="2771"/>
    <d v="2013-02-01T17:00:00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m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m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m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m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m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m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m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m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m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m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m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m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m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m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m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m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m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m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m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m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m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m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m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m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m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m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m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m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m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m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m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m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m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m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m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m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m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m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m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m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m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m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m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m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m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m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m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m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m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m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m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m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m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m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m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m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m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m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m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m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m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m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m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m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m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m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m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m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m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m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m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m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m/>
    <n v="30"/>
    <x v="1"/>
    <s v="plays"/>
    <x v="2844"/>
    <d v="2017-01-04T13:06:2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m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m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m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m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m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m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m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m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m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m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m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m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m/>
    <n v="500"/>
    <x v="1"/>
    <s v="plays"/>
    <x v="2857"/>
    <d v="2017-02-20T18:00: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m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m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m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m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m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m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m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m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m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m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m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m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m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m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m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m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m/>
    <n v="90.33"/>
    <x v="1"/>
    <s v="plays"/>
    <x v="2874"/>
    <d v="2017-01-17T20:16:26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m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m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m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m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m/>
    <n v="29"/>
    <x v="1"/>
    <s v="plays"/>
    <x v="2879"/>
    <d v="2016-01-20T17:24:21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m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m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m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m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m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m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m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m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m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m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m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m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m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m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m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m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m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m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m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m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m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m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m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m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m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m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m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m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m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m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m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m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m/>
    <n v="78.08"/>
    <x v="1"/>
    <s v="plays"/>
    <x v="2912"/>
    <d v="2016-01-15T03:09:34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m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m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m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m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m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m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m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m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m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m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m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m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m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m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m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m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m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m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m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m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m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m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m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m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m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m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m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m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m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m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m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m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m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m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m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m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m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m/>
    <n v="0"/>
    <x v="1"/>
    <s v="spaces"/>
    <x v="2950"/>
    <d v="2016-01-23T08:45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m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m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m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m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m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m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m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m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m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m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m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m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m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m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m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m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m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m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m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m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m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m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m/>
    <n v="264.85000000000002"/>
    <x v="1"/>
    <s v="plays"/>
    <x v="2973"/>
    <d v="2016-01-01T04:00:00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m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m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m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m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m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m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m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m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m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m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m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m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m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m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m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m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m/>
    <n v="370.37"/>
    <x v="1"/>
    <s v="spaces"/>
    <x v="2990"/>
    <d v="2016-01-07T13:47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m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m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m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m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m/>
    <n v="63.23"/>
    <x v="1"/>
    <s v="spaces"/>
    <x v="2995"/>
    <d v="2017-01-19T15:57:51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m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m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m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m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m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m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m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m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m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m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m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m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m/>
    <n v="116.73"/>
    <x v="1"/>
    <s v="spaces"/>
    <x v="3008"/>
    <d v="2016-01-21T05:05:1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m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m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m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m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m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m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m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m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m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m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m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m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m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m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m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m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m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m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m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m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m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m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m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m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m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m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m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m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m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m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m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m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m/>
    <n v="96.53"/>
    <x v="1"/>
    <s v="spaces"/>
    <x v="3041"/>
    <d v="2016-01-20T20:50:48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m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m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m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m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m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m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m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m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m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m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m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m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m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m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m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m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m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m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m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m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m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m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m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m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m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m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m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m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m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m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m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m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m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m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m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m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m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m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m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m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m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m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m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m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m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m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m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m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m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m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m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m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m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m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m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m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m/>
    <n v="65.11"/>
    <x v="1"/>
    <s v="spaces"/>
    <x v="3098"/>
    <d v="2016-02-08T00:17:00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m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m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m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m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m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m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m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m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m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m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m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m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m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m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m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m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m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m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m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m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m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m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m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m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m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m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m/>
    <n v="0"/>
    <x v="1"/>
    <s v="spaces"/>
    <x v="3125"/>
    <d v="2016-01-07T04:57:52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m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m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m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m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m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m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m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m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m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m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m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m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m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m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m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m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m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m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m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m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m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m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m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m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m/>
    <n v="33.99"/>
    <x v="1"/>
    <s v="plays"/>
    <x v="3150"/>
    <d v="2011-01-25T04:00:00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m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m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m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m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m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m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m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m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m/>
    <n v="38.5"/>
    <x v="1"/>
    <s v="plays"/>
    <x v="3159"/>
    <d v="2012-01-18T23:00:00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m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m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m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m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m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m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m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m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m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m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m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m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m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m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m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m/>
    <n v="91.3"/>
    <x v="1"/>
    <s v="plays"/>
    <x v="3175"/>
    <d v="2011-02-17T21:17:07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m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m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m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m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m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m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m/>
    <n v="46.77"/>
    <x v="1"/>
    <s v="plays"/>
    <x v="3182"/>
    <d v="2012-01-31T17:00:00"/>
    <x v="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m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m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m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m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m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m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m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m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m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m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m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m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m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m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m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m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m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m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m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m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m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m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m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m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m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m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m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m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m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m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m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m/>
    <n v="106.57"/>
    <x v="1"/>
    <s v="plays"/>
    <x v="3214"/>
    <d v="2016-01-05T23:55:00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m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m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m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m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m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m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m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m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m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m/>
    <n v="141.71"/>
    <x v="1"/>
    <s v="plays"/>
    <x v="3224"/>
    <d v="2017-01-10T05:00:00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m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m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m/>
    <n v="50"/>
    <x v="1"/>
    <s v="plays"/>
    <x v="3227"/>
    <d v="2017-01-17T21:10:36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m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m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m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m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m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m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m/>
    <n v="34.92"/>
    <x v="1"/>
    <s v="plays"/>
    <x v="3234"/>
    <d v="2017-02-01T23:31:00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m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m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m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m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m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m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m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m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m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m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m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m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m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m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m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m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m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m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m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m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m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m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m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m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m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m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m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m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m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m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m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m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m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m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m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m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m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m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m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m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m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m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m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m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m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m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m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m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m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m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m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m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m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m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m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m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m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m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m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m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m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m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m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m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m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m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m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m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m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m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m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m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m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m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m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m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m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m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m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m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m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m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m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m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m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m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m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m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m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m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m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m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m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m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m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m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m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m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m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m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m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m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m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m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m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m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m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m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m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m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m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m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m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m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m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m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m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m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m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m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m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m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m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m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m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m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m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m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m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m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m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m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m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m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m/>
    <n v="96.2"/>
    <x v="1"/>
    <s v="plays"/>
    <x v="3369"/>
    <d v="2017-01-15T00:59:40"/>
    <x v="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m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m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m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m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m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m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m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m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m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m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m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m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m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m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m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m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m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m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m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m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m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m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m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m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m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m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m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m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m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m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m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m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m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m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m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m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m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m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m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m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m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m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m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m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m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m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m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m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m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m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m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m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m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m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m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m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m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m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m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m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m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m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m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m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m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m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m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m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m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m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m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m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m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m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m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m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m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m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m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m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m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m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m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m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m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m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m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m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m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m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m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m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m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m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m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m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m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m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m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m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m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m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m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m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m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m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m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m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m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m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m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m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m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m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m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m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m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m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m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m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m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m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m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m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m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m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m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m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m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m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m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m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m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m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m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m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m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m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m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m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m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m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m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m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m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m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m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m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m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m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m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m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m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m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m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m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m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m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m/>
    <n v="45.11"/>
    <x v="1"/>
    <s v="plays"/>
    <x v="3528"/>
    <d v="2017-01-18T12:01:58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m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m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m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m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m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m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m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m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m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m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m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m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m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m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m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m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m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m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m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m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m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m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m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m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m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m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m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m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m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m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m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m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m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m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m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m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m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m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m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m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m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m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m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m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m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m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m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m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m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m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m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m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m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m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m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m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m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m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m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m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m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m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m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m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m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m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m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m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m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m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m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m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m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m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m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m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m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m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m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m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m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m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m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m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m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m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m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m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m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m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m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m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m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m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m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m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m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m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m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m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m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m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m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m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m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m/>
    <n v="176.94"/>
    <x v="1"/>
    <s v="musical"/>
    <x v="3634"/>
    <d v="2017-01-14T03:59:00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m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m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m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m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m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m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m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m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m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m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m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m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m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m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m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m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m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m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m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m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m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m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m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m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m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m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m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m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m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m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m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m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m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m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m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m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m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m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m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m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m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m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m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m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m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m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m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m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m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m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m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m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m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m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m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m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m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m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m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m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m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m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m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m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m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m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m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m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m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m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m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m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m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m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m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m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m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m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m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m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m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m/>
    <n v="51.92"/>
    <x v="1"/>
    <s v="plays"/>
    <x v="3716"/>
    <d v="2016-01-21T21:18:29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m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m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m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m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m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m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m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m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m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m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m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m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m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m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m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m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m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m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m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m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m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m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m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m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m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m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m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m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m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m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m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m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m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m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m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m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m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m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m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m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m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m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m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m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m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m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m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m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m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m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m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m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m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m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m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m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m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m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m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m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m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m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m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m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m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m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m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m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m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m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m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m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m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m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m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m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m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m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m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m/>
    <n v="1"/>
    <x v="1"/>
    <s v="musical"/>
    <x v="3796"/>
    <d v="2017-01-14T00:42:36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m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m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m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m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m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m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m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m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m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m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m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m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m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m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m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m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m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m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m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m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m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m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m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m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m/>
    <n v="79.540000000000006"/>
    <x v="1"/>
    <s v="plays"/>
    <x v="3821"/>
    <d v="2016-01-04T04:20:07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m/>
    <n v="72.38"/>
    <x v="1"/>
    <s v="plays"/>
    <x v="3822"/>
    <d v="2016-01-19T22:59:00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m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m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m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m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m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m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m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m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m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m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m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m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m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m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m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m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m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m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m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m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m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m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m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m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m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m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m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m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m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m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m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m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m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m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m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m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m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m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m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m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m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m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m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m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m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m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m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m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m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m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m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m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m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m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m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m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m/>
    <n v="0"/>
    <x v="1"/>
    <s v="musical"/>
    <x v="3879"/>
    <d v="2015-01-25T20:39:56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m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m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m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m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m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m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m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m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m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m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m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m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m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m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m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m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m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m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m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m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m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m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m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m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m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m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m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m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m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m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m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m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m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m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m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m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m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m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m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m/>
    <n v="30"/>
    <x v="1"/>
    <s v="plays"/>
    <x v="3919"/>
    <d v="2016-01-18T00:00:00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m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m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m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m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m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m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m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m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m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m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m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m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m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m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m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m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m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m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m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m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m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m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m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m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m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m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m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m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m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m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m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m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m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m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m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m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m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m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m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m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m/>
    <n v="11.25"/>
    <x v="1"/>
    <s v="plays"/>
    <x v="3960"/>
    <d v="2016-01-03T20:17:36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m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m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m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m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m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m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m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m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m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m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m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m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m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m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m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m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m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m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m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m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m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m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m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m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m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m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m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m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m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m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m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m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m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m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m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m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m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m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m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m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m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m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m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m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m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m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m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m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m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m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m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m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m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m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m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m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m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m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m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m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m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m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m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m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m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m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m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m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m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m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m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m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m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m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m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m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m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m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m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m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m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m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m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m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m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m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m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m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m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m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m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m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m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m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m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m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m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m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m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m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m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m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m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m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m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m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m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m/>
    <n v="34.950000000000003"/>
    <x v="1"/>
    <s v="plays"/>
    <x v="4068"/>
    <d v="2017-01-13T23:05:00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m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m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m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m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m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m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m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m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m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m/>
    <n v="0"/>
    <x v="1"/>
    <s v="plays"/>
    <x v="4078"/>
    <d v="2017-01-27T18:54:02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m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m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m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m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m/>
    <n v="126.5"/>
    <x v="1"/>
    <s v="plays"/>
    <x v="4083"/>
    <d v="2016-01-14T18:16:56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m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m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m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m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m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m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m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m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m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m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m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m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m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m/>
    <n v="0"/>
    <x v="1"/>
    <s v="plays"/>
    <x v="4097"/>
    <d v="2016-01-31T23:55:00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m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m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m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m/>
    <n v="0"/>
    <x v="1"/>
    <s v="plays"/>
    <x v="4101"/>
    <d v="2017-01-25T21:41:22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m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m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m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m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m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m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m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m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m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m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m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m/>
    <n v="1"/>
    <x v="1"/>
    <s v="plays"/>
    <x v="4113"/>
    <d v="2016-01-08T06:34:0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2F8D6B-9955-3148-9958-B4220AC67BFF}" name="PivotTable2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B0CF39-A331-AD43-870F-4FAE798CF596}" name="PivotTable4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22BE27-1AC9-A948-A28C-E912C9C4EE3F}" name="PivotTable1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20" hier="-1"/>
    <pageField fld="16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8334D7-0E71-8440-B7FB-597F17620903}" name="PivotTable3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5:E8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multipleItemSelectionAllowed="1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23125D-6938-C54B-A714-DDA2FA0C0951}">
  <sheetPr codeName="Sheet1"/>
  <dimension ref="A1:F6"/>
  <sheetViews>
    <sheetView workbookViewId="0">
      <selection activeCell="A5" sqref="A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8363</v>
      </c>
      <c r="B3" s="12" t="s">
        <v>8361</v>
      </c>
    </row>
    <row r="4" spans="1:6" x14ac:dyDescent="0.2">
      <c r="A4" s="12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4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4" t="s">
        <v>8362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D54FE8-6F3F-9246-B9B0-B23F4F42C4C8}">
  <sheetPr codeName="Sheet2"/>
  <dimension ref="A2:F18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 x14ac:dyDescent="0.2">
      <c r="A2" s="12" t="s">
        <v>8358</v>
      </c>
      <c r="B2" t="s">
        <v>8315</v>
      </c>
    </row>
    <row r="4" spans="1:6" x14ac:dyDescent="0.2">
      <c r="A4" s="12" t="s">
        <v>8363</v>
      </c>
      <c r="B4" s="12" t="s">
        <v>8361</v>
      </c>
    </row>
    <row r="5" spans="1:6" x14ac:dyDescent="0.2">
      <c r="A5" s="12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7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7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7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7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7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7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7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7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7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7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7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7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7" t="s">
        <v>8362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44BA74-BA72-9848-AC57-7F8F474993D3}">
  <sheetPr codeName="Sheet6"/>
  <dimension ref="A1:E18"/>
  <sheetViews>
    <sheetView topLeftCell="B1" workbookViewId="0">
      <selection activeCell="K24" sqref="K2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2" t="s">
        <v>8389</v>
      </c>
      <c r="B1" t="s">
        <v>8360</v>
      </c>
    </row>
    <row r="2" spans="1:5" x14ac:dyDescent="0.2">
      <c r="A2" s="12" t="s">
        <v>8358</v>
      </c>
      <c r="B2" t="s">
        <v>8315</v>
      </c>
    </row>
    <row r="4" spans="1:5" x14ac:dyDescent="0.2">
      <c r="A4" s="12" t="s">
        <v>8363</v>
      </c>
      <c r="B4" s="12" t="s">
        <v>8361</v>
      </c>
    </row>
    <row r="5" spans="1:5" x14ac:dyDescent="0.2">
      <c r="A5" s="12" t="s">
        <v>8364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">
      <c r="A6" s="17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7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7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7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7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7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7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7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7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7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17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7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7" t="s">
        <v>8362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7EBA-DC11-6941-8051-75333F5DADE4}">
  <sheetPr codeName="Sheet7"/>
  <dimension ref="A1:H13"/>
  <sheetViews>
    <sheetView workbookViewId="0">
      <selection activeCell="B2" sqref="B2"/>
    </sheetView>
  </sheetViews>
  <sheetFormatPr baseColWidth="10" defaultRowHeight="15" x14ac:dyDescent="0.2"/>
  <cols>
    <col min="1" max="1" width="16.5" customWidth="1"/>
    <col min="2" max="2" width="16.1640625" customWidth="1"/>
    <col min="3" max="3" width="17.33203125" customWidth="1"/>
    <col min="4" max="4" width="19.5" customWidth="1"/>
    <col min="5" max="5" width="20.33203125" customWidth="1"/>
    <col min="6" max="6" width="18.5" style="20" customWidth="1"/>
    <col min="7" max="7" width="20.33203125" style="24" customWidth="1"/>
    <col min="8" max="8" width="21.33203125" style="13" customWidth="1"/>
  </cols>
  <sheetData>
    <row r="1" spans="1:8" s="19" customFormat="1" x14ac:dyDescent="0.2">
      <c r="A1" s="19" t="s">
        <v>8380</v>
      </c>
      <c r="B1" s="19" t="s">
        <v>8390</v>
      </c>
      <c r="C1" s="19" t="s">
        <v>8391</v>
      </c>
      <c r="D1" s="19" t="s">
        <v>8392</v>
      </c>
      <c r="E1" s="19" t="s">
        <v>8393</v>
      </c>
      <c r="F1" s="22" t="s">
        <v>8394</v>
      </c>
      <c r="G1" s="23" t="s">
        <v>8395</v>
      </c>
      <c r="H1" s="21" t="s">
        <v>8396</v>
      </c>
    </row>
    <row r="2" spans="1:8" x14ac:dyDescent="0.2">
      <c r="A2" t="s">
        <v>8397</v>
      </c>
      <c r="B2">
        <f>COUNTIFS(Kickstarter!F:F,"successful",Kickstarter!D:D,"&lt;1000",Kickstarter!R:R,"plays")</f>
        <v>141</v>
      </c>
      <c r="C2">
        <f>COUNTIFS(Kickstarter!F:F,"failed",Kickstarter!D:D,"&lt;1000",Kickstarter!R:R,"plays")</f>
        <v>45</v>
      </c>
      <c r="D2">
        <f>COUNTIFS(Kickstarter!F:F,"canceled",Kickstarter!D:D,"&lt;1000",Kickstarter!R:R,"plays")</f>
        <v>0</v>
      </c>
      <c r="E2">
        <f>SUM(B2:D2)</f>
        <v>186</v>
      </c>
      <c r="F2" s="20">
        <f>(B2/E2)*100</f>
        <v>75.806451612903231</v>
      </c>
      <c r="G2" s="24">
        <f>(C2/E2)*100</f>
        <v>24.193548387096776</v>
      </c>
      <c r="H2" s="13">
        <f>(D2/E2)*100</f>
        <v>0</v>
      </c>
    </row>
    <row r="3" spans="1:8" x14ac:dyDescent="0.2">
      <c r="A3" t="s">
        <v>8398</v>
      </c>
      <c r="B3">
        <f>COUNTIFS(Kickstarter!F:F,"successful",Kickstarter!D:D,"&gt;=1000",Kickstarter!D:D,"&lt;4999",Kickstarter!R:R,"plays")</f>
        <v>387</v>
      </c>
      <c r="C3">
        <f>COUNTIFS(Kickstarter!F:F,"failed",Kickstarter!D:D,"&gt;=1000",Kickstarter!D:D,"&lt;4999",Kickstarter!R:R,"plays")</f>
        <v>146</v>
      </c>
      <c r="D3">
        <f>COUNTIFS(Kickstarter!F:F,"canceled",Kickstarter!D:D,"&gt;=1000",Kickstarter!D:D,"&lt;4999",Kickstarter!R:R,"plays")</f>
        <v>0</v>
      </c>
      <c r="E3">
        <f t="shared" ref="E3:E13" si="0">SUM(B3:D3)</f>
        <v>533</v>
      </c>
      <c r="F3" s="20">
        <f t="shared" ref="F3:F13" si="1">(B3/E3)*100</f>
        <v>72.607879924953096</v>
      </c>
      <c r="G3" s="24">
        <f t="shared" ref="G3:G13" si="2">(C3/E3)*100</f>
        <v>27.392120075046904</v>
      </c>
      <c r="H3" s="13">
        <f t="shared" ref="H3:H13" si="3">(D3/E3)*100</f>
        <v>0</v>
      </c>
    </row>
    <row r="4" spans="1:8" x14ac:dyDescent="0.2">
      <c r="A4" t="s">
        <v>8399</v>
      </c>
      <c r="B4">
        <f>COUNTIFS(Kickstarter!F:F,"successful",Kickstarter!D:D,"&gt;=5000",Kickstarter!D:D,"&lt;9999",Kickstarter!R:R,"plays")</f>
        <v>93</v>
      </c>
      <c r="C4">
        <f>COUNTIFS(Kickstarter!F:F,"failed",Kickstarter!D:D,"&gt;=5000",Kickstarter!D:D,"&lt;9999",Kickstarter!R:R,"plays")</f>
        <v>76</v>
      </c>
      <c r="D4">
        <f>COUNTIFS(Kickstarter!F:F,"canceled",Kickstarter!D:D,"&gt;=5000",Kickstarter!D:D,"&lt;9999",Kickstarter!R:R,"plays")</f>
        <v>0</v>
      </c>
      <c r="E4">
        <f t="shared" si="0"/>
        <v>169</v>
      </c>
      <c r="F4" s="20">
        <f t="shared" si="1"/>
        <v>55.029585798816569</v>
      </c>
      <c r="G4" s="24">
        <f t="shared" si="2"/>
        <v>44.970414201183431</v>
      </c>
      <c r="H4" s="13">
        <f t="shared" si="3"/>
        <v>0</v>
      </c>
    </row>
    <row r="5" spans="1:8" x14ac:dyDescent="0.2">
      <c r="A5" t="s">
        <v>8400</v>
      </c>
      <c r="B5">
        <f>COUNTIFS(Kickstarter!F:F,"successful",Kickstarter!D:D,"&gt;=10000",Kickstarter!D:D, "&lt;14999",Kickstarter!R:R,"plays")</f>
        <v>39</v>
      </c>
      <c r="C5">
        <f>COUNTIFS(Kickstarter!F:F,"failed",Kickstarter!D:D,"&gt;=10000",Kickstarter!D:D,"&lt;14999",Kickstarter!R:R,"plays")</f>
        <v>33</v>
      </c>
      <c r="D5">
        <f>COUNTIFS(Kickstarter!F:F,"canceled",Kickstarter!D:D,"&gt;=10000",Kickstarter!D:D,"&lt;14999",Kickstarter!R:R,"plays")</f>
        <v>0</v>
      </c>
      <c r="E5">
        <f t="shared" si="0"/>
        <v>72</v>
      </c>
      <c r="F5" s="20">
        <f t="shared" si="1"/>
        <v>54.166666666666664</v>
      </c>
      <c r="G5" s="24">
        <f t="shared" si="2"/>
        <v>45.833333333333329</v>
      </c>
      <c r="H5" s="13">
        <f t="shared" si="3"/>
        <v>0</v>
      </c>
    </row>
    <row r="6" spans="1:8" x14ac:dyDescent="0.2">
      <c r="A6" t="s">
        <v>8401</v>
      </c>
      <c r="B6">
        <f>COUNTIFS(Kickstarter!F:F,"successful",Kickstarter!D:D,"&gt;=15000",Kickstarter!D:D,"&lt;19999",Kickstarter!R:R,"plays")</f>
        <v>12</v>
      </c>
      <c r="C6">
        <f>COUNTIFS(Kickstarter!F:F,"failed",Kickstarter!D:D,"&gt;=15000",Kickstarter!D:D,"&lt;19999",Kickstarter!R:R,"plays")</f>
        <v>12</v>
      </c>
      <c r="D6">
        <f>COUNTIFS(Kickstarter!F:F,"canceled",Kickstarter!D:D,"&gt;=15000",Kickstarter!D:D,"&lt;19999",Kickstarter!R:R,"plays")</f>
        <v>0</v>
      </c>
      <c r="E6">
        <f t="shared" si="0"/>
        <v>24</v>
      </c>
      <c r="F6" s="20">
        <f t="shared" si="1"/>
        <v>50</v>
      </c>
      <c r="G6" s="24">
        <f t="shared" si="2"/>
        <v>50</v>
      </c>
      <c r="H6" s="13">
        <f t="shared" si="3"/>
        <v>0</v>
      </c>
    </row>
    <row r="7" spans="1:8" x14ac:dyDescent="0.2">
      <c r="A7" t="s">
        <v>8402</v>
      </c>
      <c r="B7">
        <f>COUNTIFS(Kickstarter!F:F,"successful",Kickstarter!D:D,"&gt;=20000",Kickstarter!D:D,"&lt;24999",Kickstarter!R:R,"plays")</f>
        <v>9</v>
      </c>
      <c r="C7">
        <f>COUNTIFS(Kickstarter!F:F,"failed",Kickstarter!D:D,"&gt;=20000",Kickstarter!D:D,"&lt;24999",Kickstarter!R:R,"plays")</f>
        <v>11</v>
      </c>
      <c r="D7">
        <f>COUNTIFS(Kickstarter!F:F,"canceled",Kickstarter!D:D,"&gt;=20000",Kickstarter!D:D,"&lt;24999",Kickstarter!R:R,"plays")</f>
        <v>0</v>
      </c>
      <c r="E7">
        <f t="shared" si="0"/>
        <v>20</v>
      </c>
      <c r="F7" s="20">
        <f t="shared" si="1"/>
        <v>45</v>
      </c>
      <c r="G7" s="24">
        <f t="shared" si="2"/>
        <v>55.000000000000007</v>
      </c>
      <c r="H7" s="13">
        <f t="shared" si="3"/>
        <v>0</v>
      </c>
    </row>
    <row r="8" spans="1:8" x14ac:dyDescent="0.2">
      <c r="A8" t="s">
        <v>8403</v>
      </c>
      <c r="B8">
        <f>COUNTIFS(Kickstarter!F:F,"successful",Kickstarter!D:D,"&gt;=25000",Kickstarter!D:D,"&lt;29999",Kickstarter!R:R,"plays")</f>
        <v>1</v>
      </c>
      <c r="C8">
        <f>COUNTIFS(Kickstarter!F:F,"failed",Kickstarter!D:D,"&gt;=25000",Kickstarter!D:D,"&lt;29999",Kickstarter!R:R,"plays")</f>
        <v>4</v>
      </c>
      <c r="D8">
        <f>COUNTIFS(Kickstarter!F:F,"canceled",Kickstarter!D:D,"&gt;=25000",Kickstarter!D:D,"&lt;29999",Kickstarter!R:R,"plays")</f>
        <v>0</v>
      </c>
      <c r="E8">
        <f t="shared" si="0"/>
        <v>5</v>
      </c>
      <c r="F8" s="20">
        <f t="shared" si="1"/>
        <v>20</v>
      </c>
      <c r="G8" s="24">
        <f t="shared" si="2"/>
        <v>80</v>
      </c>
      <c r="H8" s="13">
        <f t="shared" si="3"/>
        <v>0</v>
      </c>
    </row>
    <row r="9" spans="1:8" x14ac:dyDescent="0.2">
      <c r="A9" t="s">
        <v>8404</v>
      </c>
      <c r="B9">
        <f>COUNTIFS(Kickstarter!F:F,"successful",Kickstarter!D:D,"&gt;=30000",Kickstarter!D:D,"&lt;34999",Kickstarter!R:R,"plays")</f>
        <v>3</v>
      </c>
      <c r="C9">
        <f>COUNTIFS(Kickstarter!F:F,"failed",Kickstarter!D:D,"&gt;=30000",Kickstarter!D:D,"&lt;34999",Kickstarter!R:R,"plays")</f>
        <v>8</v>
      </c>
      <c r="D9">
        <f>COUNTIFS(Kickstarter!F:F,"canceled",Kickstarter!D:D,"&gt;=30000",Kickstarter!D:D,"&lt;34999",Kickstarter!R:R,"plays")</f>
        <v>0</v>
      </c>
      <c r="E9">
        <f t="shared" si="0"/>
        <v>11</v>
      </c>
      <c r="F9" s="20">
        <f t="shared" si="1"/>
        <v>27.27272727272727</v>
      </c>
      <c r="G9" s="24">
        <f t="shared" si="2"/>
        <v>72.727272727272734</v>
      </c>
      <c r="H9" s="13">
        <f t="shared" si="3"/>
        <v>0</v>
      </c>
    </row>
    <row r="10" spans="1:8" x14ac:dyDescent="0.2">
      <c r="A10" t="s">
        <v>8405</v>
      </c>
      <c r="B10">
        <f>COUNTIFS(Kickstarter!F:F,"successful",Kickstarter!D:D,"&gt;=35000",Kickstarter!D:D,"&lt;39999",Kickstarter!R:R,"plays")</f>
        <v>4</v>
      </c>
      <c r="C10">
        <f>COUNTIFS(Kickstarter!F:F,"failed",Kickstarter!D:D,"&gt;=35000",Kickstarter!D:D,"&lt;39999",Kickstarter!R:R,"plays")</f>
        <v>2</v>
      </c>
      <c r="D10">
        <f>COUNTIFS(Kickstarter!F:F,"canceled",Kickstarter!D:D,"&gt;=35000",Kickstarter!D:D,"&lt;39999",Kickstarter!R:R,"plays")</f>
        <v>0</v>
      </c>
      <c r="E10">
        <f t="shared" si="0"/>
        <v>6</v>
      </c>
      <c r="F10" s="20">
        <f t="shared" si="1"/>
        <v>66.666666666666657</v>
      </c>
      <c r="G10" s="24">
        <f t="shared" si="2"/>
        <v>33.333333333333329</v>
      </c>
      <c r="H10" s="13">
        <f t="shared" si="3"/>
        <v>0</v>
      </c>
    </row>
    <row r="11" spans="1:8" x14ac:dyDescent="0.2">
      <c r="A11" t="s">
        <v>8406</v>
      </c>
      <c r="B11">
        <f>COUNTIFS(Kickstarter!F:F,"successful",Kickstarter!D:D,"&gt;=40000",Kickstarter!D:D,"&lt;44999",Kickstarter!R:R,"plays")</f>
        <v>2</v>
      </c>
      <c r="C11">
        <f>COUNTIFS(Kickstarter!F:F,"failed",Kickstarter!D:D,"&gt;=40000",Kickstarter!D:D,"&lt;44999",Kickstarter!R:R,"plays")</f>
        <v>1</v>
      </c>
      <c r="D11">
        <f>COUNTIFS(Kickstarter!F:F,"canceled",Kickstarter!D:D,"&gt;=40000",Kickstarter!D:D,"&lt;44999",Kickstarter!R:R,"plays")</f>
        <v>0</v>
      </c>
      <c r="E11">
        <f t="shared" si="0"/>
        <v>3</v>
      </c>
      <c r="F11" s="20">
        <f t="shared" si="1"/>
        <v>66.666666666666657</v>
      </c>
      <c r="G11" s="24">
        <f t="shared" si="2"/>
        <v>33.333333333333329</v>
      </c>
      <c r="H11" s="13">
        <f t="shared" si="3"/>
        <v>0</v>
      </c>
    </row>
    <row r="12" spans="1:8" x14ac:dyDescent="0.2">
      <c r="A12" t="s">
        <v>8407</v>
      </c>
      <c r="B12">
        <f>COUNTIFS(Kickstarter!F:F,"successful",Kickstarter!D:D,"&gt;=45000",Kickstarter!D:D,"&lt;49999",Kickstarter!R:R,"plays")</f>
        <v>0</v>
      </c>
      <c r="C12">
        <f>COUNTIFS(Kickstarter!F:F,"failed",Kickstarter!D:D,"&gt;=45000",Kickstarter!D:D,"&lt;49999",Kickstarter!R:R,"plays")</f>
        <v>1</v>
      </c>
      <c r="D12">
        <f>COUNTIFS(Kickstarter!F:F,"canceled",Kickstarter!D:D,"&gt;=45000",Kickstarter!D:D,"&lt;49999",Kickstarter!R:R,"plays")</f>
        <v>0</v>
      </c>
      <c r="E12">
        <f t="shared" si="0"/>
        <v>1</v>
      </c>
      <c r="F12" s="20">
        <f>(B12/E12)*100</f>
        <v>0</v>
      </c>
      <c r="G12" s="24">
        <f t="shared" si="2"/>
        <v>100</v>
      </c>
      <c r="H12" s="13">
        <f>(D12/E12)*100</f>
        <v>0</v>
      </c>
    </row>
    <row r="13" spans="1:8" x14ac:dyDescent="0.2">
      <c r="A13" t="s">
        <v>8408</v>
      </c>
      <c r="B13">
        <f>COUNTIFS(Kickstarter!F:F,"successful",Kickstarter!D:D,"&gt;=50000",Kickstarter!R:R,"plays")</f>
        <v>2</v>
      </c>
      <c r="C13">
        <f>COUNTIFS(Kickstarter!F:F,"failed",Kickstarter!D:D,"&gt;=50000",Kickstarter!R:R,"plays")</f>
        <v>14</v>
      </c>
      <c r="D13">
        <f>COUNTIFS(Kickstarter!F:F,"canceled",Kickstarter!D:D,"&gt;=50000",Kickstarter!D:D,"&lt;4999",Kickstarter!R:R,"plays")</f>
        <v>0</v>
      </c>
      <c r="E13">
        <f t="shared" si="0"/>
        <v>16</v>
      </c>
      <c r="F13" s="20">
        <f t="shared" si="1"/>
        <v>12.5</v>
      </c>
      <c r="G13" s="24">
        <f t="shared" si="2"/>
        <v>87.5</v>
      </c>
      <c r="H13" s="13">
        <f t="shared" si="3"/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 filterMode="1"/>
  <dimension ref="A1:U4115"/>
  <sheetViews>
    <sheetView topLeftCell="B1" zoomScale="128" zoomScaleNormal="128" workbookViewId="0">
      <selection activeCell="Q3194" sqref="Q3194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.5" customWidth="1"/>
    <col min="16" max="16" width="18" customWidth="1"/>
    <col min="17" max="17" width="41.1640625" customWidth="1"/>
    <col min="18" max="18" width="15.5" customWidth="1"/>
    <col min="19" max="19" width="20.83203125" style="16" customWidth="1"/>
    <col min="20" max="20" width="21.83203125" style="16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  <c r="U1" s="19" t="s">
        <v>8389</v>
      </c>
    </row>
    <row r="2" spans="1:21" ht="48" hidden="1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YEAR(T2)</f>
        <v>2015</v>
      </c>
    </row>
    <row r="3" spans="1:21" ht="32" hidden="1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>(((J3/60)/60)/24)+DATE(1970,1,1)</f>
        <v>42766.600497685184</v>
      </c>
      <c r="T3" s="16">
        <f t="shared" ref="T3:T66" si="2">(((I3/60)/60)/24)+DATE(1970,1,1)</f>
        <v>42796.600497685184</v>
      </c>
      <c r="U3">
        <f t="shared" ref="U3:U66" si="3">YEAR(T3)</f>
        <v>2017</v>
      </c>
    </row>
    <row r="4" spans="1:21" ht="48" hidden="1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ref="S4:S66" si="4">(((J4/60)/60)/24)+DATE(1970,1,1)</f>
        <v>42405.702349537038</v>
      </c>
      <c r="T4" s="16">
        <f t="shared" si="2"/>
        <v>42415.702349537038</v>
      </c>
      <c r="U4">
        <f t="shared" si="3"/>
        <v>2016</v>
      </c>
    </row>
    <row r="5" spans="1:21" ht="32" hidden="1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4"/>
        <v>41828.515127314815</v>
      </c>
      <c r="T5" s="16">
        <f t="shared" si="2"/>
        <v>41858.515127314815</v>
      </c>
      <c r="U5">
        <f t="shared" si="3"/>
        <v>2014</v>
      </c>
    </row>
    <row r="6" spans="1:21" ht="64" hidden="1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4"/>
        <v>42327.834247685183</v>
      </c>
      <c r="T6" s="16">
        <f t="shared" si="2"/>
        <v>42357.834247685183</v>
      </c>
      <c r="U6">
        <f t="shared" si="3"/>
        <v>2015</v>
      </c>
    </row>
    <row r="7" spans="1:21" ht="48" hidden="1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4"/>
        <v>42563.932951388888</v>
      </c>
      <c r="T7" s="16">
        <f t="shared" si="2"/>
        <v>42580.232638888891</v>
      </c>
      <c r="U7">
        <f t="shared" si="3"/>
        <v>2016</v>
      </c>
    </row>
    <row r="8" spans="1:21" ht="48" hidden="1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4"/>
        <v>41794.072337962964</v>
      </c>
      <c r="T8" s="16">
        <f t="shared" si="2"/>
        <v>41804.072337962964</v>
      </c>
      <c r="U8">
        <f t="shared" si="3"/>
        <v>2014</v>
      </c>
    </row>
    <row r="9" spans="1:21" ht="48" hidden="1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4"/>
        <v>42516.047071759262</v>
      </c>
      <c r="T9" s="16">
        <f t="shared" si="2"/>
        <v>42556.047071759262</v>
      </c>
      <c r="U9">
        <f t="shared" si="3"/>
        <v>2016</v>
      </c>
    </row>
    <row r="10" spans="1:21" ht="16" hidden="1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4"/>
        <v>42468.94458333333</v>
      </c>
      <c r="T10" s="16">
        <f t="shared" si="2"/>
        <v>42475.875</v>
      </c>
      <c r="U10">
        <f t="shared" si="3"/>
        <v>2016</v>
      </c>
    </row>
    <row r="11" spans="1:21" ht="48" hidden="1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4"/>
        <v>42447.103518518517</v>
      </c>
      <c r="T11" s="16">
        <f t="shared" si="2"/>
        <v>42477.103518518517</v>
      </c>
      <c r="U11">
        <f t="shared" si="3"/>
        <v>2016</v>
      </c>
    </row>
    <row r="12" spans="1:21" ht="48" hidden="1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4"/>
        <v>41780.068043981482</v>
      </c>
      <c r="T12" s="16">
        <f t="shared" si="2"/>
        <v>41815.068043981482</v>
      </c>
      <c r="U12">
        <f t="shared" si="3"/>
        <v>2014</v>
      </c>
    </row>
    <row r="13" spans="1:21" ht="48" hidden="1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4"/>
        <v>42572.778495370367</v>
      </c>
      <c r="T13" s="16">
        <f t="shared" si="2"/>
        <v>42604.125</v>
      </c>
      <c r="U13">
        <f t="shared" si="3"/>
        <v>2016</v>
      </c>
    </row>
    <row r="14" spans="1:21" ht="48" hidden="1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4"/>
        <v>41791.713252314818</v>
      </c>
      <c r="T14" s="16">
        <f t="shared" si="2"/>
        <v>41836.125</v>
      </c>
      <c r="U14">
        <f t="shared" si="3"/>
        <v>2014</v>
      </c>
    </row>
    <row r="15" spans="1:21" ht="32" hidden="1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4"/>
        <v>42508.677187499998</v>
      </c>
      <c r="T15" s="16">
        <f t="shared" si="2"/>
        <v>42544.852083333331</v>
      </c>
      <c r="U15">
        <f t="shared" si="3"/>
        <v>2016</v>
      </c>
    </row>
    <row r="16" spans="1:21" ht="32" hidden="1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4"/>
        <v>41808.02648148148</v>
      </c>
      <c r="T16" s="16">
        <f t="shared" si="2"/>
        <v>41833.582638888889</v>
      </c>
      <c r="U16">
        <f t="shared" si="3"/>
        <v>2014</v>
      </c>
    </row>
    <row r="17" spans="1:21" ht="48" hidden="1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4"/>
        <v>42256.391875000001</v>
      </c>
      <c r="T17" s="16">
        <f t="shared" si="2"/>
        <v>42274.843055555553</v>
      </c>
      <c r="U17">
        <f t="shared" si="3"/>
        <v>2015</v>
      </c>
    </row>
    <row r="18" spans="1:21" ht="48" hidden="1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4"/>
        <v>41760.796423611115</v>
      </c>
      <c r="T18" s="16">
        <f t="shared" si="2"/>
        <v>41806.229166666664</v>
      </c>
      <c r="U18">
        <f t="shared" si="3"/>
        <v>2014</v>
      </c>
    </row>
    <row r="19" spans="1:21" ht="48" hidden="1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4"/>
        <v>41917.731736111113</v>
      </c>
      <c r="T19" s="16">
        <f t="shared" si="2"/>
        <v>41947.773402777777</v>
      </c>
      <c r="U19">
        <f t="shared" si="3"/>
        <v>2014</v>
      </c>
    </row>
    <row r="20" spans="1:21" ht="48" hidden="1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4"/>
        <v>41869.542314814818</v>
      </c>
      <c r="T20" s="16">
        <f t="shared" si="2"/>
        <v>41899.542314814818</v>
      </c>
      <c r="U20">
        <f t="shared" si="3"/>
        <v>2014</v>
      </c>
    </row>
    <row r="21" spans="1:21" ht="48" hidden="1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4"/>
        <v>42175.816365740742</v>
      </c>
      <c r="T21" s="16">
        <f t="shared" si="2"/>
        <v>42205.816365740742</v>
      </c>
      <c r="U21">
        <f t="shared" si="3"/>
        <v>2015</v>
      </c>
    </row>
    <row r="22" spans="1:21" ht="48" hidden="1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4"/>
        <v>42200.758240740746</v>
      </c>
      <c r="T22" s="16">
        <f t="shared" si="2"/>
        <v>42260.758240740746</v>
      </c>
      <c r="U22">
        <f t="shared" si="3"/>
        <v>2015</v>
      </c>
    </row>
    <row r="23" spans="1:21" ht="48" hidden="1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4"/>
        <v>41878.627187500002</v>
      </c>
      <c r="T23" s="16">
        <f t="shared" si="2"/>
        <v>41908.627187500002</v>
      </c>
      <c r="U23">
        <f t="shared" si="3"/>
        <v>2014</v>
      </c>
    </row>
    <row r="24" spans="1:21" ht="32" hidden="1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4"/>
        <v>41989.91134259259</v>
      </c>
      <c r="T24" s="16">
        <f t="shared" si="2"/>
        <v>42005.332638888889</v>
      </c>
      <c r="U24">
        <f t="shared" si="3"/>
        <v>2015</v>
      </c>
    </row>
    <row r="25" spans="1:21" ht="48" hidden="1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4"/>
        <v>42097.778946759259</v>
      </c>
      <c r="T25" s="16">
        <f t="shared" si="2"/>
        <v>42124.638888888891</v>
      </c>
      <c r="U25">
        <f t="shared" si="3"/>
        <v>2015</v>
      </c>
    </row>
    <row r="26" spans="1:21" ht="32" hidden="1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4"/>
        <v>42229.820173611108</v>
      </c>
      <c r="T26" s="16">
        <f t="shared" si="2"/>
        <v>42262.818750000006</v>
      </c>
      <c r="U26">
        <f t="shared" si="3"/>
        <v>2015</v>
      </c>
    </row>
    <row r="27" spans="1:21" ht="48" hidden="1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4"/>
        <v>42318.025011574078</v>
      </c>
      <c r="T27" s="16">
        <f t="shared" si="2"/>
        <v>42378.025011574078</v>
      </c>
      <c r="U27">
        <f t="shared" si="3"/>
        <v>2016</v>
      </c>
    </row>
    <row r="28" spans="1:21" ht="48" hidden="1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4"/>
        <v>41828.515555555554</v>
      </c>
      <c r="T28" s="16">
        <f t="shared" si="2"/>
        <v>41868.515555555554</v>
      </c>
      <c r="U28">
        <f t="shared" si="3"/>
        <v>2014</v>
      </c>
    </row>
    <row r="29" spans="1:21" ht="48" hidden="1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4"/>
        <v>41929.164733796293</v>
      </c>
      <c r="T29" s="16">
        <f t="shared" si="2"/>
        <v>41959.206400462965</v>
      </c>
      <c r="U29">
        <f t="shared" si="3"/>
        <v>2014</v>
      </c>
    </row>
    <row r="30" spans="1:21" ht="32" hidden="1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4"/>
        <v>42324.96393518518</v>
      </c>
      <c r="T30" s="16">
        <f t="shared" si="2"/>
        <v>42354.96393518518</v>
      </c>
      <c r="U30">
        <f t="shared" si="3"/>
        <v>2015</v>
      </c>
    </row>
    <row r="31" spans="1:21" ht="48" hidden="1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4"/>
        <v>41812.67324074074</v>
      </c>
      <c r="T31" s="16">
        <f t="shared" si="2"/>
        <v>41842.67324074074</v>
      </c>
      <c r="U31">
        <f t="shared" si="3"/>
        <v>2014</v>
      </c>
    </row>
    <row r="32" spans="1:21" ht="48" hidden="1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4"/>
        <v>41842.292997685188</v>
      </c>
      <c r="T32" s="16">
        <f t="shared" si="2"/>
        <v>41872.292997685188</v>
      </c>
      <c r="U32">
        <f t="shared" si="3"/>
        <v>2014</v>
      </c>
    </row>
    <row r="33" spans="1:21" ht="48" hidden="1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4"/>
        <v>42376.79206018518</v>
      </c>
      <c r="T33" s="16">
        <f t="shared" si="2"/>
        <v>42394.79206018518</v>
      </c>
      <c r="U33">
        <f t="shared" si="3"/>
        <v>2016</v>
      </c>
    </row>
    <row r="34" spans="1:21" ht="48" hidden="1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4"/>
        <v>42461.627511574072</v>
      </c>
      <c r="T34" s="16">
        <f t="shared" si="2"/>
        <v>42503.165972222225</v>
      </c>
      <c r="U34">
        <f t="shared" si="3"/>
        <v>2016</v>
      </c>
    </row>
    <row r="35" spans="1:21" ht="48" hidden="1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4"/>
        <v>42286.660891203705</v>
      </c>
      <c r="T35" s="16">
        <f t="shared" si="2"/>
        <v>42316.702557870376</v>
      </c>
      <c r="U35">
        <f t="shared" si="3"/>
        <v>2015</v>
      </c>
    </row>
    <row r="36" spans="1:21" ht="48" hidden="1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4"/>
        <v>41841.321770833332</v>
      </c>
      <c r="T36" s="16">
        <f t="shared" si="2"/>
        <v>41856.321770833332</v>
      </c>
      <c r="U36">
        <f t="shared" si="3"/>
        <v>2014</v>
      </c>
    </row>
    <row r="37" spans="1:21" ht="32" hidden="1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4"/>
        <v>42098.291828703703</v>
      </c>
      <c r="T37" s="16">
        <f t="shared" si="2"/>
        <v>42122</v>
      </c>
      <c r="U37">
        <f t="shared" si="3"/>
        <v>2015</v>
      </c>
    </row>
    <row r="38" spans="1:21" ht="32" hidden="1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4"/>
        <v>42068.307002314818</v>
      </c>
      <c r="T38" s="16">
        <f t="shared" si="2"/>
        <v>42098.265335648146</v>
      </c>
      <c r="U38">
        <f t="shared" si="3"/>
        <v>2015</v>
      </c>
    </row>
    <row r="39" spans="1:21" ht="48" hidden="1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4"/>
        <v>42032.693043981482</v>
      </c>
      <c r="T39" s="16">
        <f t="shared" si="2"/>
        <v>42062.693043981482</v>
      </c>
      <c r="U39">
        <f t="shared" si="3"/>
        <v>2015</v>
      </c>
    </row>
    <row r="40" spans="1:21" ht="48" hidden="1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4"/>
        <v>41375.057222222218</v>
      </c>
      <c r="T40" s="16">
        <f t="shared" si="2"/>
        <v>41405.057222222218</v>
      </c>
      <c r="U40">
        <f t="shared" si="3"/>
        <v>2013</v>
      </c>
    </row>
    <row r="41" spans="1:21" ht="48" hidden="1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4"/>
        <v>41754.047083333331</v>
      </c>
      <c r="T41" s="16">
        <f t="shared" si="2"/>
        <v>41784.957638888889</v>
      </c>
      <c r="U41">
        <f t="shared" si="3"/>
        <v>2014</v>
      </c>
    </row>
    <row r="42" spans="1:21" ht="48" hidden="1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4"/>
        <v>41789.21398148148</v>
      </c>
      <c r="T42" s="16">
        <f t="shared" si="2"/>
        <v>41809.166666666664</v>
      </c>
      <c r="U42">
        <f t="shared" si="3"/>
        <v>2014</v>
      </c>
    </row>
    <row r="43" spans="1:21" ht="48" hidden="1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4"/>
        <v>41887.568912037037</v>
      </c>
      <c r="T43" s="16">
        <f t="shared" si="2"/>
        <v>41917.568912037037</v>
      </c>
      <c r="U43">
        <f t="shared" si="3"/>
        <v>2014</v>
      </c>
    </row>
    <row r="44" spans="1:21" ht="48" hidden="1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4"/>
        <v>41971.639189814814</v>
      </c>
      <c r="T44" s="16">
        <f t="shared" si="2"/>
        <v>42001.639189814814</v>
      </c>
      <c r="U44">
        <f t="shared" si="3"/>
        <v>2014</v>
      </c>
    </row>
    <row r="45" spans="1:21" ht="48" hidden="1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4"/>
        <v>41802.790347222224</v>
      </c>
      <c r="T45" s="16">
        <f t="shared" si="2"/>
        <v>41833</v>
      </c>
      <c r="U45">
        <f t="shared" si="3"/>
        <v>2014</v>
      </c>
    </row>
    <row r="46" spans="1:21" ht="48" hidden="1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4"/>
        <v>41874.098807870374</v>
      </c>
      <c r="T46" s="16">
        <f t="shared" si="2"/>
        <v>41919.098807870374</v>
      </c>
      <c r="U46">
        <f t="shared" si="3"/>
        <v>2014</v>
      </c>
    </row>
    <row r="47" spans="1:21" ht="48" hidden="1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4"/>
        <v>42457.623923611114</v>
      </c>
      <c r="T47" s="16">
        <f t="shared" si="2"/>
        <v>42487.623923611114</v>
      </c>
      <c r="U47">
        <f t="shared" si="3"/>
        <v>2016</v>
      </c>
    </row>
    <row r="48" spans="1:21" ht="48" hidden="1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4"/>
        <v>42323.964976851858</v>
      </c>
      <c r="T48" s="16">
        <f t="shared" si="2"/>
        <v>42353.964976851858</v>
      </c>
      <c r="U48">
        <f t="shared" si="3"/>
        <v>2015</v>
      </c>
    </row>
    <row r="49" spans="1:21" ht="48" hidden="1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4"/>
        <v>41932.819525462961</v>
      </c>
      <c r="T49" s="16">
        <f t="shared" si="2"/>
        <v>41992.861192129625</v>
      </c>
      <c r="U49">
        <f t="shared" si="3"/>
        <v>2014</v>
      </c>
    </row>
    <row r="50" spans="1:21" ht="48" hidden="1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4"/>
        <v>42033.516898148147</v>
      </c>
      <c r="T50" s="16">
        <f t="shared" si="2"/>
        <v>42064.5</v>
      </c>
      <c r="U50">
        <f t="shared" si="3"/>
        <v>2015</v>
      </c>
    </row>
    <row r="51" spans="1:21" ht="16" hidden="1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4"/>
        <v>42271.176446759258</v>
      </c>
      <c r="T51" s="16">
        <f t="shared" si="2"/>
        <v>42301.176446759258</v>
      </c>
      <c r="U51">
        <f t="shared" si="3"/>
        <v>2015</v>
      </c>
    </row>
    <row r="52" spans="1:21" ht="48" hidden="1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4"/>
        <v>41995.752986111111</v>
      </c>
      <c r="T52" s="16">
        <f t="shared" si="2"/>
        <v>42034.708333333328</v>
      </c>
      <c r="U52">
        <f t="shared" si="3"/>
        <v>2015</v>
      </c>
    </row>
    <row r="53" spans="1:21" ht="48" hidden="1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4"/>
        <v>42196.928668981483</v>
      </c>
      <c r="T53" s="16">
        <f t="shared" si="2"/>
        <v>42226.928668981483</v>
      </c>
      <c r="U53">
        <f t="shared" si="3"/>
        <v>2015</v>
      </c>
    </row>
    <row r="54" spans="1:21" ht="48" hidden="1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4"/>
        <v>41807.701921296299</v>
      </c>
      <c r="T54" s="16">
        <f t="shared" si="2"/>
        <v>41837.701921296299</v>
      </c>
      <c r="U54">
        <f t="shared" si="3"/>
        <v>2014</v>
      </c>
    </row>
    <row r="55" spans="1:21" ht="32" hidden="1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4"/>
        <v>41719.549131944441</v>
      </c>
      <c r="T55" s="16">
        <f t="shared" si="2"/>
        <v>41733.916666666664</v>
      </c>
      <c r="U55">
        <f t="shared" si="3"/>
        <v>2014</v>
      </c>
    </row>
    <row r="56" spans="1:21" ht="48" hidden="1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4"/>
        <v>42333.713206018518</v>
      </c>
      <c r="T56" s="16">
        <f t="shared" si="2"/>
        <v>42363.713206018518</v>
      </c>
      <c r="U56">
        <f t="shared" si="3"/>
        <v>2015</v>
      </c>
    </row>
    <row r="57" spans="1:21" ht="48" hidden="1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4"/>
        <v>42496.968935185185</v>
      </c>
      <c r="T57" s="16">
        <f t="shared" si="2"/>
        <v>42517.968935185185</v>
      </c>
      <c r="U57">
        <f t="shared" si="3"/>
        <v>2016</v>
      </c>
    </row>
    <row r="58" spans="1:21" ht="32" hidden="1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4"/>
        <v>42149.548888888887</v>
      </c>
      <c r="T58" s="16">
        <f t="shared" si="2"/>
        <v>42163.666666666672</v>
      </c>
      <c r="U58">
        <f t="shared" si="3"/>
        <v>2015</v>
      </c>
    </row>
    <row r="59" spans="1:21" ht="48" hidden="1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4"/>
        <v>42089.83289351852</v>
      </c>
      <c r="T59" s="16">
        <f t="shared" si="2"/>
        <v>42119.83289351852</v>
      </c>
      <c r="U59">
        <f t="shared" si="3"/>
        <v>2015</v>
      </c>
    </row>
    <row r="60" spans="1:21" ht="32" hidden="1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4"/>
        <v>41932.745046296295</v>
      </c>
      <c r="T60" s="16">
        <f t="shared" si="2"/>
        <v>41962.786712962959</v>
      </c>
      <c r="U60">
        <f t="shared" si="3"/>
        <v>2014</v>
      </c>
    </row>
    <row r="61" spans="1:21" ht="48" hidden="1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4"/>
        <v>42230.23583333334</v>
      </c>
      <c r="T61" s="16">
        <f t="shared" si="2"/>
        <v>42261.875</v>
      </c>
      <c r="U61">
        <f t="shared" si="3"/>
        <v>2015</v>
      </c>
    </row>
    <row r="62" spans="1:21" ht="48" hidden="1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4"/>
        <v>41701.901817129627</v>
      </c>
      <c r="T62" s="16">
        <f t="shared" si="2"/>
        <v>41721</v>
      </c>
      <c r="U62">
        <f t="shared" si="3"/>
        <v>2014</v>
      </c>
    </row>
    <row r="63" spans="1:21" ht="48" hidden="1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4"/>
        <v>41409.814317129632</v>
      </c>
      <c r="T63" s="16">
        <f t="shared" si="2"/>
        <v>41431.814317129632</v>
      </c>
      <c r="U63">
        <f t="shared" si="3"/>
        <v>2013</v>
      </c>
    </row>
    <row r="64" spans="1:21" ht="48" hidden="1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4"/>
        <v>41311.799513888887</v>
      </c>
      <c r="T64" s="16">
        <f t="shared" si="2"/>
        <v>41336.799513888887</v>
      </c>
      <c r="U64">
        <f t="shared" si="3"/>
        <v>2013</v>
      </c>
    </row>
    <row r="65" spans="1:21" ht="48" hidden="1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4"/>
        <v>41612.912187499998</v>
      </c>
      <c r="T65" s="16">
        <f t="shared" si="2"/>
        <v>41636.207638888889</v>
      </c>
      <c r="U65">
        <f t="shared" si="3"/>
        <v>2013</v>
      </c>
    </row>
    <row r="66" spans="1:21" ht="48" hidden="1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4"/>
        <v>41433.01829861111</v>
      </c>
      <c r="T66" s="16">
        <f t="shared" si="2"/>
        <v>41463.01829861111</v>
      </c>
      <c r="U66">
        <f t="shared" si="3"/>
        <v>2013</v>
      </c>
    </row>
    <row r="67" spans="1:21" ht="32" hidden="1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YEAR(T67)</f>
        <v>2014</v>
      </c>
    </row>
    <row r="68" spans="1:21" ht="32" hidden="1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8" hidden="1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4" hidden="1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8" hidden="1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8" hidden="1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8" hidden="1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8" hidden="1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8" hidden="1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8" hidden="1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2016</v>
      </c>
    </row>
    <row r="77" spans="1:21" ht="48" hidden="1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8" hidden="1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8" hidden="1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96" hidden="1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8" hidden="1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8" hidden="1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8" hidden="1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8" hidden="1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8" hidden="1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8" hidden="1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8" hidden="1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48" hidden="1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8" hidden="1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48" hidden="1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8" hidden="1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2" hidden="1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8" hidden="1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8" hidden="1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2017</v>
      </c>
    </row>
    <row r="95" spans="1:21" ht="48" hidden="1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8" hidden="1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8" hidden="1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48" hidden="1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8" hidden="1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8" hidden="1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32" hidden="1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2014</v>
      </c>
    </row>
    <row r="102" spans="1:21" ht="48" hidden="1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8" hidden="1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2013</v>
      </c>
    </row>
    <row r="104" spans="1:21" ht="48" hidden="1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32" hidden="1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2" hidden="1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8" hidden="1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ht="16" hidden="1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8" hidden="1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8" hidden="1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8" hidden="1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8" hidden="1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8" hidden="1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8" hidden="1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2" hidden="1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8" hidden="1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2012</v>
      </c>
    </row>
    <row r="117" spans="1:21" ht="16" hidden="1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8" hidden="1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48" hidden="1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32" hidden="1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8" hidden="1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48" hidden="1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48" hidden="1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32" hidden="1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>IFERROR(ROUND(E124/L124,2),0)</f>
        <v>0</v>
      </c>
      <c r="Q124" s="11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48" hidden="1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8" hidden="1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8" hidden="1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2017</v>
      </c>
    </row>
    <row r="128" spans="1:21" ht="48" hidden="1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8" hidden="1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2" hidden="1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1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48" hidden="1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YEAR(T131)</f>
        <v>2014</v>
      </c>
    </row>
    <row r="132" spans="1:21" ht="48" hidden="1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ht="16" hidden="1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48" hidden="1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32" hidden="1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2" hidden="1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8" hidden="1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48" hidden="1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8" hidden="1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8" hidden="1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32" hidden="1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8" hidden="1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8" hidden="1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8" hidden="1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8" hidden="1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8" hidden="1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8" hidden="1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8" hidden="1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2017</v>
      </c>
    </row>
    <row r="149" spans="1:21" ht="32" hidden="1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2015</v>
      </c>
    </row>
    <row r="150" spans="1:21" ht="48" hidden="1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8" hidden="1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8" hidden="1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8" hidden="1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2" hidden="1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8" hidden="1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32" hidden="1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4" hidden="1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48" hidden="1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8" hidden="1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8" hidden="1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8" hidden="1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8" hidden="1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8" hidden="1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8" hidden="1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4" hidden="1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48" hidden="1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2" hidden="1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2016</v>
      </c>
    </row>
    <row r="168" spans="1:21" ht="48" hidden="1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2017</v>
      </c>
    </row>
    <row r="169" spans="1:21" ht="48" hidden="1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8" hidden="1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8" hidden="1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48" hidden="1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8" hidden="1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8" hidden="1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8" hidden="1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8" hidden="1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48" hidden="1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8" hidden="1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2" hidden="1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32" hidden="1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2" hidden="1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8" hidden="1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8" hidden="1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48" hidden="1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2017</v>
      </c>
    </row>
    <row r="185" spans="1:21" ht="16" hidden="1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48" hidden="1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ht="16" hidden="1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8" hidden="1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32" hidden="1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48" hidden="1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8" hidden="1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ht="16" hidden="1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8" hidden="1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48" hidden="1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1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48" hidden="1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YEAR(T195)</f>
        <v>2014</v>
      </c>
    </row>
    <row r="196" spans="1:21" ht="48" hidden="1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8" hidden="1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8" hidden="1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8" hidden="1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8" hidden="1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8" hidden="1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32" hidden="1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8" hidden="1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ht="16" hidden="1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8" hidden="1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2015</v>
      </c>
    </row>
    <row r="206" spans="1:21" ht="48" hidden="1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8" hidden="1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8" hidden="1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8" hidden="1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2015</v>
      </c>
    </row>
    <row r="210" spans="1:21" ht="48" hidden="1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48" hidden="1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8" hidden="1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8" hidden="1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32" hidden="1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8" hidden="1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48" hidden="1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8" hidden="1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8" hidden="1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8" hidden="1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32" hidden="1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8" hidden="1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16" hidden="1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8" hidden="1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48" hidden="1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48" hidden="1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8" hidden="1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32" hidden="1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8" hidden="1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2" hidden="1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8" hidden="1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8" hidden="1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8" hidden="1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2016</v>
      </c>
    </row>
    <row r="234" spans="1:21" ht="48" hidden="1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8" hidden="1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48" hidden="1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32" hidden="1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8" hidden="1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2016</v>
      </c>
    </row>
    <row r="239" spans="1:21" ht="16" hidden="1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8" hidden="1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8" hidden="1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48" hidden="1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8" hidden="1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8" hidden="1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8" hidden="1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48" hidden="1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8" hidden="1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8" hidden="1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4" hidden="1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8" hidden="1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2012</v>
      </c>
    </row>
    <row r="251" spans="1:21" ht="48" hidden="1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8" hidden="1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8" hidden="1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8" hidden="1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48" hidden="1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8" hidden="1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2" hidden="1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48" hidden="1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1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48" hidden="1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YEAR(T259)</f>
        <v>2016</v>
      </c>
    </row>
    <row r="260" spans="1:21" ht="48" hidden="1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48" hidden="1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32" hidden="1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32" hidden="1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2" hidden="1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4" hidden="1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4" hidden="1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4" hidden="1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48" hidden="1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8" hidden="1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8" hidden="1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8" hidden="1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8" hidden="1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8" hidden="1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2014</v>
      </c>
    </row>
    <row r="274" spans="1:21" ht="48" hidden="1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48" hidden="1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8" hidden="1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8" hidden="1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8" hidden="1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48" hidden="1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32" hidden="1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8" hidden="1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8" hidden="1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8" hidden="1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8" hidden="1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2" hidden="1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8" hidden="1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2012</v>
      </c>
    </row>
    <row r="287" spans="1:21" ht="48" hidden="1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8" hidden="1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2" hidden="1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48" hidden="1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8" hidden="1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32" hidden="1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2011</v>
      </c>
    </row>
    <row r="293" spans="1:21" ht="48" hidden="1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48" hidden="1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8" hidden="1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48" hidden="1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8" hidden="1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8" hidden="1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8" hidden="1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2" hidden="1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48" hidden="1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8" hidden="1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8" hidden="1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4" hidden="1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8" hidden="1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2" hidden="1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32" hidden="1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2" hidden="1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ht="16" hidden="1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8" hidden="1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8" hidden="1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8" hidden="1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8" hidden="1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2012</v>
      </c>
    </row>
    <row r="314" spans="1:21" ht="48" hidden="1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48" hidden="1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8" hidden="1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8" hidden="1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32" hidden="1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32" hidden="1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8" hidden="1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4" hidden="1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2010</v>
      </c>
    </row>
    <row r="322" spans="1:21" ht="48" hidden="1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1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8" hidden="1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YEAR(T323)</f>
        <v>2016</v>
      </c>
    </row>
    <row r="324" spans="1:21" ht="48" hidden="1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8" hidden="1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8" hidden="1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8" hidden="1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8" hidden="1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8" hidden="1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8" hidden="1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8" hidden="1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8" hidden="1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8" hidden="1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8" hidden="1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8" hidden="1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48" hidden="1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8" hidden="1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8" hidden="1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8" hidden="1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8" hidden="1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8" hidden="1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8" hidden="1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8" hidden="1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2" hidden="1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8" hidden="1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48" hidden="1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8" hidden="1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8" hidden="1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8" hidden="1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8" hidden="1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32" hidden="1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8" hidden="1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48" hidden="1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8" hidden="1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48" hidden="1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8" hidden="1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32" hidden="1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32" hidden="1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48" hidden="1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8" hidden="1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8" hidden="1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8" hidden="1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8" hidden="1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48" hidden="1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48" hidden="1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8" hidden="1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8" hidden="1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8" hidden="1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8" hidden="1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8" hidden="1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8" hidden="1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2012</v>
      </c>
    </row>
    <row r="372" spans="1:21" ht="48" hidden="1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2017</v>
      </c>
    </row>
    <row r="373" spans="1:21" ht="48" hidden="1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2013</v>
      </c>
    </row>
    <row r="374" spans="1:21" ht="32" hidden="1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8" hidden="1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8" hidden="1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8" hidden="1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8" hidden="1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8" hidden="1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48" hidden="1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8" hidden="1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48" hidden="1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2016</v>
      </c>
    </row>
    <row r="383" spans="1:21" ht="48" hidden="1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48" hidden="1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8" hidden="1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8" hidden="1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1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2015</v>
      </c>
    </row>
    <row r="387" spans="1:21" ht="48" hidden="1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YEAR(T387)</f>
        <v>2014</v>
      </c>
    </row>
    <row r="388" spans="1:21" ht="48" hidden="1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48" hidden="1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8" hidden="1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48" hidden="1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8" hidden="1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8" hidden="1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8" hidden="1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32" hidden="1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8" hidden="1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8" hidden="1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8" hidden="1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4" hidden="1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8" hidden="1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48" hidden="1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8" hidden="1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8" hidden="1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8" hidden="1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8" hidden="1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8" hidden="1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32" hidden="1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8" hidden="1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8" hidden="1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8" hidden="1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8" hidden="1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8" hidden="1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8" hidden="1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8" hidden="1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8" hidden="1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8" hidden="1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4" hidden="1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32" hidden="1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8" hidden="1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8" hidden="1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8" hidden="1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8" hidden="1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48" hidden="1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8" hidden="1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8" hidden="1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8" hidden="1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8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8" hidden="1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48" hidden="1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2" hidden="1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4" hidden="1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32" hidden="1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8" hidden="1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48" hidden="1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4" hidden="1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48" hidden="1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48" hidden="1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8" hidden="1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8" hidden="1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8" hidden="1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8" hidden="1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8" hidden="1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8" hidden="1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ht="16" hidden="1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8" hidden="1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32" hidden="1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2012</v>
      </c>
    </row>
    <row r="447" spans="1:21" ht="48" hidden="1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8" hidden="1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48" hidden="1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8" hidden="1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1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48" hidden="1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YEAR(T451)</f>
        <v>2013</v>
      </c>
    </row>
    <row r="452" spans="1:21" ht="48" hidden="1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8" hidden="1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2014</v>
      </c>
    </row>
    <row r="454" spans="1:21" ht="32" hidden="1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8" hidden="1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8" hidden="1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8" hidden="1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48" hidden="1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8" hidden="1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8" hidden="1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8" hidden="1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2" hidden="1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8" hidden="1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48" hidden="1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8" hidden="1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32" hidden="1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16" hidden="1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8" hidden="1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48" hidden="1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8" hidden="1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2" hidden="1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8" hidden="1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2014</v>
      </c>
    </row>
    <row r="473" spans="1:21" ht="64" hidden="1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8" hidden="1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8" hidden="1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8" hidden="1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48" hidden="1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2" hidden="1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48" hidden="1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8" hidden="1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8" hidden="1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8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8" hidden="1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8" hidden="1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48" hidden="1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2013</v>
      </c>
    </row>
    <row r="486" spans="1:21" ht="64" hidden="1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32" hidden="1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8" hidden="1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8" hidden="1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32" hidden="1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2017</v>
      </c>
    </row>
    <row r="491" spans="1:21" ht="48" hidden="1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2012</v>
      </c>
    </row>
    <row r="492" spans="1:21" ht="16" hidden="1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8" hidden="1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2016</v>
      </c>
    </row>
    <row r="494" spans="1:21" ht="48" hidden="1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8" hidden="1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48" hidden="1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8" hidden="1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32" hidden="1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2014</v>
      </c>
    </row>
    <row r="499" spans="1:21" ht="16" hidden="1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8" hidden="1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4" hidden="1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4" hidden="1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8" hidden="1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48" hidden="1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8" hidden="1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2015</v>
      </c>
    </row>
    <row r="506" spans="1:21" ht="48" hidden="1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8" hidden="1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8" hidden="1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8" hidden="1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48" hidden="1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8" hidden="1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8" hidden="1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8" hidden="1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8" hidden="1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1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32" hidden="1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YEAR(T515)</f>
        <v>2016</v>
      </c>
    </row>
    <row r="516" spans="1:21" ht="48" hidden="1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8" hidden="1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2" hidden="1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8" hidden="1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48" hidden="1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8" hidden="1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8" hidden="1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48" hidden="1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8" hidden="1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8" hidden="1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48" hidden="1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48" hidden="1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8" hidden="1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48" hidden="1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16" hidden="1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48" hidden="1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2017</v>
      </c>
    </row>
    <row r="532" spans="1:21" ht="48" hidden="1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48" hidden="1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48" hidden="1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48" hidden="1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48" hidden="1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32" hidden="1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2017</v>
      </c>
    </row>
    <row r="538" spans="1:21" ht="48" hidden="1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48" hidden="1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48" hidden="1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8" hidden="1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4" hidden="1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8" hidden="1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8" hidden="1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8" hidden="1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48" hidden="1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48" hidden="1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48" hidden="1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48" hidden="1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8" hidden="1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48" hidden="1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48" hidden="1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8" hidden="1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8" hidden="1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2016</v>
      </c>
    </row>
    <row r="555" spans="1:21" ht="48" hidden="1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48" hidden="1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48" hidden="1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2" hidden="1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2016</v>
      </c>
    </row>
    <row r="559" spans="1:21" ht="48" hidden="1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8" hidden="1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48" hidden="1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8" hidden="1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8" hidden="1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48" hidden="1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48" hidden="1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48" hidden="1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8" hidden="1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48" hidden="1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48" hidden="1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2015</v>
      </c>
    </row>
    <row r="570" spans="1:21" ht="64" hidden="1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2016</v>
      </c>
    </row>
    <row r="571" spans="1:21" ht="48" hidden="1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2016</v>
      </c>
    </row>
    <row r="572" spans="1:21" ht="32" hidden="1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48" hidden="1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48" hidden="1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48" hidden="1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2015</v>
      </c>
    </row>
    <row r="576" spans="1:21" ht="48" hidden="1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48" hidden="1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8" hidden="1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1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48" hidden="1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YEAR(T579)</f>
        <v>2016</v>
      </c>
    </row>
    <row r="580" spans="1:21" ht="32" hidden="1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32" hidden="1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8" hidden="1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48" hidden="1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48" hidden="1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32" hidden="1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32" hidden="1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8" hidden="1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8" hidden="1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80" hidden="1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48" hidden="1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ht="16" hidden="1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48" hidden="1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8" hidden="1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48" hidden="1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48" hidden="1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2" hidden="1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48" hidden="1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32" hidden="1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8" hidden="1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2" hidden="1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48" hidden="1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2" hidden="1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48" hidden="1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8" hidden="1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8" hidden="1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48" hidden="1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32" hidden="1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48" hidden="1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48" hidden="1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48" hidden="1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48" hidden="1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8" hidden="1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48" hidden="1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2016</v>
      </c>
    </row>
    <row r="614" spans="1:21" ht="32" hidden="1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48" hidden="1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8" hidden="1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8" hidden="1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48" hidden="1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48" hidden="1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48" hidden="1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2" hidden="1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8" hidden="1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48" hidden="1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48" hidden="1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48" hidden="1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8" hidden="1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48" hidden="1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48" hidden="1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48" hidden="1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8" hidden="1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48" hidden="1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48" hidden="1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32" hidden="1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32" hidden="1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8" hidden="1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32" hidden="1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2" hidden="1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32" hidden="1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48" hidden="1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ht="16" hidden="1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2" hidden="1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48" hidden="1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1" t="s">
        <v>8317</v>
      </c>
      <c r="R642" t="s">
        <v>8319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48" hidden="1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YEAR(T643)</f>
        <v>2015</v>
      </c>
    </row>
    <row r="644" spans="1:21" ht="48" hidden="1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32" hidden="1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8" hidden="1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2" hidden="1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8" hidden="1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48" hidden="1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2" hidden="1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48" hidden="1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48" hidden="1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48" hidden="1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48" hidden="1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48" hidden="1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48" hidden="1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8" hidden="1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48" hidden="1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48" hidden="1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48" hidden="1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ht="16" hidden="1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48" hidden="1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8" hidden="1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32" hidden="1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2015</v>
      </c>
    </row>
    <row r="665" spans="1:21" ht="48" hidden="1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48" hidden="1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48" hidden="1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2017</v>
      </c>
    </row>
    <row r="668" spans="1:21" ht="48" hidden="1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48" hidden="1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8" hidden="1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64" hidden="1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48" hidden="1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48" hidden="1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2015</v>
      </c>
    </row>
    <row r="674" spans="1:21" ht="48" hidden="1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2015</v>
      </c>
    </row>
    <row r="675" spans="1:21" ht="48" hidden="1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2" hidden="1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48" hidden="1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2015</v>
      </c>
    </row>
    <row r="678" spans="1:21" ht="64" hidden="1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48" hidden="1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48" hidden="1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48" hidden="1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48" hidden="1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48" hidden="1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8" hidden="1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48" hidden="1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16" hidden="1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48" hidden="1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2015</v>
      </c>
    </row>
    <row r="688" spans="1:21" ht="64" hidden="1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48" hidden="1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2017</v>
      </c>
    </row>
    <row r="690" spans="1:21" ht="48" hidden="1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48" hidden="1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2" hidden="1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8" hidden="1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48" hidden="1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32" hidden="1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48" hidden="1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48" hidden="1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2" hidden="1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48" hidden="1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48" hidden="1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48" hidden="1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48" hidden="1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2017</v>
      </c>
    </row>
    <row r="703" spans="1:21" ht="48" hidden="1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48" hidden="1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8" hidden="1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2017</v>
      </c>
    </row>
    <row r="706" spans="1:21" ht="48" hidden="1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1" t="s">
        <v>8317</v>
      </c>
      <c r="R706" t="s">
        <v>8319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2017</v>
      </c>
    </row>
    <row r="707" spans="1:21" ht="32" hidden="1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YEAR(T707)</f>
        <v>2017</v>
      </c>
    </row>
    <row r="708" spans="1:21" ht="48" hidden="1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8" hidden="1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2017</v>
      </c>
    </row>
    <row r="710" spans="1:21" ht="48" hidden="1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2" hidden="1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32" hidden="1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48" hidden="1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48" hidden="1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48" hidden="1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8" hidden="1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2017</v>
      </c>
    </row>
    <row r="717" spans="1:21" ht="48" hidden="1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8" hidden="1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16" hidden="1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48" hidden="1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48" hidden="1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8" hidden="1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48" hidden="1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48" hidden="1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32" hidden="1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48" hidden="1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8" hidden="1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48" hidden="1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48" hidden="1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2013</v>
      </c>
    </row>
    <row r="730" spans="1:21" ht="48" hidden="1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48" hidden="1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32" hidden="1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8" hidden="1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2012</v>
      </c>
    </row>
    <row r="734" spans="1:21" ht="48" hidden="1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48" hidden="1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32" hidden="1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8" hidden="1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48" hidden="1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48" hidden="1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2" hidden="1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48" hidden="1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48" hidden="1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32" hidden="1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48" hidden="1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48" hidden="1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32" hidden="1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48" hidden="1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16" hidden="1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48" hidden="1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2015</v>
      </c>
    </row>
    <row r="750" spans="1:21" ht="48" hidden="1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48" hidden="1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2017</v>
      </c>
    </row>
    <row r="752" spans="1:21" ht="48" hidden="1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8" hidden="1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48" hidden="1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48" hidden="1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48" hidden="1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2013</v>
      </c>
    </row>
    <row r="757" spans="1:21" ht="48" hidden="1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8" hidden="1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48" hidden="1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32" hidden="1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8" hidden="1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48" hidden="1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8" hidden="1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8" hidden="1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8" hidden="1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8" hidden="1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8" hidden="1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48" hidden="1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64" hidden="1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48" hidden="1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1" t="s">
        <v>8320</v>
      </c>
      <c r="R770" t="s">
        <v>8322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48" hidden="1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YEAR(T771)</f>
        <v>2013</v>
      </c>
    </row>
    <row r="772" spans="1:21" ht="48" hidden="1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8" hidden="1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2016</v>
      </c>
    </row>
    <row r="774" spans="1:21" ht="64" hidden="1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8" hidden="1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8" hidden="1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8" hidden="1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48" hidden="1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48" hidden="1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8" hidden="1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48" hidden="1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32" hidden="1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8" hidden="1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8" hidden="1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48" hidden="1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48" hidden="1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48" hidden="1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8" hidden="1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48" hidden="1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48" hidden="1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8" hidden="1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48" hidden="1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48" hidden="1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2" hidden="1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48" hidden="1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48" hidden="1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48" hidden="1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4" hidden="1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48" hidden="1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8" hidden="1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48" hidden="1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8" hidden="1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8" hidden="1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48" hidden="1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48" hidden="1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8" hidden="1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8" hidden="1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16" hidden="1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2" hidden="1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48" hidden="1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32" hidden="1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2014</v>
      </c>
    </row>
    <row r="812" spans="1:21" ht="48" hidden="1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32" hidden="1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48" hidden="1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2" hidden="1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48" hidden="1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2" hidden="1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32" hidden="1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8" hidden="1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48" hidden="1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32" hidden="1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8" hidden="1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8" hidden="1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32" hidden="1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8" hidden="1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48" hidden="1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32" hidden="1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8" hidden="1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48" hidden="1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48" hidden="1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48" hidden="1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8" hidden="1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32" hidden="1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48" hidden="1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1" t="s">
        <v>8323</v>
      </c>
      <c r="R834" t="s">
        <v>8324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2012</v>
      </c>
    </row>
    <row r="835" spans="1:21" ht="16" hidden="1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1" t="s">
        <v>8323</v>
      </c>
      <c r="R835" t="s">
        <v>8324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YEAR(T835)</f>
        <v>2014</v>
      </c>
    </row>
    <row r="836" spans="1:21" ht="48" hidden="1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8" hidden="1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ht="16" hidden="1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32" hidden="1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8" hidden="1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2012</v>
      </c>
    </row>
    <row r="841" spans="1:21" ht="48" hidden="1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32" hidden="1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48" hidden="1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8" hidden="1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48" hidden="1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8" hidden="1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32" hidden="1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16" hidden="1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8" hidden="1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64" hidden="1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8" hidden="1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32" hidden="1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2" hidden="1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8" hidden="1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8" hidden="1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32" hidden="1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48" hidden="1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32" hidden="1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48" hidden="1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32" hidden="1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48" hidden="1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8" hidden="1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8" hidden="1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8" hidden="1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8" hidden="1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48" hidden="1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2013</v>
      </c>
    </row>
    <row r="868" spans="1:21" ht="48" hidden="1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48" hidden="1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64" hidden="1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2014</v>
      </c>
    </row>
    <row r="871" spans="1:21" ht="48" hidden="1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48" hidden="1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48" hidden="1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8" hidden="1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32" hidden="1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48" hidden="1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64" hidden="1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16" hidden="1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48" hidden="1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48" hidden="1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48" hidden="1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48" hidden="1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8" hidden="1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2012</v>
      </c>
    </row>
    <row r="884" spans="1:21" ht="48" hidden="1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48" hidden="1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8" hidden="1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8" hidden="1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48" hidden="1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48" hidden="1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48" hidden="1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8" hidden="1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48" hidden="1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48" hidden="1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48" hidden="1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8" hidden="1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48" hidden="1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48" hidden="1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48" hidden="1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1" t="s">
        <v>8323</v>
      </c>
      <c r="R898" t="s">
        <v>8327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48" hidden="1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1" t="s">
        <v>8323</v>
      </c>
      <c r="R899" t="s">
        <v>8327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YEAR(T899)</f>
        <v>2012</v>
      </c>
    </row>
    <row r="900" spans="1:21" ht="48" hidden="1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2012</v>
      </c>
    </row>
    <row r="901" spans="1:21" ht="48" hidden="1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32" hidden="1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4" hidden="1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48" hidden="1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8" hidden="1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8" hidden="1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2016</v>
      </c>
    </row>
    <row r="907" spans="1:21" ht="48" hidden="1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2011</v>
      </c>
    </row>
    <row r="908" spans="1:21" ht="32" hidden="1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32" hidden="1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8" hidden="1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48" hidden="1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8" hidden="1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48" hidden="1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8" hidden="1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48" hidden="1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8" hidden="1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8" hidden="1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8" hidden="1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48" hidden="1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48" hidden="1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ht="16" hidden="1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8" hidden="1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48" hidden="1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8" hidden="1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48" hidden="1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48" hidden="1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8" hidden="1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64" hidden="1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2" hidden="1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8" hidden="1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8" hidden="1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48" hidden="1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8" hidden="1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32" hidden="1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48" hidden="1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48" hidden="1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48" hidden="1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2016</v>
      </c>
    </row>
    <row r="938" spans="1:21" ht="48" hidden="1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2012</v>
      </c>
    </row>
    <row r="939" spans="1:21" ht="48" hidden="1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8" hidden="1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48" hidden="1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8" hidden="1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48" hidden="1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48" hidden="1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2" hidden="1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8" hidden="1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8" hidden="1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2017</v>
      </c>
    </row>
    <row r="948" spans="1:21" ht="32" hidden="1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48" hidden="1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48" hidden="1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8" hidden="1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2016</v>
      </c>
    </row>
    <row r="952" spans="1:21" ht="48" hidden="1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2016</v>
      </c>
    </row>
    <row r="953" spans="1:21" ht="16" hidden="1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2" hidden="1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8" hidden="1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2015</v>
      </c>
    </row>
    <row r="956" spans="1:21" ht="48" hidden="1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8" hidden="1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64" hidden="1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2" hidden="1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48" hidden="1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48" hidden="1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2015</v>
      </c>
    </row>
    <row r="962" spans="1:21" ht="48" hidden="1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1" t="s">
        <v>8317</v>
      </c>
      <c r="R962" t="s">
        <v>8319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8" hidden="1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13" si="75">ROUND(E963/D963*100,0)</f>
        <v>42</v>
      </c>
      <c r="P963">
        <f t="shared" ref="P963:P1026" si="76">IFERROR(ROUND(E963/L963,2),0)</f>
        <v>364.35</v>
      </c>
      <c r="Q963" s="11" t="s">
        <v>8317</v>
      </c>
      <c r="R963" t="s">
        <v>8319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YEAR(T963)</f>
        <v>2017</v>
      </c>
    </row>
    <row r="964" spans="1:21" ht="48" hidden="1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2" hidden="1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48" hidden="1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8" hidden="1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8" hidden="1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8" hidden="1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8" hidden="1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2" hidden="1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48" hidden="1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2017</v>
      </c>
    </row>
    <row r="973" spans="1:21" ht="48" hidden="1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8" hidden="1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48" hidden="1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8" hidden="1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48" hidden="1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48" hidden="1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48" hidden="1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8" hidden="1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48" hidden="1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48" hidden="1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48" hidden="1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32" hidden="1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48" hidden="1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80" hidden="1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48" hidden="1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48" hidden="1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2016</v>
      </c>
    </row>
    <row r="989" spans="1:21" ht="48" hidden="1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48" hidden="1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16" hidden="1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48" hidden="1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80" hidden="1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8" hidden="1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8" hidden="1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4" hidden="1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48" hidden="1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32" hidden="1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2" hidden="1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32" hidden="1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8" hidden="1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8" hidden="1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48" hidden="1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2017</v>
      </c>
    </row>
    <row r="1004" spans="1:21" ht="48" hidden="1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8" hidden="1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32" hidden="1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32" hidden="1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8" hidden="1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8" hidden="1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48" hidden="1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48" hidden="1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48" hidden="1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8" hidden="1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48" hidden="1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 t="shared" si="76"/>
        <v>1389.36</v>
      </c>
      <c r="Q1014" s="11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2017</v>
      </c>
    </row>
    <row r="1015" spans="1:21" ht="48" hidden="1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P1015">
        <f t="shared" si="76"/>
        <v>95.91</v>
      </c>
      <c r="Q1015" s="11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2" hidden="1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P1016">
        <f t="shared" si="76"/>
        <v>191.25</v>
      </c>
      <c r="Q1016" s="11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2015</v>
      </c>
    </row>
    <row r="1017" spans="1:21" ht="32" hidden="1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P1017">
        <f t="shared" si="76"/>
        <v>40</v>
      </c>
      <c r="Q1017" s="11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8" hidden="1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P1018">
        <f t="shared" si="76"/>
        <v>74.790000000000006</v>
      </c>
      <c r="Q1018" s="11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48" hidden="1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P1019">
        <f t="shared" si="76"/>
        <v>161.12</v>
      </c>
      <c r="Q1019" s="11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8" hidden="1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P1020">
        <f t="shared" si="76"/>
        <v>88.71</v>
      </c>
      <c r="Q1020" s="11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32" hidden="1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P1021">
        <f t="shared" si="76"/>
        <v>53.25</v>
      </c>
      <c r="Q1021" s="11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48" hidden="1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P1022">
        <f t="shared" si="76"/>
        <v>106.2</v>
      </c>
      <c r="Q1022" s="11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8" hidden="1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P1023">
        <f t="shared" si="76"/>
        <v>22.08</v>
      </c>
      <c r="Q1023" s="11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2" hidden="1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P1024">
        <f t="shared" si="76"/>
        <v>31.05</v>
      </c>
      <c r="Q1024" s="11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8" hidden="1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P1025">
        <f t="shared" si="76"/>
        <v>36.21</v>
      </c>
      <c r="Q1025" s="11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8" hidden="1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P1026">
        <f t="shared" si="76"/>
        <v>388.98</v>
      </c>
      <c r="Q1026" s="11" t="s">
        <v>8323</v>
      </c>
      <c r="R1026" t="s">
        <v>8328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32" hidden="1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P1027">
        <f t="shared" ref="P1027:P1090" si="80">IFERROR(ROUND(E1027/L1027,2),0)</f>
        <v>71.849999999999994</v>
      </c>
      <c r="Q1027" s="11" t="s">
        <v>8323</v>
      </c>
      <c r="R1027" t="s">
        <v>8328</v>
      </c>
      <c r="S1027" s="16">
        <f t="shared" ref="S1027:S1090" si="81">(((J1027/60)/60)/24)+DATE(1970,1,1)</f>
        <v>42049.833761574075</v>
      </c>
      <c r="T1027" s="16">
        <f t="shared" ref="T1027:T1090" si="82">(((I1027/60)/60)/24)+DATE(1970,1,1)</f>
        <v>42079.792094907403</v>
      </c>
      <c r="U1027">
        <f t="shared" ref="U1027:U1090" si="83">YEAR(T1027)</f>
        <v>2015</v>
      </c>
    </row>
    <row r="1028" spans="1:21" ht="48" hidden="1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P1028">
        <f t="shared" si="80"/>
        <v>57.38</v>
      </c>
      <c r="Q1028" s="11" t="s">
        <v>8323</v>
      </c>
      <c r="R1028" t="s">
        <v>8328</v>
      </c>
      <c r="S1028" s="16">
        <f t="shared" si="81"/>
        <v>42426.407592592594</v>
      </c>
      <c r="T1028" s="16">
        <f t="shared" si="82"/>
        <v>42460.365925925929</v>
      </c>
      <c r="U1028">
        <f t="shared" si="83"/>
        <v>2016</v>
      </c>
    </row>
    <row r="1029" spans="1:21" ht="48" hidden="1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P1029">
        <f t="shared" si="80"/>
        <v>69.67</v>
      </c>
      <c r="Q1029" s="11" t="s">
        <v>8323</v>
      </c>
      <c r="R1029" t="s">
        <v>8328</v>
      </c>
      <c r="S1029" s="16">
        <f t="shared" si="81"/>
        <v>41905.034108796295</v>
      </c>
      <c r="T1029" s="16">
        <f t="shared" si="82"/>
        <v>41935.034108796295</v>
      </c>
      <c r="U1029">
        <f t="shared" si="83"/>
        <v>2014</v>
      </c>
    </row>
    <row r="1030" spans="1:21" ht="48" hidden="1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P1030">
        <f t="shared" si="80"/>
        <v>45.99</v>
      </c>
      <c r="Q1030" s="11" t="s">
        <v>8323</v>
      </c>
      <c r="R1030" t="s">
        <v>8328</v>
      </c>
      <c r="S1030" s="16">
        <f t="shared" si="81"/>
        <v>42755.627372685187</v>
      </c>
      <c r="T1030" s="16">
        <f t="shared" si="82"/>
        <v>42800.833333333328</v>
      </c>
      <c r="U1030">
        <f t="shared" si="83"/>
        <v>2017</v>
      </c>
    </row>
    <row r="1031" spans="1:21" ht="32" hidden="1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P1031">
        <f t="shared" si="80"/>
        <v>79.260000000000005</v>
      </c>
      <c r="Q1031" s="11" t="s">
        <v>8323</v>
      </c>
      <c r="R1031" t="s">
        <v>8328</v>
      </c>
      <c r="S1031" s="16">
        <f t="shared" si="81"/>
        <v>42044.711886574078</v>
      </c>
      <c r="T1031" s="16">
        <f t="shared" si="82"/>
        <v>42098.915972222225</v>
      </c>
      <c r="U1031">
        <f t="shared" si="83"/>
        <v>2015</v>
      </c>
    </row>
    <row r="1032" spans="1:21" ht="32" hidden="1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P1032">
        <f t="shared" si="80"/>
        <v>43.03</v>
      </c>
      <c r="Q1032" s="11" t="s">
        <v>8323</v>
      </c>
      <c r="R1032" t="s">
        <v>8328</v>
      </c>
      <c r="S1032" s="16">
        <f t="shared" si="81"/>
        <v>42611.483206018514</v>
      </c>
      <c r="T1032" s="16">
        <f t="shared" si="82"/>
        <v>42625.483206018514</v>
      </c>
      <c r="U1032">
        <f t="shared" si="83"/>
        <v>2016</v>
      </c>
    </row>
    <row r="1033" spans="1:21" ht="48" hidden="1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P1033">
        <f t="shared" si="80"/>
        <v>108.48</v>
      </c>
      <c r="Q1033" s="11" t="s">
        <v>8323</v>
      </c>
      <c r="R1033" t="s">
        <v>8328</v>
      </c>
      <c r="S1033" s="16">
        <f t="shared" si="81"/>
        <v>42324.764004629629</v>
      </c>
      <c r="T1033" s="16">
        <f t="shared" si="82"/>
        <v>42354.764004629629</v>
      </c>
      <c r="U1033">
        <f t="shared" si="83"/>
        <v>2015</v>
      </c>
    </row>
    <row r="1034" spans="1:21" ht="16" hidden="1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P1034">
        <f t="shared" si="80"/>
        <v>61.03</v>
      </c>
      <c r="Q1034" s="11" t="s">
        <v>8323</v>
      </c>
      <c r="R1034" t="s">
        <v>8328</v>
      </c>
      <c r="S1034" s="16">
        <f t="shared" si="81"/>
        <v>42514.666956018518</v>
      </c>
      <c r="T1034" s="16">
        <f t="shared" si="82"/>
        <v>42544.666956018518</v>
      </c>
      <c r="U1034">
        <f t="shared" si="83"/>
        <v>2016</v>
      </c>
    </row>
    <row r="1035" spans="1:21" ht="48" hidden="1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P1035">
        <f t="shared" si="80"/>
        <v>50.59</v>
      </c>
      <c r="Q1035" s="11" t="s">
        <v>8323</v>
      </c>
      <c r="R1035" t="s">
        <v>8328</v>
      </c>
      <c r="S1035" s="16">
        <f t="shared" si="81"/>
        <v>42688.732407407413</v>
      </c>
      <c r="T1035" s="16">
        <f t="shared" si="82"/>
        <v>42716.732407407413</v>
      </c>
      <c r="U1035">
        <f t="shared" si="83"/>
        <v>2016</v>
      </c>
    </row>
    <row r="1036" spans="1:21" ht="48" hidden="1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P1036">
        <f t="shared" si="80"/>
        <v>39.159999999999997</v>
      </c>
      <c r="Q1036" s="11" t="s">
        <v>8323</v>
      </c>
      <c r="R1036" t="s">
        <v>8328</v>
      </c>
      <c r="S1036" s="16">
        <f t="shared" si="81"/>
        <v>42555.166712962964</v>
      </c>
      <c r="T1036" s="16">
        <f t="shared" si="82"/>
        <v>42587.165972222225</v>
      </c>
      <c r="U1036">
        <f t="shared" si="83"/>
        <v>2016</v>
      </c>
    </row>
    <row r="1037" spans="1:21" ht="48" hidden="1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P1037">
        <f t="shared" si="80"/>
        <v>65.16</v>
      </c>
      <c r="Q1037" s="11" t="s">
        <v>8323</v>
      </c>
      <c r="R1037" t="s">
        <v>8328</v>
      </c>
      <c r="S1037" s="16">
        <f t="shared" si="81"/>
        <v>42016.641435185185</v>
      </c>
      <c r="T1037" s="16">
        <f t="shared" si="82"/>
        <v>42046.641435185185</v>
      </c>
      <c r="U1037">
        <f t="shared" si="83"/>
        <v>2015</v>
      </c>
    </row>
    <row r="1038" spans="1:21" ht="48" hidden="1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P1038">
        <f t="shared" si="80"/>
        <v>23.96</v>
      </c>
      <c r="Q1038" s="11" t="s">
        <v>8323</v>
      </c>
      <c r="R1038" t="s">
        <v>8328</v>
      </c>
      <c r="S1038" s="16">
        <f t="shared" si="81"/>
        <v>41249.448958333334</v>
      </c>
      <c r="T1038" s="16">
        <f t="shared" si="82"/>
        <v>41281.333333333336</v>
      </c>
      <c r="U1038">
        <f t="shared" si="83"/>
        <v>2013</v>
      </c>
    </row>
    <row r="1039" spans="1:21" ht="48" hidden="1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P1039">
        <f t="shared" si="80"/>
        <v>48.62</v>
      </c>
      <c r="Q1039" s="11" t="s">
        <v>8323</v>
      </c>
      <c r="R1039" t="s">
        <v>8328</v>
      </c>
      <c r="S1039" s="16">
        <f t="shared" si="81"/>
        <v>42119.822476851856</v>
      </c>
      <c r="T1039" s="16">
        <f t="shared" si="82"/>
        <v>42142.208333333328</v>
      </c>
      <c r="U1039">
        <f t="shared" si="83"/>
        <v>2015</v>
      </c>
    </row>
    <row r="1040" spans="1:21" ht="48" hidden="1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P1040">
        <f t="shared" si="80"/>
        <v>35.74</v>
      </c>
      <c r="Q1040" s="11" t="s">
        <v>8323</v>
      </c>
      <c r="R1040" t="s">
        <v>8328</v>
      </c>
      <c r="S1040" s="16">
        <f t="shared" si="81"/>
        <v>42418.231747685189</v>
      </c>
      <c r="T1040" s="16">
        <f t="shared" si="82"/>
        <v>42448.190081018518</v>
      </c>
      <c r="U1040">
        <f t="shared" si="83"/>
        <v>2016</v>
      </c>
    </row>
    <row r="1041" spans="1:21" ht="48" hidden="1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P1041">
        <f t="shared" si="80"/>
        <v>21.37</v>
      </c>
      <c r="Q1041" s="11" t="s">
        <v>8323</v>
      </c>
      <c r="R1041" t="s">
        <v>8328</v>
      </c>
      <c r="S1041" s="16">
        <f t="shared" si="81"/>
        <v>42692.109328703707</v>
      </c>
      <c r="T1041" s="16">
        <f t="shared" si="82"/>
        <v>42717.332638888889</v>
      </c>
      <c r="U1041">
        <f t="shared" si="83"/>
        <v>2016</v>
      </c>
    </row>
    <row r="1042" spans="1:21" ht="48" hidden="1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P1042">
        <f t="shared" si="80"/>
        <v>250</v>
      </c>
      <c r="Q1042" s="11" t="s">
        <v>8329</v>
      </c>
      <c r="R1042" t="s">
        <v>8330</v>
      </c>
      <c r="S1042" s="16">
        <f t="shared" si="81"/>
        <v>42579.708437499998</v>
      </c>
      <c r="T1042" s="16">
        <f t="shared" si="82"/>
        <v>42609.708437499998</v>
      </c>
      <c r="U1042">
        <f t="shared" si="83"/>
        <v>2016</v>
      </c>
    </row>
    <row r="1043" spans="1:21" ht="48" hidden="1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P1043">
        <f t="shared" si="80"/>
        <v>0</v>
      </c>
      <c r="Q1043" s="11" t="s">
        <v>8329</v>
      </c>
      <c r="R1043" t="s">
        <v>8330</v>
      </c>
      <c r="S1043" s="16">
        <f t="shared" si="81"/>
        <v>41831.060092592597</v>
      </c>
      <c r="T1043" s="16">
        <f t="shared" si="82"/>
        <v>41851.060092592597</v>
      </c>
      <c r="U1043">
        <f t="shared" si="83"/>
        <v>2014</v>
      </c>
    </row>
    <row r="1044" spans="1:21" ht="48" hidden="1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P1044">
        <f t="shared" si="80"/>
        <v>10</v>
      </c>
      <c r="Q1044" s="11" t="s">
        <v>8329</v>
      </c>
      <c r="R1044" t="s">
        <v>8330</v>
      </c>
      <c r="S1044" s="16">
        <f t="shared" si="81"/>
        <v>41851.696157407408</v>
      </c>
      <c r="T1044" s="16">
        <f t="shared" si="82"/>
        <v>41894.416666666664</v>
      </c>
      <c r="U1044">
        <f t="shared" si="83"/>
        <v>2014</v>
      </c>
    </row>
    <row r="1045" spans="1:21" ht="48" hidden="1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P1045">
        <f t="shared" si="80"/>
        <v>29.24</v>
      </c>
      <c r="Q1045" s="11" t="s">
        <v>8329</v>
      </c>
      <c r="R1045" t="s">
        <v>8330</v>
      </c>
      <c r="S1045" s="16">
        <f t="shared" si="81"/>
        <v>42114.252951388888</v>
      </c>
      <c r="T1045" s="16">
        <f t="shared" si="82"/>
        <v>42144.252951388888</v>
      </c>
      <c r="U1045">
        <f t="shared" si="83"/>
        <v>2015</v>
      </c>
    </row>
    <row r="1046" spans="1:21" ht="48" hidden="1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P1046">
        <f t="shared" si="80"/>
        <v>3</v>
      </c>
      <c r="Q1046" s="11" t="s">
        <v>8329</v>
      </c>
      <c r="R1046" t="s">
        <v>8330</v>
      </c>
      <c r="S1046" s="16">
        <f t="shared" si="81"/>
        <v>42011.925937499997</v>
      </c>
      <c r="T1046" s="16">
        <f t="shared" si="82"/>
        <v>42068.852083333331</v>
      </c>
      <c r="U1046">
        <f t="shared" si="83"/>
        <v>2015</v>
      </c>
    </row>
    <row r="1047" spans="1:21" ht="48" hidden="1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P1047">
        <f t="shared" si="80"/>
        <v>33.25</v>
      </c>
      <c r="Q1047" s="11" t="s">
        <v>8329</v>
      </c>
      <c r="R1047" t="s">
        <v>8330</v>
      </c>
      <c r="S1047" s="16">
        <f t="shared" si="81"/>
        <v>41844.874421296299</v>
      </c>
      <c r="T1047" s="16">
        <f t="shared" si="82"/>
        <v>41874.874421296299</v>
      </c>
      <c r="U1047">
        <f t="shared" si="83"/>
        <v>2014</v>
      </c>
    </row>
    <row r="1048" spans="1:21" ht="48" hidden="1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P1048">
        <f t="shared" si="80"/>
        <v>0</v>
      </c>
      <c r="Q1048" s="11" t="s">
        <v>8329</v>
      </c>
      <c r="R1048" t="s">
        <v>8330</v>
      </c>
      <c r="S1048" s="16">
        <f t="shared" si="81"/>
        <v>42319.851388888885</v>
      </c>
      <c r="T1048" s="16">
        <f t="shared" si="82"/>
        <v>42364.851388888885</v>
      </c>
      <c r="U1048">
        <f t="shared" si="83"/>
        <v>2015</v>
      </c>
    </row>
    <row r="1049" spans="1:21" ht="48" hidden="1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P1049">
        <f t="shared" si="80"/>
        <v>1</v>
      </c>
      <c r="Q1049" s="11" t="s">
        <v>8329</v>
      </c>
      <c r="R1049" t="s">
        <v>8330</v>
      </c>
      <c r="S1049" s="16">
        <f t="shared" si="81"/>
        <v>41918.818460648145</v>
      </c>
      <c r="T1049" s="16">
        <f t="shared" si="82"/>
        <v>41948.860127314816</v>
      </c>
      <c r="U1049">
        <f t="shared" si="83"/>
        <v>2014</v>
      </c>
    </row>
    <row r="1050" spans="1:21" ht="48" hidden="1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P1050">
        <f t="shared" si="80"/>
        <v>53</v>
      </c>
      <c r="Q1050" s="11" t="s">
        <v>8329</v>
      </c>
      <c r="R1050" t="s">
        <v>8330</v>
      </c>
      <c r="S1050" s="16">
        <f t="shared" si="81"/>
        <v>42598.053113425922</v>
      </c>
      <c r="T1050" s="16">
        <f t="shared" si="82"/>
        <v>42638.053113425922</v>
      </c>
      <c r="U1050">
        <f t="shared" si="83"/>
        <v>2016</v>
      </c>
    </row>
    <row r="1051" spans="1:21" ht="16" hidden="1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P1051">
        <f t="shared" si="80"/>
        <v>0</v>
      </c>
      <c r="Q1051" s="11" t="s">
        <v>8329</v>
      </c>
      <c r="R1051" t="s">
        <v>8330</v>
      </c>
      <c r="S1051" s="16">
        <f t="shared" si="81"/>
        <v>42382.431076388893</v>
      </c>
      <c r="T1051" s="16">
        <f t="shared" si="82"/>
        <v>42412.431076388893</v>
      </c>
      <c r="U1051">
        <f t="shared" si="83"/>
        <v>2016</v>
      </c>
    </row>
    <row r="1052" spans="1:21" ht="16" hidden="1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P1052">
        <f t="shared" si="80"/>
        <v>0</v>
      </c>
      <c r="Q1052" s="11" t="s">
        <v>8329</v>
      </c>
      <c r="R1052" t="s">
        <v>8330</v>
      </c>
      <c r="S1052" s="16">
        <f t="shared" si="81"/>
        <v>42231.7971875</v>
      </c>
      <c r="T1052" s="16">
        <f t="shared" si="82"/>
        <v>42261.7971875</v>
      </c>
      <c r="U1052">
        <f t="shared" si="83"/>
        <v>2015</v>
      </c>
    </row>
    <row r="1053" spans="1:21" ht="48" hidden="1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P1053">
        <f t="shared" si="80"/>
        <v>0</v>
      </c>
      <c r="Q1053" s="11" t="s">
        <v>8329</v>
      </c>
      <c r="R1053" t="s">
        <v>8330</v>
      </c>
      <c r="S1053" s="16">
        <f t="shared" si="81"/>
        <v>41850.014178240745</v>
      </c>
      <c r="T1053" s="16">
        <f t="shared" si="82"/>
        <v>41878.014178240745</v>
      </c>
      <c r="U1053">
        <f t="shared" si="83"/>
        <v>2014</v>
      </c>
    </row>
    <row r="1054" spans="1:21" ht="64" hidden="1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P1054">
        <f t="shared" si="80"/>
        <v>0</v>
      </c>
      <c r="Q1054" s="11" t="s">
        <v>8329</v>
      </c>
      <c r="R1054" t="s">
        <v>8330</v>
      </c>
      <c r="S1054" s="16">
        <f t="shared" si="81"/>
        <v>42483.797395833331</v>
      </c>
      <c r="T1054" s="16">
        <f t="shared" si="82"/>
        <v>42527.839583333334</v>
      </c>
      <c r="U1054">
        <f t="shared" si="83"/>
        <v>2016</v>
      </c>
    </row>
    <row r="1055" spans="1:21" ht="48" hidden="1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P1055">
        <f t="shared" si="80"/>
        <v>15</v>
      </c>
      <c r="Q1055" s="11" t="s">
        <v>8329</v>
      </c>
      <c r="R1055" t="s">
        <v>8330</v>
      </c>
      <c r="S1055" s="16">
        <f t="shared" si="81"/>
        <v>42775.172824074078</v>
      </c>
      <c r="T1055" s="16">
        <f t="shared" si="82"/>
        <v>42800.172824074078</v>
      </c>
      <c r="U1055">
        <f t="shared" si="83"/>
        <v>2017</v>
      </c>
    </row>
    <row r="1056" spans="1:21" ht="48" hidden="1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P1056">
        <f t="shared" si="80"/>
        <v>0</v>
      </c>
      <c r="Q1056" s="11" t="s">
        <v>8329</v>
      </c>
      <c r="R1056" t="s">
        <v>8330</v>
      </c>
      <c r="S1056" s="16">
        <f t="shared" si="81"/>
        <v>41831.851840277777</v>
      </c>
      <c r="T1056" s="16">
        <f t="shared" si="82"/>
        <v>41861.916666666664</v>
      </c>
      <c r="U1056">
        <f t="shared" si="83"/>
        <v>2014</v>
      </c>
    </row>
    <row r="1057" spans="1:21" ht="48" hidden="1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P1057">
        <f t="shared" si="80"/>
        <v>0</v>
      </c>
      <c r="Q1057" s="11" t="s">
        <v>8329</v>
      </c>
      <c r="R1057" t="s">
        <v>8330</v>
      </c>
      <c r="S1057" s="16">
        <f t="shared" si="81"/>
        <v>42406.992418981477</v>
      </c>
      <c r="T1057" s="16">
        <f t="shared" si="82"/>
        <v>42436.992418981477</v>
      </c>
      <c r="U1057">
        <f t="shared" si="83"/>
        <v>2016</v>
      </c>
    </row>
    <row r="1058" spans="1:21" ht="48" hidden="1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P1058">
        <f t="shared" si="80"/>
        <v>0</v>
      </c>
      <c r="Q1058" s="11" t="s">
        <v>8329</v>
      </c>
      <c r="R1058" t="s">
        <v>8330</v>
      </c>
      <c r="S1058" s="16">
        <f t="shared" si="81"/>
        <v>42058.719641203701</v>
      </c>
      <c r="T1058" s="16">
        <f t="shared" si="82"/>
        <v>42118.677974537044</v>
      </c>
      <c r="U1058">
        <f t="shared" si="83"/>
        <v>2015</v>
      </c>
    </row>
    <row r="1059" spans="1:21" ht="32" hidden="1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P1059">
        <f t="shared" si="80"/>
        <v>0</v>
      </c>
      <c r="Q1059" s="11" t="s">
        <v>8329</v>
      </c>
      <c r="R1059" t="s">
        <v>8330</v>
      </c>
      <c r="S1059" s="16">
        <f t="shared" si="81"/>
        <v>42678.871331018512</v>
      </c>
      <c r="T1059" s="16">
        <f t="shared" si="82"/>
        <v>42708.912997685184</v>
      </c>
      <c r="U1059">
        <f t="shared" si="83"/>
        <v>2016</v>
      </c>
    </row>
    <row r="1060" spans="1:21" ht="48" hidden="1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P1060">
        <f t="shared" si="80"/>
        <v>0</v>
      </c>
      <c r="Q1060" s="11" t="s">
        <v>8329</v>
      </c>
      <c r="R1060" t="s">
        <v>8330</v>
      </c>
      <c r="S1060" s="16">
        <f t="shared" si="81"/>
        <v>42047.900960648149</v>
      </c>
      <c r="T1060" s="16">
        <f t="shared" si="82"/>
        <v>42089</v>
      </c>
      <c r="U1060">
        <f t="shared" si="83"/>
        <v>2015</v>
      </c>
    </row>
    <row r="1061" spans="1:21" ht="16" hidden="1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P1061">
        <f t="shared" si="80"/>
        <v>0</v>
      </c>
      <c r="Q1061" s="11" t="s">
        <v>8329</v>
      </c>
      <c r="R1061" t="s">
        <v>8330</v>
      </c>
      <c r="S1061" s="16">
        <f t="shared" si="81"/>
        <v>42046.79</v>
      </c>
      <c r="T1061" s="16">
        <f t="shared" si="82"/>
        <v>42076.748333333337</v>
      </c>
      <c r="U1061">
        <f t="shared" si="83"/>
        <v>2015</v>
      </c>
    </row>
    <row r="1062" spans="1:21" ht="48" hidden="1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P1062">
        <f t="shared" si="80"/>
        <v>50</v>
      </c>
      <c r="Q1062" s="11" t="s">
        <v>8329</v>
      </c>
      <c r="R1062" t="s">
        <v>8330</v>
      </c>
      <c r="S1062" s="16">
        <f t="shared" si="81"/>
        <v>42079.913113425922</v>
      </c>
      <c r="T1062" s="16">
        <f t="shared" si="82"/>
        <v>42109.913113425922</v>
      </c>
      <c r="U1062">
        <f t="shared" si="83"/>
        <v>2015</v>
      </c>
    </row>
    <row r="1063" spans="1:21" ht="32" hidden="1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P1063">
        <f t="shared" si="80"/>
        <v>0</v>
      </c>
      <c r="Q1063" s="11" t="s">
        <v>8329</v>
      </c>
      <c r="R1063" t="s">
        <v>8330</v>
      </c>
      <c r="S1063" s="16">
        <f t="shared" si="81"/>
        <v>42432.276712962965</v>
      </c>
      <c r="T1063" s="16">
        <f t="shared" si="82"/>
        <v>42492.041666666672</v>
      </c>
      <c r="U1063">
        <f t="shared" si="83"/>
        <v>2016</v>
      </c>
    </row>
    <row r="1064" spans="1:21" ht="16" hidden="1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P1064">
        <f t="shared" si="80"/>
        <v>47.5</v>
      </c>
      <c r="Q1064" s="11" t="s">
        <v>8329</v>
      </c>
      <c r="R1064" t="s">
        <v>8330</v>
      </c>
      <c r="S1064" s="16">
        <f t="shared" si="81"/>
        <v>42556.807187500002</v>
      </c>
      <c r="T1064" s="16">
        <f t="shared" si="82"/>
        <v>42563.807187500002</v>
      </c>
      <c r="U1064">
        <f t="shared" si="83"/>
        <v>2016</v>
      </c>
    </row>
    <row r="1065" spans="1:21" ht="48" hidden="1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P1065">
        <f t="shared" si="80"/>
        <v>0</v>
      </c>
      <c r="Q1065" s="11" t="s">
        <v>8329</v>
      </c>
      <c r="R1065" t="s">
        <v>8330</v>
      </c>
      <c r="S1065" s="16">
        <f t="shared" si="81"/>
        <v>42583.030810185184</v>
      </c>
      <c r="T1065" s="16">
        <f t="shared" si="82"/>
        <v>42613.030810185184</v>
      </c>
      <c r="U1065">
        <f t="shared" si="83"/>
        <v>2016</v>
      </c>
    </row>
    <row r="1066" spans="1:21" ht="48" hidden="1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P1066">
        <f t="shared" si="80"/>
        <v>65.67</v>
      </c>
      <c r="Q1066" s="11" t="s">
        <v>8331</v>
      </c>
      <c r="R1066" t="s">
        <v>8332</v>
      </c>
      <c r="S1066" s="16">
        <f t="shared" si="81"/>
        <v>41417.228043981479</v>
      </c>
      <c r="T1066" s="16">
        <f t="shared" si="82"/>
        <v>41462.228043981479</v>
      </c>
      <c r="U1066">
        <f t="shared" si="83"/>
        <v>2013</v>
      </c>
    </row>
    <row r="1067" spans="1:21" ht="48" hidden="1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P1067">
        <f t="shared" si="80"/>
        <v>16.2</v>
      </c>
      <c r="Q1067" s="11" t="s">
        <v>8331</v>
      </c>
      <c r="R1067" t="s">
        <v>8332</v>
      </c>
      <c r="S1067" s="16">
        <f t="shared" si="81"/>
        <v>41661.381041666667</v>
      </c>
      <c r="T1067" s="16">
        <f t="shared" si="82"/>
        <v>41689.381041666667</v>
      </c>
      <c r="U1067">
        <f t="shared" si="83"/>
        <v>2014</v>
      </c>
    </row>
    <row r="1068" spans="1:21" ht="48" hidden="1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P1068">
        <f t="shared" si="80"/>
        <v>34.130000000000003</v>
      </c>
      <c r="Q1068" s="11" t="s">
        <v>8331</v>
      </c>
      <c r="R1068" t="s">
        <v>8332</v>
      </c>
      <c r="S1068" s="16">
        <f t="shared" si="81"/>
        <v>41445.962754629632</v>
      </c>
      <c r="T1068" s="16">
        <f t="shared" si="82"/>
        <v>41490.962754629632</v>
      </c>
      <c r="U1068">
        <f t="shared" si="83"/>
        <v>2013</v>
      </c>
    </row>
    <row r="1069" spans="1:21" ht="48" hidden="1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P1069">
        <f t="shared" si="80"/>
        <v>13</v>
      </c>
      <c r="Q1069" s="11" t="s">
        <v>8331</v>
      </c>
      <c r="R1069" t="s">
        <v>8332</v>
      </c>
      <c r="S1069" s="16">
        <f t="shared" si="81"/>
        <v>41599.855682870373</v>
      </c>
      <c r="T1069" s="16">
        <f t="shared" si="82"/>
        <v>41629.855682870373</v>
      </c>
      <c r="U1069">
        <f t="shared" si="83"/>
        <v>2013</v>
      </c>
    </row>
    <row r="1070" spans="1:21" ht="48" hidden="1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P1070">
        <f t="shared" si="80"/>
        <v>11.25</v>
      </c>
      <c r="Q1070" s="11" t="s">
        <v>8331</v>
      </c>
      <c r="R1070" t="s">
        <v>8332</v>
      </c>
      <c r="S1070" s="16">
        <f t="shared" si="81"/>
        <v>42440.371111111104</v>
      </c>
      <c r="T1070" s="16">
        <f t="shared" si="82"/>
        <v>42470.329444444447</v>
      </c>
      <c r="U1070">
        <f t="shared" si="83"/>
        <v>2016</v>
      </c>
    </row>
    <row r="1071" spans="1:21" ht="48" hidden="1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P1071">
        <f t="shared" si="80"/>
        <v>40.479999999999997</v>
      </c>
      <c r="Q1071" s="11" t="s">
        <v>8331</v>
      </c>
      <c r="R1071" t="s">
        <v>8332</v>
      </c>
      <c r="S1071" s="16">
        <f t="shared" si="81"/>
        <v>41572.229849537034</v>
      </c>
      <c r="T1071" s="16">
        <f t="shared" si="82"/>
        <v>41604.271516203706</v>
      </c>
      <c r="U1071">
        <f t="shared" si="83"/>
        <v>2013</v>
      </c>
    </row>
    <row r="1072" spans="1:21" ht="48" hidden="1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P1072">
        <f t="shared" si="80"/>
        <v>35</v>
      </c>
      <c r="Q1072" s="11" t="s">
        <v>8331</v>
      </c>
      <c r="R1072" t="s">
        <v>8332</v>
      </c>
      <c r="S1072" s="16">
        <f t="shared" si="81"/>
        <v>41163.011828703704</v>
      </c>
      <c r="T1072" s="16">
        <f t="shared" si="82"/>
        <v>41183.011828703704</v>
      </c>
      <c r="U1072">
        <f t="shared" si="83"/>
        <v>2012</v>
      </c>
    </row>
    <row r="1073" spans="1:21" ht="48" hidden="1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P1073">
        <f t="shared" si="80"/>
        <v>0</v>
      </c>
      <c r="Q1073" s="11" t="s">
        <v>8331</v>
      </c>
      <c r="R1073" t="s">
        <v>8332</v>
      </c>
      <c r="S1073" s="16">
        <f t="shared" si="81"/>
        <v>42295.753391203703</v>
      </c>
      <c r="T1073" s="16">
        <f t="shared" si="82"/>
        <v>42325.795057870375</v>
      </c>
      <c r="U1073">
        <f t="shared" si="83"/>
        <v>2015</v>
      </c>
    </row>
    <row r="1074" spans="1:21" ht="48" hidden="1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P1074">
        <f t="shared" si="80"/>
        <v>12.75</v>
      </c>
      <c r="Q1074" s="11" t="s">
        <v>8331</v>
      </c>
      <c r="R1074" t="s">
        <v>8332</v>
      </c>
      <c r="S1074" s="16">
        <f t="shared" si="81"/>
        <v>41645.832141203704</v>
      </c>
      <c r="T1074" s="16">
        <f t="shared" si="82"/>
        <v>41675.832141203704</v>
      </c>
      <c r="U1074">
        <f t="shared" si="83"/>
        <v>2014</v>
      </c>
    </row>
    <row r="1075" spans="1:21" ht="32" hidden="1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P1075">
        <f t="shared" si="80"/>
        <v>10</v>
      </c>
      <c r="Q1075" s="11" t="s">
        <v>8331</v>
      </c>
      <c r="R1075" t="s">
        <v>8332</v>
      </c>
      <c r="S1075" s="16">
        <f t="shared" si="81"/>
        <v>40802.964594907404</v>
      </c>
      <c r="T1075" s="16">
        <f t="shared" si="82"/>
        <v>40832.964594907404</v>
      </c>
      <c r="U1075">
        <f t="shared" si="83"/>
        <v>2011</v>
      </c>
    </row>
    <row r="1076" spans="1:21" ht="48" hidden="1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P1076">
        <f t="shared" si="80"/>
        <v>113.57</v>
      </c>
      <c r="Q1076" s="11" t="s">
        <v>8331</v>
      </c>
      <c r="R1076" t="s">
        <v>8332</v>
      </c>
      <c r="S1076" s="16">
        <f t="shared" si="81"/>
        <v>41613.172974537039</v>
      </c>
      <c r="T1076" s="16">
        <f t="shared" si="82"/>
        <v>41643.172974537039</v>
      </c>
      <c r="U1076">
        <f t="shared" si="83"/>
        <v>2014</v>
      </c>
    </row>
    <row r="1077" spans="1:21" ht="32" hidden="1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P1077">
        <f t="shared" si="80"/>
        <v>15</v>
      </c>
      <c r="Q1077" s="11" t="s">
        <v>8331</v>
      </c>
      <c r="R1077" t="s">
        <v>8332</v>
      </c>
      <c r="S1077" s="16">
        <f t="shared" si="81"/>
        <v>41005.904120370367</v>
      </c>
      <c r="T1077" s="16">
        <f t="shared" si="82"/>
        <v>41035.904120370367</v>
      </c>
      <c r="U1077">
        <f t="shared" si="83"/>
        <v>2012</v>
      </c>
    </row>
    <row r="1078" spans="1:21" ht="48" hidden="1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P1078">
        <f t="shared" si="80"/>
        <v>48.28</v>
      </c>
      <c r="Q1078" s="11" t="s">
        <v>8331</v>
      </c>
      <c r="R1078" t="s">
        <v>8332</v>
      </c>
      <c r="S1078" s="16">
        <f t="shared" si="81"/>
        <v>41838.377893518518</v>
      </c>
      <c r="T1078" s="16">
        <f t="shared" si="82"/>
        <v>41893.377893518518</v>
      </c>
      <c r="U1078">
        <f t="shared" si="83"/>
        <v>2014</v>
      </c>
    </row>
    <row r="1079" spans="1:21" ht="48" hidden="1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P1079">
        <f t="shared" si="80"/>
        <v>43.98</v>
      </c>
      <c r="Q1079" s="11" t="s">
        <v>8331</v>
      </c>
      <c r="R1079" t="s">
        <v>8332</v>
      </c>
      <c r="S1079" s="16">
        <f t="shared" si="81"/>
        <v>42353.16679398148</v>
      </c>
      <c r="T1079" s="16">
        <f t="shared" si="82"/>
        <v>42383.16679398148</v>
      </c>
      <c r="U1079">
        <f t="shared" si="83"/>
        <v>2016</v>
      </c>
    </row>
    <row r="1080" spans="1:21" ht="48" hidden="1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P1080">
        <f t="shared" si="80"/>
        <v>9</v>
      </c>
      <c r="Q1080" s="11" t="s">
        <v>8331</v>
      </c>
      <c r="R1080" t="s">
        <v>8332</v>
      </c>
      <c r="S1080" s="16">
        <f t="shared" si="81"/>
        <v>40701.195844907408</v>
      </c>
      <c r="T1080" s="16">
        <f t="shared" si="82"/>
        <v>40746.195844907408</v>
      </c>
      <c r="U1080">
        <f t="shared" si="83"/>
        <v>2011</v>
      </c>
    </row>
    <row r="1081" spans="1:21" ht="48" hidden="1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P1081">
        <f t="shared" si="80"/>
        <v>37.67</v>
      </c>
      <c r="Q1081" s="11" t="s">
        <v>8331</v>
      </c>
      <c r="R1081" t="s">
        <v>8332</v>
      </c>
      <c r="S1081" s="16">
        <f t="shared" si="81"/>
        <v>42479.566388888896</v>
      </c>
      <c r="T1081" s="16">
        <f t="shared" si="82"/>
        <v>42504.566388888896</v>
      </c>
      <c r="U1081">
        <f t="shared" si="83"/>
        <v>2016</v>
      </c>
    </row>
    <row r="1082" spans="1:21" ht="48" hidden="1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P1082">
        <f t="shared" si="80"/>
        <v>18.579999999999998</v>
      </c>
      <c r="Q1082" s="11" t="s">
        <v>8331</v>
      </c>
      <c r="R1082" t="s">
        <v>8332</v>
      </c>
      <c r="S1082" s="16">
        <f t="shared" si="81"/>
        <v>41740.138113425928</v>
      </c>
      <c r="T1082" s="16">
        <f t="shared" si="82"/>
        <v>41770.138113425928</v>
      </c>
      <c r="U1082">
        <f t="shared" si="83"/>
        <v>2014</v>
      </c>
    </row>
    <row r="1083" spans="1:21" ht="48" hidden="1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P1083">
        <f t="shared" si="80"/>
        <v>3</v>
      </c>
      <c r="Q1083" s="11" t="s">
        <v>8331</v>
      </c>
      <c r="R1083" t="s">
        <v>8332</v>
      </c>
      <c r="S1083" s="16">
        <f t="shared" si="81"/>
        <v>42002.926990740743</v>
      </c>
      <c r="T1083" s="16">
        <f t="shared" si="82"/>
        <v>42032.926990740743</v>
      </c>
      <c r="U1083">
        <f t="shared" si="83"/>
        <v>2015</v>
      </c>
    </row>
    <row r="1084" spans="1:21" ht="32" hidden="1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P1084">
        <f t="shared" si="80"/>
        <v>18.670000000000002</v>
      </c>
      <c r="Q1084" s="11" t="s">
        <v>8331</v>
      </c>
      <c r="R1084" t="s">
        <v>8332</v>
      </c>
      <c r="S1084" s="16">
        <f t="shared" si="81"/>
        <v>41101.906111111115</v>
      </c>
      <c r="T1084" s="16">
        <f t="shared" si="82"/>
        <v>41131.906111111115</v>
      </c>
      <c r="U1084">
        <f t="shared" si="83"/>
        <v>2012</v>
      </c>
    </row>
    <row r="1085" spans="1:21" ht="48" hidden="1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P1085">
        <f t="shared" si="80"/>
        <v>410</v>
      </c>
      <c r="Q1085" s="11" t="s">
        <v>8331</v>
      </c>
      <c r="R1085" t="s">
        <v>8332</v>
      </c>
      <c r="S1085" s="16">
        <f t="shared" si="81"/>
        <v>41793.659525462965</v>
      </c>
      <c r="T1085" s="16">
        <f t="shared" si="82"/>
        <v>41853.659525462965</v>
      </c>
      <c r="U1085">
        <f t="shared" si="83"/>
        <v>2014</v>
      </c>
    </row>
    <row r="1086" spans="1:21" ht="16" hidden="1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P1086">
        <f t="shared" si="80"/>
        <v>0</v>
      </c>
      <c r="Q1086" s="11" t="s">
        <v>8331</v>
      </c>
      <c r="R1086" t="s">
        <v>8332</v>
      </c>
      <c r="S1086" s="16">
        <f t="shared" si="81"/>
        <v>41829.912083333329</v>
      </c>
      <c r="T1086" s="16">
        <f t="shared" si="82"/>
        <v>41859.912083333329</v>
      </c>
      <c r="U1086">
        <f t="shared" si="83"/>
        <v>2014</v>
      </c>
    </row>
    <row r="1087" spans="1:21" ht="32" hidden="1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P1087">
        <f t="shared" si="80"/>
        <v>114</v>
      </c>
      <c r="Q1087" s="11" t="s">
        <v>8331</v>
      </c>
      <c r="R1087" t="s">
        <v>8332</v>
      </c>
      <c r="S1087" s="16">
        <f t="shared" si="81"/>
        <v>42413.671006944445</v>
      </c>
      <c r="T1087" s="16">
        <f t="shared" si="82"/>
        <v>42443.629340277781</v>
      </c>
      <c r="U1087">
        <f t="shared" si="83"/>
        <v>2016</v>
      </c>
    </row>
    <row r="1088" spans="1:21" ht="16" hidden="1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P1088">
        <f t="shared" si="80"/>
        <v>7.5</v>
      </c>
      <c r="Q1088" s="11" t="s">
        <v>8331</v>
      </c>
      <c r="R1088" t="s">
        <v>8332</v>
      </c>
      <c r="S1088" s="16">
        <f t="shared" si="81"/>
        <v>41845.866793981484</v>
      </c>
      <c r="T1088" s="16">
        <f t="shared" si="82"/>
        <v>41875.866793981484</v>
      </c>
      <c r="U1088">
        <f t="shared" si="83"/>
        <v>2014</v>
      </c>
    </row>
    <row r="1089" spans="1:21" ht="48" hidden="1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P1089">
        <f t="shared" si="80"/>
        <v>0</v>
      </c>
      <c r="Q1089" s="11" t="s">
        <v>8331</v>
      </c>
      <c r="R1089" t="s">
        <v>8332</v>
      </c>
      <c r="S1089" s="16">
        <f t="shared" si="81"/>
        <v>41775.713969907411</v>
      </c>
      <c r="T1089" s="16">
        <f t="shared" si="82"/>
        <v>41805.713969907411</v>
      </c>
      <c r="U1089">
        <f t="shared" si="83"/>
        <v>2014</v>
      </c>
    </row>
    <row r="1090" spans="1:21" ht="32" hidden="1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P1090">
        <f t="shared" si="80"/>
        <v>43.42</v>
      </c>
      <c r="Q1090" s="11" t="s">
        <v>8331</v>
      </c>
      <c r="R1090" t="s">
        <v>8332</v>
      </c>
      <c r="S1090" s="16">
        <f t="shared" si="81"/>
        <v>41723.799386574072</v>
      </c>
      <c r="T1090" s="16">
        <f t="shared" si="82"/>
        <v>41753.799386574072</v>
      </c>
      <c r="U1090">
        <f t="shared" si="83"/>
        <v>2014</v>
      </c>
    </row>
    <row r="1091" spans="1:21" ht="32" hidden="1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P1091">
        <f t="shared" ref="P1091:P1154" si="84">IFERROR(ROUND(E1091/L1091,2),0)</f>
        <v>23.96</v>
      </c>
      <c r="Q1091" s="11" t="s">
        <v>8331</v>
      </c>
      <c r="R1091" t="s">
        <v>8332</v>
      </c>
      <c r="S1091" s="16">
        <f t="shared" ref="S1091:S1154" si="85">(((J1091/60)/60)/24)+DATE(1970,1,1)</f>
        <v>42151.189525462964</v>
      </c>
      <c r="T1091" s="16">
        <f t="shared" ref="T1091:T1154" si="86">(((I1091/60)/60)/24)+DATE(1970,1,1)</f>
        <v>42181.189525462964</v>
      </c>
      <c r="U1091">
        <f t="shared" ref="U1091:U1154" si="87">YEAR(T1091)</f>
        <v>2015</v>
      </c>
    </row>
    <row r="1092" spans="1:21" ht="48" hidden="1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P1092">
        <f t="shared" si="84"/>
        <v>5</v>
      </c>
      <c r="Q1092" s="11" t="s">
        <v>8331</v>
      </c>
      <c r="R1092" t="s">
        <v>8332</v>
      </c>
      <c r="S1092" s="16">
        <f t="shared" si="85"/>
        <v>42123.185798611114</v>
      </c>
      <c r="T1092" s="16">
        <f t="shared" si="86"/>
        <v>42153.185798611114</v>
      </c>
      <c r="U1092">
        <f t="shared" si="87"/>
        <v>2015</v>
      </c>
    </row>
    <row r="1093" spans="1:21" ht="48" hidden="1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P1093">
        <f t="shared" si="84"/>
        <v>12.5</v>
      </c>
      <c r="Q1093" s="11" t="s">
        <v>8331</v>
      </c>
      <c r="R1093" t="s">
        <v>8332</v>
      </c>
      <c r="S1093" s="16">
        <f t="shared" si="85"/>
        <v>42440.820277777777</v>
      </c>
      <c r="T1093" s="16">
        <f t="shared" si="86"/>
        <v>42470.778611111105</v>
      </c>
      <c r="U1093">
        <f t="shared" si="87"/>
        <v>2016</v>
      </c>
    </row>
    <row r="1094" spans="1:21" ht="48" hidden="1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P1094">
        <f t="shared" si="84"/>
        <v>3</v>
      </c>
      <c r="Q1094" s="11" t="s">
        <v>8331</v>
      </c>
      <c r="R1094" t="s">
        <v>8332</v>
      </c>
      <c r="S1094" s="16">
        <f t="shared" si="85"/>
        <v>41250.025902777779</v>
      </c>
      <c r="T1094" s="16">
        <f t="shared" si="86"/>
        <v>41280.025902777779</v>
      </c>
      <c r="U1094">
        <f t="shared" si="87"/>
        <v>2013</v>
      </c>
    </row>
    <row r="1095" spans="1:21" ht="48" hidden="1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P1095">
        <f t="shared" si="84"/>
        <v>10.56</v>
      </c>
      <c r="Q1095" s="11" t="s">
        <v>8331</v>
      </c>
      <c r="R1095" t="s">
        <v>8332</v>
      </c>
      <c r="S1095" s="16">
        <f t="shared" si="85"/>
        <v>42396.973807870367</v>
      </c>
      <c r="T1095" s="16">
        <f t="shared" si="86"/>
        <v>42411.973807870367</v>
      </c>
      <c r="U1095">
        <f t="shared" si="87"/>
        <v>2016</v>
      </c>
    </row>
    <row r="1096" spans="1:21" ht="48" hidden="1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P1096">
        <f t="shared" si="84"/>
        <v>122</v>
      </c>
      <c r="Q1096" s="11" t="s">
        <v>8331</v>
      </c>
      <c r="R1096" t="s">
        <v>8332</v>
      </c>
      <c r="S1096" s="16">
        <f t="shared" si="85"/>
        <v>40795.713344907403</v>
      </c>
      <c r="T1096" s="16">
        <f t="shared" si="86"/>
        <v>40825.713344907403</v>
      </c>
      <c r="U1096">
        <f t="shared" si="87"/>
        <v>2011</v>
      </c>
    </row>
    <row r="1097" spans="1:21" ht="48" hidden="1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P1097">
        <f t="shared" si="84"/>
        <v>267.81</v>
      </c>
      <c r="Q1097" s="11" t="s">
        <v>8331</v>
      </c>
      <c r="R1097" t="s">
        <v>8332</v>
      </c>
      <c r="S1097" s="16">
        <f t="shared" si="85"/>
        <v>41486.537268518521</v>
      </c>
      <c r="T1097" s="16">
        <f t="shared" si="86"/>
        <v>41516.537268518521</v>
      </c>
      <c r="U1097">
        <f t="shared" si="87"/>
        <v>2013</v>
      </c>
    </row>
    <row r="1098" spans="1:21" ht="48" hidden="1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P1098">
        <f t="shared" si="84"/>
        <v>74.209999999999994</v>
      </c>
      <c r="Q1098" s="11" t="s">
        <v>8331</v>
      </c>
      <c r="R1098" t="s">
        <v>8332</v>
      </c>
      <c r="S1098" s="16">
        <f t="shared" si="85"/>
        <v>41885.51798611111</v>
      </c>
      <c r="T1098" s="16">
        <f t="shared" si="86"/>
        <v>41916.145833333336</v>
      </c>
      <c r="U1098">
        <f t="shared" si="87"/>
        <v>2014</v>
      </c>
    </row>
    <row r="1099" spans="1:21" ht="48" hidden="1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P1099">
        <f t="shared" si="84"/>
        <v>6.71</v>
      </c>
      <c r="Q1099" s="11" t="s">
        <v>8331</v>
      </c>
      <c r="R1099" t="s">
        <v>8332</v>
      </c>
      <c r="S1099" s="16">
        <f t="shared" si="85"/>
        <v>41660.792557870373</v>
      </c>
      <c r="T1099" s="16">
        <f t="shared" si="86"/>
        <v>41700.792557870373</v>
      </c>
      <c r="U1099">
        <f t="shared" si="87"/>
        <v>2014</v>
      </c>
    </row>
    <row r="1100" spans="1:21" ht="32" hidden="1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P1100">
        <f t="shared" si="84"/>
        <v>81.95</v>
      </c>
      <c r="Q1100" s="11" t="s">
        <v>8331</v>
      </c>
      <c r="R1100" t="s">
        <v>8332</v>
      </c>
      <c r="S1100" s="16">
        <f t="shared" si="85"/>
        <v>41712.762673611112</v>
      </c>
      <c r="T1100" s="16">
        <f t="shared" si="86"/>
        <v>41742.762673611112</v>
      </c>
      <c r="U1100">
        <f t="shared" si="87"/>
        <v>2014</v>
      </c>
    </row>
    <row r="1101" spans="1:21" ht="48" hidden="1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P1101">
        <f t="shared" si="84"/>
        <v>25</v>
      </c>
      <c r="Q1101" s="11" t="s">
        <v>8331</v>
      </c>
      <c r="R1101" t="s">
        <v>8332</v>
      </c>
      <c r="S1101" s="16">
        <f t="shared" si="85"/>
        <v>42107.836435185185</v>
      </c>
      <c r="T1101" s="16">
        <f t="shared" si="86"/>
        <v>42137.836435185185</v>
      </c>
      <c r="U1101">
        <f t="shared" si="87"/>
        <v>2015</v>
      </c>
    </row>
    <row r="1102" spans="1:21" ht="48" hidden="1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P1102">
        <f t="shared" si="84"/>
        <v>10</v>
      </c>
      <c r="Q1102" s="11" t="s">
        <v>8331</v>
      </c>
      <c r="R1102" t="s">
        <v>8332</v>
      </c>
      <c r="S1102" s="16">
        <f t="shared" si="85"/>
        <v>42384.110775462963</v>
      </c>
      <c r="T1102" s="16">
        <f t="shared" si="86"/>
        <v>42414.110775462963</v>
      </c>
      <c r="U1102">
        <f t="shared" si="87"/>
        <v>2016</v>
      </c>
    </row>
    <row r="1103" spans="1:21" ht="32" hidden="1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P1103">
        <f t="shared" si="84"/>
        <v>6.83</v>
      </c>
      <c r="Q1103" s="11" t="s">
        <v>8331</v>
      </c>
      <c r="R1103" t="s">
        <v>8332</v>
      </c>
      <c r="S1103" s="16">
        <f t="shared" si="85"/>
        <v>42538.77243055556</v>
      </c>
      <c r="T1103" s="16">
        <f t="shared" si="86"/>
        <v>42565.758333333331</v>
      </c>
      <c r="U1103">
        <f t="shared" si="87"/>
        <v>2016</v>
      </c>
    </row>
    <row r="1104" spans="1:21" ht="48" hidden="1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P1104">
        <f t="shared" si="84"/>
        <v>17.71</v>
      </c>
      <c r="Q1104" s="11" t="s">
        <v>8331</v>
      </c>
      <c r="R1104" t="s">
        <v>8332</v>
      </c>
      <c r="S1104" s="16">
        <f t="shared" si="85"/>
        <v>41577.045428240745</v>
      </c>
      <c r="T1104" s="16">
        <f t="shared" si="86"/>
        <v>41617.249305555553</v>
      </c>
      <c r="U1104">
        <f t="shared" si="87"/>
        <v>2013</v>
      </c>
    </row>
    <row r="1105" spans="1:21" ht="48" hidden="1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P1105">
        <f t="shared" si="84"/>
        <v>16.2</v>
      </c>
      <c r="Q1105" s="11" t="s">
        <v>8331</v>
      </c>
      <c r="R1105" t="s">
        <v>8332</v>
      </c>
      <c r="S1105" s="16">
        <f t="shared" si="85"/>
        <v>42479.22210648148</v>
      </c>
      <c r="T1105" s="16">
        <f t="shared" si="86"/>
        <v>42539.22210648148</v>
      </c>
      <c r="U1105">
        <f t="shared" si="87"/>
        <v>2016</v>
      </c>
    </row>
    <row r="1106" spans="1:21" ht="48" hidden="1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P1106">
        <f t="shared" si="84"/>
        <v>80.3</v>
      </c>
      <c r="Q1106" s="11" t="s">
        <v>8331</v>
      </c>
      <c r="R1106" t="s">
        <v>8332</v>
      </c>
      <c r="S1106" s="16">
        <f t="shared" si="85"/>
        <v>41771.40996527778</v>
      </c>
      <c r="T1106" s="16">
        <f t="shared" si="86"/>
        <v>41801.40996527778</v>
      </c>
      <c r="U1106">
        <f t="shared" si="87"/>
        <v>2014</v>
      </c>
    </row>
    <row r="1107" spans="1:21" ht="48" hidden="1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P1107">
        <f t="shared" si="84"/>
        <v>71.55</v>
      </c>
      <c r="Q1107" s="11" t="s">
        <v>8331</v>
      </c>
      <c r="R1107" t="s">
        <v>8332</v>
      </c>
      <c r="S1107" s="16">
        <f t="shared" si="85"/>
        <v>41692.135729166665</v>
      </c>
      <c r="T1107" s="16">
        <f t="shared" si="86"/>
        <v>41722.0940625</v>
      </c>
      <c r="U1107">
        <f t="shared" si="87"/>
        <v>2014</v>
      </c>
    </row>
    <row r="1108" spans="1:21" ht="48" hidden="1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P1108">
        <f t="shared" si="84"/>
        <v>23.57</v>
      </c>
      <c r="Q1108" s="11" t="s">
        <v>8331</v>
      </c>
      <c r="R1108" t="s">
        <v>8332</v>
      </c>
      <c r="S1108" s="16">
        <f t="shared" si="85"/>
        <v>40973.740451388891</v>
      </c>
      <c r="T1108" s="16">
        <f t="shared" si="86"/>
        <v>41003.698784722219</v>
      </c>
      <c r="U1108">
        <f t="shared" si="87"/>
        <v>2012</v>
      </c>
    </row>
    <row r="1109" spans="1:21" ht="64" hidden="1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P1109">
        <f t="shared" si="84"/>
        <v>0</v>
      </c>
      <c r="Q1109" s="11" t="s">
        <v>8331</v>
      </c>
      <c r="R1109" t="s">
        <v>8332</v>
      </c>
      <c r="S1109" s="16">
        <f t="shared" si="85"/>
        <v>41813.861388888887</v>
      </c>
      <c r="T1109" s="16">
        <f t="shared" si="86"/>
        <v>41843.861388888887</v>
      </c>
      <c r="U1109">
        <f t="shared" si="87"/>
        <v>2014</v>
      </c>
    </row>
    <row r="1110" spans="1:21" ht="48" hidden="1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P1110">
        <f t="shared" si="84"/>
        <v>34.880000000000003</v>
      </c>
      <c r="Q1110" s="11" t="s">
        <v>8331</v>
      </c>
      <c r="R1110" t="s">
        <v>8332</v>
      </c>
      <c r="S1110" s="16">
        <f t="shared" si="85"/>
        <v>40952.636979166666</v>
      </c>
      <c r="T1110" s="16">
        <f t="shared" si="86"/>
        <v>41012.595312500001</v>
      </c>
      <c r="U1110">
        <f t="shared" si="87"/>
        <v>2012</v>
      </c>
    </row>
    <row r="1111" spans="1:21" ht="48" hidden="1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P1111">
        <f t="shared" si="84"/>
        <v>15</v>
      </c>
      <c r="Q1111" s="11" t="s">
        <v>8331</v>
      </c>
      <c r="R1111" t="s">
        <v>8332</v>
      </c>
      <c r="S1111" s="16">
        <f t="shared" si="85"/>
        <v>42662.752199074079</v>
      </c>
      <c r="T1111" s="16">
        <f t="shared" si="86"/>
        <v>42692.793865740736</v>
      </c>
      <c r="U1111">
        <f t="shared" si="87"/>
        <v>2016</v>
      </c>
    </row>
    <row r="1112" spans="1:21" ht="48" hidden="1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P1112">
        <f t="shared" si="84"/>
        <v>23.18</v>
      </c>
      <c r="Q1112" s="11" t="s">
        <v>8331</v>
      </c>
      <c r="R1112" t="s">
        <v>8332</v>
      </c>
      <c r="S1112" s="16">
        <f t="shared" si="85"/>
        <v>41220.933124999996</v>
      </c>
      <c r="T1112" s="16">
        <f t="shared" si="86"/>
        <v>41250.933124999996</v>
      </c>
      <c r="U1112">
        <f t="shared" si="87"/>
        <v>2012</v>
      </c>
    </row>
    <row r="1113" spans="1:21" ht="48" hidden="1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P1113">
        <f t="shared" si="84"/>
        <v>1</v>
      </c>
      <c r="Q1113" s="11" t="s">
        <v>8331</v>
      </c>
      <c r="R1113" t="s">
        <v>8332</v>
      </c>
      <c r="S1113" s="16">
        <f t="shared" si="85"/>
        <v>42347.203587962969</v>
      </c>
      <c r="T1113" s="16">
        <f t="shared" si="86"/>
        <v>42377.203587962969</v>
      </c>
      <c r="U1113">
        <f t="shared" si="87"/>
        <v>2016</v>
      </c>
    </row>
    <row r="1114" spans="1:21" ht="48" hidden="1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P1114">
        <f t="shared" si="84"/>
        <v>100.23</v>
      </c>
      <c r="Q1114" s="11" t="s">
        <v>8331</v>
      </c>
      <c r="R1114" t="s">
        <v>8332</v>
      </c>
      <c r="S1114" s="16">
        <f t="shared" si="85"/>
        <v>41963.759386574078</v>
      </c>
      <c r="T1114" s="16">
        <f t="shared" si="86"/>
        <v>42023.354166666672</v>
      </c>
      <c r="U1114">
        <f t="shared" si="87"/>
        <v>2015</v>
      </c>
    </row>
    <row r="1115" spans="1:21" ht="48" hidden="1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P1115">
        <f t="shared" si="84"/>
        <v>5</v>
      </c>
      <c r="Q1115" s="11" t="s">
        <v>8331</v>
      </c>
      <c r="R1115" t="s">
        <v>8332</v>
      </c>
      <c r="S1115" s="16">
        <f t="shared" si="85"/>
        <v>41835.977083333331</v>
      </c>
      <c r="T1115" s="16">
        <f t="shared" si="86"/>
        <v>41865.977083333331</v>
      </c>
      <c r="U1115">
        <f t="shared" si="87"/>
        <v>2014</v>
      </c>
    </row>
    <row r="1116" spans="1:21" ht="48" hidden="1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P1116">
        <f t="shared" si="84"/>
        <v>3.33</v>
      </c>
      <c r="Q1116" s="11" t="s">
        <v>8331</v>
      </c>
      <c r="R1116" t="s">
        <v>8332</v>
      </c>
      <c r="S1116" s="16">
        <f t="shared" si="85"/>
        <v>41526.345914351856</v>
      </c>
      <c r="T1116" s="16">
        <f t="shared" si="86"/>
        <v>41556.345914351856</v>
      </c>
      <c r="U1116">
        <f t="shared" si="87"/>
        <v>2013</v>
      </c>
    </row>
    <row r="1117" spans="1:21" ht="48" hidden="1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P1117">
        <f t="shared" si="84"/>
        <v>13.25</v>
      </c>
      <c r="Q1117" s="11" t="s">
        <v>8331</v>
      </c>
      <c r="R1117" t="s">
        <v>8332</v>
      </c>
      <c r="S1117" s="16">
        <f t="shared" si="85"/>
        <v>42429.695543981477</v>
      </c>
      <c r="T1117" s="16">
        <f t="shared" si="86"/>
        <v>42459.653877314813</v>
      </c>
      <c r="U1117">
        <f t="shared" si="87"/>
        <v>2016</v>
      </c>
    </row>
    <row r="1118" spans="1:21" ht="32" hidden="1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P1118">
        <f t="shared" si="84"/>
        <v>17.850000000000001</v>
      </c>
      <c r="Q1118" s="11" t="s">
        <v>8331</v>
      </c>
      <c r="R1118" t="s">
        <v>8332</v>
      </c>
      <c r="S1118" s="16">
        <f t="shared" si="85"/>
        <v>41009.847314814811</v>
      </c>
      <c r="T1118" s="16">
        <f t="shared" si="86"/>
        <v>41069.847314814811</v>
      </c>
      <c r="U1118">
        <f t="shared" si="87"/>
        <v>2012</v>
      </c>
    </row>
    <row r="1119" spans="1:21" ht="48" hidden="1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P1119">
        <f t="shared" si="84"/>
        <v>10.38</v>
      </c>
      <c r="Q1119" s="11" t="s">
        <v>8331</v>
      </c>
      <c r="R1119" t="s">
        <v>8332</v>
      </c>
      <c r="S1119" s="16">
        <f t="shared" si="85"/>
        <v>42333.598530092597</v>
      </c>
      <c r="T1119" s="16">
        <f t="shared" si="86"/>
        <v>42363.598530092597</v>
      </c>
      <c r="U1119">
        <f t="shared" si="87"/>
        <v>2015</v>
      </c>
    </row>
    <row r="1120" spans="1:21" ht="48" hidden="1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P1120">
        <f t="shared" si="84"/>
        <v>36.33</v>
      </c>
      <c r="Q1120" s="11" t="s">
        <v>8331</v>
      </c>
      <c r="R1120" t="s">
        <v>8332</v>
      </c>
      <c r="S1120" s="16">
        <f t="shared" si="85"/>
        <v>41704.16642361111</v>
      </c>
      <c r="T1120" s="16">
        <f t="shared" si="86"/>
        <v>41734.124756944446</v>
      </c>
      <c r="U1120">
        <f t="shared" si="87"/>
        <v>2014</v>
      </c>
    </row>
    <row r="1121" spans="1:21" ht="48" hidden="1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P1121">
        <f t="shared" si="84"/>
        <v>5</v>
      </c>
      <c r="Q1121" s="11" t="s">
        <v>8331</v>
      </c>
      <c r="R1121" t="s">
        <v>8332</v>
      </c>
      <c r="S1121" s="16">
        <f t="shared" si="85"/>
        <v>41722.792407407411</v>
      </c>
      <c r="T1121" s="16">
        <f t="shared" si="86"/>
        <v>41735.792407407411</v>
      </c>
      <c r="U1121">
        <f t="shared" si="87"/>
        <v>2014</v>
      </c>
    </row>
    <row r="1122" spans="1:21" ht="32" hidden="1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P1122">
        <f t="shared" si="84"/>
        <v>0</v>
      </c>
      <c r="Q1122" s="11" t="s">
        <v>8331</v>
      </c>
      <c r="R1122" t="s">
        <v>8332</v>
      </c>
      <c r="S1122" s="16">
        <f t="shared" si="85"/>
        <v>40799.872685185182</v>
      </c>
      <c r="T1122" s="16">
        <f t="shared" si="86"/>
        <v>40844.872685185182</v>
      </c>
      <c r="U1122">
        <f t="shared" si="87"/>
        <v>2011</v>
      </c>
    </row>
    <row r="1123" spans="1:21" ht="48" hidden="1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P1123">
        <f t="shared" si="84"/>
        <v>5.8</v>
      </c>
      <c r="Q1123" s="11" t="s">
        <v>8331</v>
      </c>
      <c r="R1123" t="s">
        <v>8332</v>
      </c>
      <c r="S1123" s="16">
        <f t="shared" si="85"/>
        <v>42412.934212962966</v>
      </c>
      <c r="T1123" s="16">
        <f t="shared" si="86"/>
        <v>42442.892546296294</v>
      </c>
      <c r="U1123">
        <f t="shared" si="87"/>
        <v>2016</v>
      </c>
    </row>
    <row r="1124" spans="1:21" ht="48" hidden="1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P1124">
        <f t="shared" si="84"/>
        <v>0</v>
      </c>
      <c r="Q1124" s="11" t="s">
        <v>8331</v>
      </c>
      <c r="R1124" t="s">
        <v>8332</v>
      </c>
      <c r="S1124" s="16">
        <f t="shared" si="85"/>
        <v>41410.703993055555</v>
      </c>
      <c r="T1124" s="16">
        <f t="shared" si="86"/>
        <v>41424.703993055555</v>
      </c>
      <c r="U1124">
        <f t="shared" si="87"/>
        <v>2013</v>
      </c>
    </row>
    <row r="1125" spans="1:21" ht="48" hidden="1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P1125">
        <f t="shared" si="84"/>
        <v>3.67</v>
      </c>
      <c r="Q1125" s="11" t="s">
        <v>8331</v>
      </c>
      <c r="R1125" t="s">
        <v>8332</v>
      </c>
      <c r="S1125" s="16">
        <f t="shared" si="85"/>
        <v>41718.5237037037</v>
      </c>
      <c r="T1125" s="16">
        <f t="shared" si="86"/>
        <v>41748.5237037037</v>
      </c>
      <c r="U1125">
        <f t="shared" si="87"/>
        <v>2014</v>
      </c>
    </row>
    <row r="1126" spans="1:21" ht="48" hidden="1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P1126">
        <f t="shared" si="84"/>
        <v>60.71</v>
      </c>
      <c r="Q1126" s="11" t="s">
        <v>8331</v>
      </c>
      <c r="R1126" t="s">
        <v>8333</v>
      </c>
      <c r="S1126" s="16">
        <f t="shared" si="85"/>
        <v>42094.667256944449</v>
      </c>
      <c r="T1126" s="16">
        <f t="shared" si="86"/>
        <v>42124.667256944449</v>
      </c>
      <c r="U1126">
        <f t="shared" si="87"/>
        <v>2015</v>
      </c>
    </row>
    <row r="1127" spans="1:21" ht="48" hidden="1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P1127">
        <f t="shared" si="84"/>
        <v>0</v>
      </c>
      <c r="Q1127" s="11" t="s">
        <v>8331</v>
      </c>
      <c r="R1127" t="s">
        <v>8333</v>
      </c>
      <c r="S1127" s="16">
        <f t="shared" si="85"/>
        <v>42212.624189814815</v>
      </c>
      <c r="T1127" s="16">
        <f t="shared" si="86"/>
        <v>42272.624189814815</v>
      </c>
      <c r="U1127">
        <f t="shared" si="87"/>
        <v>2015</v>
      </c>
    </row>
    <row r="1128" spans="1:21" ht="32" hidden="1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P1128">
        <f t="shared" si="84"/>
        <v>5</v>
      </c>
      <c r="Q1128" s="11" t="s">
        <v>8331</v>
      </c>
      <c r="R1128" t="s">
        <v>8333</v>
      </c>
      <c r="S1128" s="16">
        <f t="shared" si="85"/>
        <v>42535.327476851846</v>
      </c>
      <c r="T1128" s="16">
        <f t="shared" si="86"/>
        <v>42565.327476851846</v>
      </c>
      <c r="U1128">
        <f t="shared" si="87"/>
        <v>2016</v>
      </c>
    </row>
    <row r="1129" spans="1:21" ht="64" hidden="1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P1129">
        <f t="shared" si="84"/>
        <v>25.43</v>
      </c>
      <c r="Q1129" s="11" t="s">
        <v>8331</v>
      </c>
      <c r="R1129" t="s">
        <v>8333</v>
      </c>
      <c r="S1129" s="16">
        <f t="shared" si="85"/>
        <v>41926.854166666664</v>
      </c>
      <c r="T1129" s="16">
        <f t="shared" si="86"/>
        <v>41957.895833333328</v>
      </c>
      <c r="U1129">
        <f t="shared" si="87"/>
        <v>2014</v>
      </c>
    </row>
    <row r="1130" spans="1:21" ht="16" hidden="1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P1130">
        <f t="shared" si="84"/>
        <v>1</v>
      </c>
      <c r="Q1130" s="11" t="s">
        <v>8331</v>
      </c>
      <c r="R1130" t="s">
        <v>8333</v>
      </c>
      <c r="S1130" s="16">
        <f t="shared" si="85"/>
        <v>41828.649502314816</v>
      </c>
      <c r="T1130" s="16">
        <f t="shared" si="86"/>
        <v>41858.649502314816</v>
      </c>
      <c r="U1130">
        <f t="shared" si="87"/>
        <v>2014</v>
      </c>
    </row>
    <row r="1131" spans="1:21" ht="48" hidden="1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P1131">
        <f t="shared" si="84"/>
        <v>10.5</v>
      </c>
      <c r="Q1131" s="11" t="s">
        <v>8331</v>
      </c>
      <c r="R1131" t="s">
        <v>8333</v>
      </c>
      <c r="S1131" s="16">
        <f t="shared" si="85"/>
        <v>42496.264965277776</v>
      </c>
      <c r="T1131" s="16">
        <f t="shared" si="86"/>
        <v>42526.264965277776</v>
      </c>
      <c r="U1131">
        <f t="shared" si="87"/>
        <v>2016</v>
      </c>
    </row>
    <row r="1132" spans="1:21" ht="48" hidden="1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P1132">
        <f t="shared" si="84"/>
        <v>3.67</v>
      </c>
      <c r="Q1132" s="11" t="s">
        <v>8331</v>
      </c>
      <c r="R1132" t="s">
        <v>8333</v>
      </c>
      <c r="S1132" s="16">
        <f t="shared" si="85"/>
        <v>41908.996527777781</v>
      </c>
      <c r="T1132" s="16">
        <f t="shared" si="86"/>
        <v>41969.038194444445</v>
      </c>
      <c r="U1132">
        <f t="shared" si="87"/>
        <v>2014</v>
      </c>
    </row>
    <row r="1133" spans="1:21" ht="48" hidden="1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P1133">
        <f t="shared" si="84"/>
        <v>0</v>
      </c>
      <c r="Q1133" s="11" t="s">
        <v>8331</v>
      </c>
      <c r="R1133" t="s">
        <v>8333</v>
      </c>
      <c r="S1133" s="16">
        <f t="shared" si="85"/>
        <v>42332.908194444448</v>
      </c>
      <c r="T1133" s="16">
        <f t="shared" si="86"/>
        <v>42362.908194444448</v>
      </c>
      <c r="U1133">
        <f t="shared" si="87"/>
        <v>2015</v>
      </c>
    </row>
    <row r="1134" spans="1:21" ht="48" hidden="1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P1134">
        <f t="shared" si="84"/>
        <v>110.62</v>
      </c>
      <c r="Q1134" s="11" t="s">
        <v>8331</v>
      </c>
      <c r="R1134" t="s">
        <v>8333</v>
      </c>
      <c r="S1134" s="16">
        <f t="shared" si="85"/>
        <v>42706.115405092598</v>
      </c>
      <c r="T1134" s="16">
        <f t="shared" si="86"/>
        <v>42736.115405092598</v>
      </c>
      <c r="U1134">
        <f t="shared" si="87"/>
        <v>2017</v>
      </c>
    </row>
    <row r="1135" spans="1:21" ht="48" hidden="1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P1135">
        <f t="shared" si="84"/>
        <v>20</v>
      </c>
      <c r="Q1135" s="11" t="s">
        <v>8331</v>
      </c>
      <c r="R1135" t="s">
        <v>8333</v>
      </c>
      <c r="S1135" s="16">
        <f t="shared" si="85"/>
        <v>41821.407187500001</v>
      </c>
      <c r="T1135" s="16">
        <f t="shared" si="86"/>
        <v>41851.407187500001</v>
      </c>
      <c r="U1135">
        <f t="shared" si="87"/>
        <v>2014</v>
      </c>
    </row>
    <row r="1136" spans="1:21" ht="48" hidden="1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P1136">
        <f t="shared" si="84"/>
        <v>1</v>
      </c>
      <c r="Q1136" s="11" t="s">
        <v>8331</v>
      </c>
      <c r="R1136" t="s">
        <v>8333</v>
      </c>
      <c r="S1136" s="16">
        <f t="shared" si="85"/>
        <v>41958.285046296296</v>
      </c>
      <c r="T1136" s="16">
        <f t="shared" si="86"/>
        <v>41972.189583333333</v>
      </c>
      <c r="U1136">
        <f t="shared" si="87"/>
        <v>2014</v>
      </c>
    </row>
    <row r="1137" spans="1:21" ht="64" hidden="1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P1137">
        <f t="shared" si="84"/>
        <v>50</v>
      </c>
      <c r="Q1137" s="11" t="s">
        <v>8331</v>
      </c>
      <c r="R1137" t="s">
        <v>8333</v>
      </c>
      <c r="S1137" s="16">
        <f t="shared" si="85"/>
        <v>42558.989513888882</v>
      </c>
      <c r="T1137" s="16">
        <f t="shared" si="86"/>
        <v>42588.989513888882</v>
      </c>
      <c r="U1137">
        <f t="shared" si="87"/>
        <v>2016</v>
      </c>
    </row>
    <row r="1138" spans="1:21" ht="48" hidden="1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P1138">
        <f t="shared" si="84"/>
        <v>45</v>
      </c>
      <c r="Q1138" s="11" t="s">
        <v>8331</v>
      </c>
      <c r="R1138" t="s">
        <v>8333</v>
      </c>
      <c r="S1138" s="16">
        <f t="shared" si="85"/>
        <v>42327.671631944439</v>
      </c>
      <c r="T1138" s="16">
        <f t="shared" si="86"/>
        <v>42357.671631944439</v>
      </c>
      <c r="U1138">
        <f t="shared" si="87"/>
        <v>2015</v>
      </c>
    </row>
    <row r="1139" spans="1:21" ht="48" hidden="1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P1139">
        <f t="shared" si="84"/>
        <v>253.21</v>
      </c>
      <c r="Q1139" s="11" t="s">
        <v>8331</v>
      </c>
      <c r="R1139" t="s">
        <v>8333</v>
      </c>
      <c r="S1139" s="16">
        <f t="shared" si="85"/>
        <v>42453.819687499999</v>
      </c>
      <c r="T1139" s="16">
        <f t="shared" si="86"/>
        <v>42483.819687499999</v>
      </c>
      <c r="U1139">
        <f t="shared" si="87"/>
        <v>2016</v>
      </c>
    </row>
    <row r="1140" spans="1:21" ht="48" hidden="1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P1140">
        <f t="shared" si="84"/>
        <v>31.25</v>
      </c>
      <c r="Q1140" s="11" t="s">
        <v>8331</v>
      </c>
      <c r="R1140" t="s">
        <v>8333</v>
      </c>
      <c r="S1140" s="16">
        <f t="shared" si="85"/>
        <v>42736.9066087963</v>
      </c>
      <c r="T1140" s="16">
        <f t="shared" si="86"/>
        <v>42756.9066087963</v>
      </c>
      <c r="U1140">
        <f t="shared" si="87"/>
        <v>2017</v>
      </c>
    </row>
    <row r="1141" spans="1:21" ht="48" hidden="1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P1141">
        <f t="shared" si="84"/>
        <v>5</v>
      </c>
      <c r="Q1141" s="11" t="s">
        <v>8331</v>
      </c>
      <c r="R1141" t="s">
        <v>8333</v>
      </c>
      <c r="S1141" s="16">
        <f t="shared" si="85"/>
        <v>41975.347523148142</v>
      </c>
      <c r="T1141" s="16">
        <f t="shared" si="86"/>
        <v>42005.347523148142</v>
      </c>
      <c r="U1141">
        <f t="shared" si="87"/>
        <v>2015</v>
      </c>
    </row>
    <row r="1142" spans="1:21" ht="48" hidden="1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P1142">
        <f t="shared" si="84"/>
        <v>0</v>
      </c>
      <c r="Q1142" s="11" t="s">
        <v>8331</v>
      </c>
      <c r="R1142" t="s">
        <v>8333</v>
      </c>
      <c r="S1142" s="16">
        <f t="shared" si="85"/>
        <v>42192.462048611109</v>
      </c>
      <c r="T1142" s="16">
        <f t="shared" si="86"/>
        <v>42222.462048611109</v>
      </c>
      <c r="U1142">
        <f t="shared" si="87"/>
        <v>2015</v>
      </c>
    </row>
    <row r="1143" spans="1:21" ht="16" hidden="1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P1143">
        <f t="shared" si="84"/>
        <v>0</v>
      </c>
      <c r="Q1143" s="11" t="s">
        <v>8331</v>
      </c>
      <c r="R1143" t="s">
        <v>8333</v>
      </c>
      <c r="S1143" s="16">
        <f t="shared" si="85"/>
        <v>42164.699652777781</v>
      </c>
      <c r="T1143" s="16">
        <f t="shared" si="86"/>
        <v>42194.699652777781</v>
      </c>
      <c r="U1143">
        <f t="shared" si="87"/>
        <v>2015</v>
      </c>
    </row>
    <row r="1144" spans="1:21" ht="48" hidden="1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P1144">
        <f t="shared" si="84"/>
        <v>0</v>
      </c>
      <c r="Q1144" s="11" t="s">
        <v>8331</v>
      </c>
      <c r="R1144" t="s">
        <v>8333</v>
      </c>
      <c r="S1144" s="16">
        <f t="shared" si="85"/>
        <v>42022.006099537044</v>
      </c>
      <c r="T1144" s="16">
        <f t="shared" si="86"/>
        <v>42052.006099537044</v>
      </c>
      <c r="U1144">
        <f t="shared" si="87"/>
        <v>2015</v>
      </c>
    </row>
    <row r="1145" spans="1:21" ht="48" hidden="1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P1145">
        <f t="shared" si="84"/>
        <v>23.25</v>
      </c>
      <c r="Q1145" s="11" t="s">
        <v>8331</v>
      </c>
      <c r="R1145" t="s">
        <v>8333</v>
      </c>
      <c r="S1145" s="16">
        <f t="shared" si="85"/>
        <v>42325.19358796296</v>
      </c>
      <c r="T1145" s="16">
        <f t="shared" si="86"/>
        <v>42355.19358796296</v>
      </c>
      <c r="U1145">
        <f t="shared" si="87"/>
        <v>2015</v>
      </c>
    </row>
    <row r="1146" spans="1:21" ht="48" hidden="1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P1146">
        <f t="shared" si="84"/>
        <v>0</v>
      </c>
      <c r="Q1146" s="11" t="s">
        <v>8334</v>
      </c>
      <c r="R1146" t="s">
        <v>8335</v>
      </c>
      <c r="S1146" s="16">
        <f t="shared" si="85"/>
        <v>42093.181944444441</v>
      </c>
      <c r="T1146" s="16">
        <f t="shared" si="86"/>
        <v>42123.181944444441</v>
      </c>
      <c r="U1146">
        <f t="shared" si="87"/>
        <v>2015</v>
      </c>
    </row>
    <row r="1147" spans="1:21" ht="48" hidden="1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P1147">
        <f t="shared" si="84"/>
        <v>100</v>
      </c>
      <c r="Q1147" s="11" t="s">
        <v>8334</v>
      </c>
      <c r="R1147" t="s">
        <v>8335</v>
      </c>
      <c r="S1147" s="16">
        <f t="shared" si="85"/>
        <v>41854.747592592597</v>
      </c>
      <c r="T1147" s="16">
        <f t="shared" si="86"/>
        <v>41914.747592592597</v>
      </c>
      <c r="U1147">
        <f t="shared" si="87"/>
        <v>2014</v>
      </c>
    </row>
    <row r="1148" spans="1:21" ht="32" hidden="1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P1148">
        <f t="shared" si="84"/>
        <v>44.17</v>
      </c>
      <c r="Q1148" s="11" t="s">
        <v>8334</v>
      </c>
      <c r="R1148" t="s">
        <v>8335</v>
      </c>
      <c r="S1148" s="16">
        <f t="shared" si="85"/>
        <v>41723.9533912037</v>
      </c>
      <c r="T1148" s="16">
        <f t="shared" si="86"/>
        <v>41761.9533912037</v>
      </c>
      <c r="U1148">
        <f t="shared" si="87"/>
        <v>2014</v>
      </c>
    </row>
    <row r="1149" spans="1:21" ht="48" hidden="1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P1149">
        <f t="shared" si="84"/>
        <v>0</v>
      </c>
      <c r="Q1149" s="11" t="s">
        <v>8334</v>
      </c>
      <c r="R1149" t="s">
        <v>8335</v>
      </c>
      <c r="S1149" s="16">
        <f t="shared" si="85"/>
        <v>41871.972025462965</v>
      </c>
      <c r="T1149" s="16">
        <f t="shared" si="86"/>
        <v>41931.972025462965</v>
      </c>
      <c r="U1149">
        <f t="shared" si="87"/>
        <v>2014</v>
      </c>
    </row>
    <row r="1150" spans="1:21" ht="32" hidden="1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P1150">
        <f t="shared" si="84"/>
        <v>24.33</v>
      </c>
      <c r="Q1150" s="11" t="s">
        <v>8334</v>
      </c>
      <c r="R1150" t="s">
        <v>8335</v>
      </c>
      <c r="S1150" s="16">
        <f t="shared" si="85"/>
        <v>42675.171076388884</v>
      </c>
      <c r="T1150" s="16">
        <f t="shared" si="86"/>
        <v>42705.212743055556</v>
      </c>
      <c r="U1150">
        <f t="shared" si="87"/>
        <v>2016</v>
      </c>
    </row>
    <row r="1151" spans="1:21" ht="32" hidden="1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P1151">
        <f t="shared" si="84"/>
        <v>37.5</v>
      </c>
      <c r="Q1151" s="11" t="s">
        <v>8334</v>
      </c>
      <c r="R1151" t="s">
        <v>8335</v>
      </c>
      <c r="S1151" s="16">
        <f t="shared" si="85"/>
        <v>42507.71025462963</v>
      </c>
      <c r="T1151" s="16">
        <f t="shared" si="86"/>
        <v>42537.71025462963</v>
      </c>
      <c r="U1151">
        <f t="shared" si="87"/>
        <v>2016</v>
      </c>
    </row>
    <row r="1152" spans="1:21" ht="32" hidden="1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P1152">
        <f t="shared" si="84"/>
        <v>42</v>
      </c>
      <c r="Q1152" s="11" t="s">
        <v>8334</v>
      </c>
      <c r="R1152" t="s">
        <v>8335</v>
      </c>
      <c r="S1152" s="16">
        <f t="shared" si="85"/>
        <v>42317.954571759255</v>
      </c>
      <c r="T1152" s="16">
        <f t="shared" si="86"/>
        <v>42377.954571759255</v>
      </c>
      <c r="U1152">
        <f t="shared" si="87"/>
        <v>2016</v>
      </c>
    </row>
    <row r="1153" spans="1:21" ht="48" hidden="1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P1153">
        <f t="shared" si="84"/>
        <v>0</v>
      </c>
      <c r="Q1153" s="11" t="s">
        <v>8334</v>
      </c>
      <c r="R1153" t="s">
        <v>8335</v>
      </c>
      <c r="S1153" s="16">
        <f t="shared" si="85"/>
        <v>42224.102581018517</v>
      </c>
      <c r="T1153" s="16">
        <f t="shared" si="86"/>
        <v>42254.102581018517</v>
      </c>
      <c r="U1153">
        <f t="shared" si="87"/>
        <v>2015</v>
      </c>
    </row>
    <row r="1154" spans="1:21" ht="16" hidden="1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P1154">
        <f t="shared" si="84"/>
        <v>60.73</v>
      </c>
      <c r="Q1154" s="11" t="s">
        <v>8334</v>
      </c>
      <c r="R1154" t="s">
        <v>8335</v>
      </c>
      <c r="S1154" s="16">
        <f t="shared" si="85"/>
        <v>42109.709629629629</v>
      </c>
      <c r="T1154" s="16">
        <f t="shared" si="86"/>
        <v>42139.709629629629</v>
      </c>
      <c r="U1154">
        <f t="shared" si="87"/>
        <v>2015</v>
      </c>
    </row>
    <row r="1155" spans="1:21" ht="32" hidden="1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P1155">
        <f t="shared" ref="P1155:P1218" si="88">IFERROR(ROUND(E1155/L1155,2),0)</f>
        <v>50</v>
      </c>
      <c r="Q1155" s="11" t="s">
        <v>8334</v>
      </c>
      <c r="R1155" t="s">
        <v>8335</v>
      </c>
      <c r="S1155" s="16">
        <f t="shared" ref="S1155:S1218" si="89">(((J1155/60)/60)/24)+DATE(1970,1,1)</f>
        <v>42143.714178240742</v>
      </c>
      <c r="T1155" s="16">
        <f t="shared" ref="T1155:T1218" si="90">(((I1155/60)/60)/24)+DATE(1970,1,1)</f>
        <v>42173.714178240742</v>
      </c>
      <c r="U1155">
        <f t="shared" ref="U1155:U1218" si="91">YEAR(T1155)</f>
        <v>2015</v>
      </c>
    </row>
    <row r="1156" spans="1:21" ht="48" hidden="1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P1156">
        <f t="shared" si="88"/>
        <v>108.33</v>
      </c>
      <c r="Q1156" s="11" t="s">
        <v>8334</v>
      </c>
      <c r="R1156" t="s">
        <v>8335</v>
      </c>
      <c r="S1156" s="16">
        <f t="shared" si="89"/>
        <v>42223.108865740738</v>
      </c>
      <c r="T1156" s="16">
        <f t="shared" si="90"/>
        <v>42253.108865740738</v>
      </c>
      <c r="U1156">
        <f t="shared" si="91"/>
        <v>2015</v>
      </c>
    </row>
    <row r="1157" spans="1:21" ht="48" hidden="1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P1157">
        <f t="shared" si="88"/>
        <v>23.5</v>
      </c>
      <c r="Q1157" s="11" t="s">
        <v>8334</v>
      </c>
      <c r="R1157" t="s">
        <v>8335</v>
      </c>
      <c r="S1157" s="16">
        <f t="shared" si="89"/>
        <v>41835.763981481483</v>
      </c>
      <c r="T1157" s="16">
        <f t="shared" si="90"/>
        <v>41865.763981481483</v>
      </c>
      <c r="U1157">
        <f t="shared" si="91"/>
        <v>2014</v>
      </c>
    </row>
    <row r="1158" spans="1:21" ht="48" hidden="1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P1158">
        <f t="shared" si="88"/>
        <v>0</v>
      </c>
      <c r="Q1158" s="11" t="s">
        <v>8334</v>
      </c>
      <c r="R1158" t="s">
        <v>8335</v>
      </c>
      <c r="S1158" s="16">
        <f t="shared" si="89"/>
        <v>42029.07131944444</v>
      </c>
      <c r="T1158" s="16">
        <f t="shared" si="90"/>
        <v>42059.07131944444</v>
      </c>
      <c r="U1158">
        <f t="shared" si="91"/>
        <v>2015</v>
      </c>
    </row>
    <row r="1159" spans="1:21" ht="48" hidden="1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P1159">
        <f t="shared" si="88"/>
        <v>50.33</v>
      </c>
      <c r="Q1159" s="11" t="s">
        <v>8334</v>
      </c>
      <c r="R1159" t="s">
        <v>8335</v>
      </c>
      <c r="S1159" s="16">
        <f t="shared" si="89"/>
        <v>41918.628240740742</v>
      </c>
      <c r="T1159" s="16">
        <f t="shared" si="90"/>
        <v>41978.669907407413</v>
      </c>
      <c r="U1159">
        <f t="shared" si="91"/>
        <v>2014</v>
      </c>
    </row>
    <row r="1160" spans="1:21" ht="48" hidden="1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P1160">
        <f t="shared" si="88"/>
        <v>11.67</v>
      </c>
      <c r="Q1160" s="11" t="s">
        <v>8334</v>
      </c>
      <c r="R1160" t="s">
        <v>8335</v>
      </c>
      <c r="S1160" s="16">
        <f t="shared" si="89"/>
        <v>41952.09175925926</v>
      </c>
      <c r="T1160" s="16">
        <f t="shared" si="90"/>
        <v>41982.09175925926</v>
      </c>
      <c r="U1160">
        <f t="shared" si="91"/>
        <v>2014</v>
      </c>
    </row>
    <row r="1161" spans="1:21" ht="48" hidden="1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P1161">
        <f t="shared" si="88"/>
        <v>0</v>
      </c>
      <c r="Q1161" s="11" t="s">
        <v>8334</v>
      </c>
      <c r="R1161" t="s">
        <v>8335</v>
      </c>
      <c r="S1161" s="16">
        <f t="shared" si="89"/>
        <v>42154.726446759261</v>
      </c>
      <c r="T1161" s="16">
        <f t="shared" si="90"/>
        <v>42185.65625</v>
      </c>
      <c r="U1161">
        <f t="shared" si="91"/>
        <v>2015</v>
      </c>
    </row>
    <row r="1162" spans="1:21" ht="48" hidden="1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P1162">
        <f t="shared" si="88"/>
        <v>60.79</v>
      </c>
      <c r="Q1162" s="11" t="s">
        <v>8334</v>
      </c>
      <c r="R1162" t="s">
        <v>8335</v>
      </c>
      <c r="S1162" s="16">
        <f t="shared" si="89"/>
        <v>42061.154930555553</v>
      </c>
      <c r="T1162" s="16">
        <f t="shared" si="90"/>
        <v>42091.113263888896</v>
      </c>
      <c r="U1162">
        <f t="shared" si="91"/>
        <v>2015</v>
      </c>
    </row>
    <row r="1163" spans="1:21" ht="48" hidden="1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P1163">
        <f t="shared" si="88"/>
        <v>0</v>
      </c>
      <c r="Q1163" s="11" t="s">
        <v>8334</v>
      </c>
      <c r="R1163" t="s">
        <v>8335</v>
      </c>
      <c r="S1163" s="16">
        <f t="shared" si="89"/>
        <v>42122.629502314812</v>
      </c>
      <c r="T1163" s="16">
        <f t="shared" si="90"/>
        <v>42143.629502314812</v>
      </c>
      <c r="U1163">
        <f t="shared" si="91"/>
        <v>2015</v>
      </c>
    </row>
    <row r="1164" spans="1:21" ht="48" hidden="1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P1164">
        <f t="shared" si="88"/>
        <v>17.5</v>
      </c>
      <c r="Q1164" s="11" t="s">
        <v>8334</v>
      </c>
      <c r="R1164" t="s">
        <v>8335</v>
      </c>
      <c r="S1164" s="16">
        <f t="shared" si="89"/>
        <v>41876.683611111112</v>
      </c>
      <c r="T1164" s="16">
        <f t="shared" si="90"/>
        <v>41907.683611111112</v>
      </c>
      <c r="U1164">
        <f t="shared" si="91"/>
        <v>2014</v>
      </c>
    </row>
    <row r="1165" spans="1:21" ht="48" hidden="1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P1165">
        <f t="shared" si="88"/>
        <v>0</v>
      </c>
      <c r="Q1165" s="11" t="s">
        <v>8334</v>
      </c>
      <c r="R1165" t="s">
        <v>8335</v>
      </c>
      <c r="S1165" s="16">
        <f t="shared" si="89"/>
        <v>41830.723611111112</v>
      </c>
      <c r="T1165" s="16">
        <f t="shared" si="90"/>
        <v>41860.723611111112</v>
      </c>
      <c r="U1165">
        <f t="shared" si="91"/>
        <v>2014</v>
      </c>
    </row>
    <row r="1166" spans="1:21" ht="64" hidden="1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P1166">
        <f t="shared" si="88"/>
        <v>0</v>
      </c>
      <c r="Q1166" s="11" t="s">
        <v>8334</v>
      </c>
      <c r="R1166" t="s">
        <v>8335</v>
      </c>
      <c r="S1166" s="16">
        <f t="shared" si="89"/>
        <v>42509.724328703705</v>
      </c>
      <c r="T1166" s="16">
        <f t="shared" si="90"/>
        <v>42539.724328703705</v>
      </c>
      <c r="U1166">
        <f t="shared" si="91"/>
        <v>2016</v>
      </c>
    </row>
    <row r="1167" spans="1:21" ht="48" hidden="1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P1167">
        <f t="shared" si="88"/>
        <v>82.82</v>
      </c>
      <c r="Q1167" s="11" t="s">
        <v>8334</v>
      </c>
      <c r="R1167" t="s">
        <v>8335</v>
      </c>
      <c r="S1167" s="16">
        <f t="shared" si="89"/>
        <v>41792.214467592588</v>
      </c>
      <c r="T1167" s="16">
        <f t="shared" si="90"/>
        <v>41826.214467592588</v>
      </c>
      <c r="U1167">
        <f t="shared" si="91"/>
        <v>2014</v>
      </c>
    </row>
    <row r="1168" spans="1:21" ht="48" hidden="1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P1168">
        <f t="shared" si="88"/>
        <v>358.88</v>
      </c>
      <c r="Q1168" s="11" t="s">
        <v>8334</v>
      </c>
      <c r="R1168" t="s">
        <v>8335</v>
      </c>
      <c r="S1168" s="16">
        <f t="shared" si="89"/>
        <v>42150.485439814816</v>
      </c>
      <c r="T1168" s="16">
        <f t="shared" si="90"/>
        <v>42181.166666666672</v>
      </c>
      <c r="U1168">
        <f t="shared" si="91"/>
        <v>2015</v>
      </c>
    </row>
    <row r="1169" spans="1:21" ht="48" hidden="1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P1169">
        <f t="shared" si="88"/>
        <v>61.19</v>
      </c>
      <c r="Q1169" s="11" t="s">
        <v>8334</v>
      </c>
      <c r="R1169" t="s">
        <v>8335</v>
      </c>
      <c r="S1169" s="16">
        <f t="shared" si="89"/>
        <v>41863.734895833331</v>
      </c>
      <c r="T1169" s="16">
        <f t="shared" si="90"/>
        <v>41894.734895833331</v>
      </c>
      <c r="U1169">
        <f t="shared" si="91"/>
        <v>2014</v>
      </c>
    </row>
    <row r="1170" spans="1:21" ht="48" hidden="1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P1170">
        <f t="shared" si="88"/>
        <v>340</v>
      </c>
      <c r="Q1170" s="11" t="s">
        <v>8334</v>
      </c>
      <c r="R1170" t="s">
        <v>8335</v>
      </c>
      <c r="S1170" s="16">
        <f t="shared" si="89"/>
        <v>42605.053993055553</v>
      </c>
      <c r="T1170" s="16">
        <f t="shared" si="90"/>
        <v>42635.053993055553</v>
      </c>
      <c r="U1170">
        <f t="shared" si="91"/>
        <v>2016</v>
      </c>
    </row>
    <row r="1171" spans="1:21" ht="48" hidden="1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P1171">
        <f t="shared" si="88"/>
        <v>5.67</v>
      </c>
      <c r="Q1171" s="11" t="s">
        <v>8334</v>
      </c>
      <c r="R1171" t="s">
        <v>8335</v>
      </c>
      <c r="S1171" s="16">
        <f t="shared" si="89"/>
        <v>42027.353738425925</v>
      </c>
      <c r="T1171" s="16">
        <f t="shared" si="90"/>
        <v>42057.353738425925</v>
      </c>
      <c r="U1171">
        <f t="shared" si="91"/>
        <v>2015</v>
      </c>
    </row>
    <row r="1172" spans="1:21" ht="48" hidden="1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P1172">
        <f t="shared" si="88"/>
        <v>50</v>
      </c>
      <c r="Q1172" s="11" t="s">
        <v>8334</v>
      </c>
      <c r="R1172" t="s">
        <v>8335</v>
      </c>
      <c r="S1172" s="16">
        <f t="shared" si="89"/>
        <v>42124.893182870372</v>
      </c>
      <c r="T1172" s="16">
        <f t="shared" si="90"/>
        <v>42154.893182870372</v>
      </c>
      <c r="U1172">
        <f t="shared" si="91"/>
        <v>2015</v>
      </c>
    </row>
    <row r="1173" spans="1:21" ht="32" hidden="1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P1173">
        <f t="shared" si="88"/>
        <v>25</v>
      </c>
      <c r="Q1173" s="11" t="s">
        <v>8334</v>
      </c>
      <c r="R1173" t="s">
        <v>8335</v>
      </c>
      <c r="S1173" s="16">
        <f t="shared" si="89"/>
        <v>41938.804710648146</v>
      </c>
      <c r="T1173" s="16">
        <f t="shared" si="90"/>
        <v>41956.846377314811</v>
      </c>
      <c r="U1173">
        <f t="shared" si="91"/>
        <v>2014</v>
      </c>
    </row>
    <row r="1174" spans="1:21" ht="16" hidden="1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P1174">
        <f t="shared" si="88"/>
        <v>0</v>
      </c>
      <c r="Q1174" s="11" t="s">
        <v>8334</v>
      </c>
      <c r="R1174" t="s">
        <v>8335</v>
      </c>
      <c r="S1174" s="16">
        <f t="shared" si="89"/>
        <v>41841.682314814818</v>
      </c>
      <c r="T1174" s="16">
        <f t="shared" si="90"/>
        <v>41871.682314814818</v>
      </c>
      <c r="U1174">
        <f t="shared" si="91"/>
        <v>2014</v>
      </c>
    </row>
    <row r="1175" spans="1:21" ht="48" hidden="1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P1175">
        <f t="shared" si="88"/>
        <v>30</v>
      </c>
      <c r="Q1175" s="11" t="s">
        <v>8334</v>
      </c>
      <c r="R1175" t="s">
        <v>8335</v>
      </c>
      <c r="S1175" s="16">
        <f t="shared" si="89"/>
        <v>42184.185844907406</v>
      </c>
      <c r="T1175" s="16">
        <f t="shared" si="90"/>
        <v>42219.185844907406</v>
      </c>
      <c r="U1175">
        <f t="shared" si="91"/>
        <v>2015</v>
      </c>
    </row>
    <row r="1176" spans="1:21" ht="48" hidden="1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P1176">
        <f t="shared" si="88"/>
        <v>46.63</v>
      </c>
      <c r="Q1176" s="11" t="s">
        <v>8334</v>
      </c>
      <c r="R1176" t="s">
        <v>8335</v>
      </c>
      <c r="S1176" s="16">
        <f t="shared" si="89"/>
        <v>42468.84174768519</v>
      </c>
      <c r="T1176" s="16">
        <f t="shared" si="90"/>
        <v>42498.84174768519</v>
      </c>
      <c r="U1176">
        <f t="shared" si="91"/>
        <v>2016</v>
      </c>
    </row>
    <row r="1177" spans="1:21" ht="48" hidden="1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P1177">
        <f t="shared" si="88"/>
        <v>65</v>
      </c>
      <c r="Q1177" s="11" t="s">
        <v>8334</v>
      </c>
      <c r="R1177" t="s">
        <v>8335</v>
      </c>
      <c r="S1177" s="16">
        <f t="shared" si="89"/>
        <v>42170.728460648148</v>
      </c>
      <c r="T1177" s="16">
        <f t="shared" si="90"/>
        <v>42200.728460648148</v>
      </c>
      <c r="U1177">
        <f t="shared" si="91"/>
        <v>2015</v>
      </c>
    </row>
    <row r="1178" spans="1:21" ht="64" hidden="1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P1178">
        <f t="shared" si="88"/>
        <v>10</v>
      </c>
      <c r="Q1178" s="11" t="s">
        <v>8334</v>
      </c>
      <c r="R1178" t="s">
        <v>8335</v>
      </c>
      <c r="S1178" s="16">
        <f t="shared" si="89"/>
        <v>42746.019652777773</v>
      </c>
      <c r="T1178" s="16">
        <f t="shared" si="90"/>
        <v>42800.541666666672</v>
      </c>
      <c r="U1178">
        <f t="shared" si="91"/>
        <v>2017</v>
      </c>
    </row>
    <row r="1179" spans="1:21" ht="48" hidden="1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P1179">
        <f t="shared" si="88"/>
        <v>0</v>
      </c>
      <c r="Q1179" s="11" t="s">
        <v>8334</v>
      </c>
      <c r="R1179" t="s">
        <v>8335</v>
      </c>
      <c r="S1179" s="16">
        <f t="shared" si="89"/>
        <v>41897.660833333335</v>
      </c>
      <c r="T1179" s="16">
        <f t="shared" si="90"/>
        <v>41927.660833333335</v>
      </c>
      <c r="U1179">
        <f t="shared" si="91"/>
        <v>2014</v>
      </c>
    </row>
    <row r="1180" spans="1:21" ht="48" hidden="1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P1180">
        <f t="shared" si="88"/>
        <v>5</v>
      </c>
      <c r="Q1180" s="11" t="s">
        <v>8334</v>
      </c>
      <c r="R1180" t="s">
        <v>8335</v>
      </c>
      <c r="S1180" s="16">
        <f t="shared" si="89"/>
        <v>41837.905694444446</v>
      </c>
      <c r="T1180" s="16">
        <f t="shared" si="90"/>
        <v>41867.905694444446</v>
      </c>
      <c r="U1180">
        <f t="shared" si="91"/>
        <v>2014</v>
      </c>
    </row>
    <row r="1181" spans="1:21" ht="48" hidden="1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P1181">
        <f t="shared" si="88"/>
        <v>640</v>
      </c>
      <c r="Q1181" s="11" t="s">
        <v>8334</v>
      </c>
      <c r="R1181" t="s">
        <v>8335</v>
      </c>
      <c r="S1181" s="16">
        <f t="shared" si="89"/>
        <v>42275.720219907409</v>
      </c>
      <c r="T1181" s="16">
        <f t="shared" si="90"/>
        <v>42305.720219907409</v>
      </c>
      <c r="U1181">
        <f t="shared" si="91"/>
        <v>2015</v>
      </c>
    </row>
    <row r="1182" spans="1:21" ht="32" hidden="1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P1182">
        <f t="shared" si="88"/>
        <v>69.12</v>
      </c>
      <c r="Q1182" s="11" t="s">
        <v>8334</v>
      </c>
      <c r="R1182" t="s">
        <v>8335</v>
      </c>
      <c r="S1182" s="16">
        <f t="shared" si="89"/>
        <v>41781.806875000002</v>
      </c>
      <c r="T1182" s="16">
        <f t="shared" si="90"/>
        <v>41818.806875000002</v>
      </c>
      <c r="U1182">
        <f t="shared" si="91"/>
        <v>2014</v>
      </c>
    </row>
    <row r="1183" spans="1:21" ht="16" hidden="1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P1183">
        <f t="shared" si="88"/>
        <v>1.33</v>
      </c>
      <c r="Q1183" s="11" t="s">
        <v>8334</v>
      </c>
      <c r="R1183" t="s">
        <v>8335</v>
      </c>
      <c r="S1183" s="16">
        <f t="shared" si="89"/>
        <v>42034.339363425926</v>
      </c>
      <c r="T1183" s="16">
        <f t="shared" si="90"/>
        <v>42064.339363425926</v>
      </c>
      <c r="U1183">
        <f t="shared" si="91"/>
        <v>2015</v>
      </c>
    </row>
    <row r="1184" spans="1:21" ht="48" hidden="1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P1184">
        <f t="shared" si="88"/>
        <v>10.5</v>
      </c>
      <c r="Q1184" s="11" t="s">
        <v>8334</v>
      </c>
      <c r="R1184" t="s">
        <v>8335</v>
      </c>
      <c r="S1184" s="16">
        <f t="shared" si="89"/>
        <v>42728.827407407407</v>
      </c>
      <c r="T1184" s="16">
        <f t="shared" si="90"/>
        <v>42747.695833333331</v>
      </c>
      <c r="U1184">
        <f t="shared" si="91"/>
        <v>2017</v>
      </c>
    </row>
    <row r="1185" spans="1:21" ht="48" hidden="1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P1185">
        <f t="shared" si="88"/>
        <v>33.33</v>
      </c>
      <c r="Q1185" s="11" t="s">
        <v>8334</v>
      </c>
      <c r="R1185" t="s">
        <v>8335</v>
      </c>
      <c r="S1185" s="16">
        <f t="shared" si="89"/>
        <v>42656.86137731481</v>
      </c>
      <c r="T1185" s="16">
        <f t="shared" si="90"/>
        <v>42676.165972222225</v>
      </c>
      <c r="U1185">
        <f t="shared" si="91"/>
        <v>2016</v>
      </c>
    </row>
    <row r="1186" spans="1:21" ht="48" hidden="1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P1186">
        <f t="shared" si="88"/>
        <v>61.56</v>
      </c>
      <c r="Q1186" s="11" t="s">
        <v>8336</v>
      </c>
      <c r="R1186" t="s">
        <v>8337</v>
      </c>
      <c r="S1186" s="16">
        <f t="shared" si="89"/>
        <v>42741.599664351852</v>
      </c>
      <c r="T1186" s="16">
        <f t="shared" si="90"/>
        <v>42772.599664351852</v>
      </c>
      <c r="U1186">
        <f t="shared" si="91"/>
        <v>2017</v>
      </c>
    </row>
    <row r="1187" spans="1:21" ht="48" hidden="1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P1187">
        <f t="shared" si="88"/>
        <v>118.74</v>
      </c>
      <c r="Q1187" s="11" t="s">
        <v>8336</v>
      </c>
      <c r="R1187" t="s">
        <v>8337</v>
      </c>
      <c r="S1187" s="16">
        <f t="shared" si="89"/>
        <v>42130.865150462967</v>
      </c>
      <c r="T1187" s="16">
        <f t="shared" si="90"/>
        <v>42163.166666666672</v>
      </c>
      <c r="U1187">
        <f t="shared" si="91"/>
        <v>2015</v>
      </c>
    </row>
    <row r="1188" spans="1:21" ht="48" hidden="1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P1188">
        <f t="shared" si="88"/>
        <v>65.08</v>
      </c>
      <c r="Q1188" s="11" t="s">
        <v>8336</v>
      </c>
      <c r="R1188" t="s">
        <v>8337</v>
      </c>
      <c r="S1188" s="16">
        <f t="shared" si="89"/>
        <v>42123.86336805555</v>
      </c>
      <c r="T1188" s="16">
        <f t="shared" si="90"/>
        <v>42156.945833333331</v>
      </c>
      <c r="U1188">
        <f t="shared" si="91"/>
        <v>2015</v>
      </c>
    </row>
    <row r="1189" spans="1:21" ht="48" hidden="1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P1189">
        <f t="shared" si="88"/>
        <v>130.16</v>
      </c>
      <c r="Q1189" s="11" t="s">
        <v>8336</v>
      </c>
      <c r="R1189" t="s">
        <v>8337</v>
      </c>
      <c r="S1189" s="16">
        <f t="shared" si="89"/>
        <v>42109.894942129627</v>
      </c>
      <c r="T1189" s="16">
        <f t="shared" si="90"/>
        <v>42141.75</v>
      </c>
      <c r="U1189">
        <f t="shared" si="91"/>
        <v>2015</v>
      </c>
    </row>
    <row r="1190" spans="1:21" ht="48" hidden="1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P1190">
        <f t="shared" si="88"/>
        <v>37.78</v>
      </c>
      <c r="Q1190" s="11" t="s">
        <v>8336</v>
      </c>
      <c r="R1190" t="s">
        <v>8337</v>
      </c>
      <c r="S1190" s="16">
        <f t="shared" si="89"/>
        <v>42711.700694444444</v>
      </c>
      <c r="T1190" s="16">
        <f t="shared" si="90"/>
        <v>42732.700694444444</v>
      </c>
      <c r="U1190">
        <f t="shared" si="91"/>
        <v>2016</v>
      </c>
    </row>
    <row r="1191" spans="1:21" ht="48" hidden="1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P1191">
        <f t="shared" si="88"/>
        <v>112.79</v>
      </c>
      <c r="Q1191" s="11" t="s">
        <v>8336</v>
      </c>
      <c r="R1191" t="s">
        <v>8337</v>
      </c>
      <c r="S1191" s="16">
        <f t="shared" si="89"/>
        <v>42529.979108796295</v>
      </c>
      <c r="T1191" s="16">
        <f t="shared" si="90"/>
        <v>42550.979108796295</v>
      </c>
      <c r="U1191">
        <f t="shared" si="91"/>
        <v>2016</v>
      </c>
    </row>
    <row r="1192" spans="1:21" ht="32" hidden="1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P1192">
        <f t="shared" si="88"/>
        <v>51.92</v>
      </c>
      <c r="Q1192" s="11" t="s">
        <v>8336</v>
      </c>
      <c r="R1192" t="s">
        <v>8337</v>
      </c>
      <c r="S1192" s="16">
        <f t="shared" si="89"/>
        <v>41852.665798611109</v>
      </c>
      <c r="T1192" s="16">
        <f t="shared" si="90"/>
        <v>41882.665798611109</v>
      </c>
      <c r="U1192">
        <f t="shared" si="91"/>
        <v>2014</v>
      </c>
    </row>
    <row r="1193" spans="1:21" ht="48" hidden="1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P1193">
        <f t="shared" si="88"/>
        <v>89.24</v>
      </c>
      <c r="Q1193" s="11" t="s">
        <v>8336</v>
      </c>
      <c r="R1193" t="s">
        <v>8337</v>
      </c>
      <c r="S1193" s="16">
        <f t="shared" si="89"/>
        <v>42419.603703703702</v>
      </c>
      <c r="T1193" s="16">
        <f t="shared" si="90"/>
        <v>42449.562037037031</v>
      </c>
      <c r="U1193">
        <f t="shared" si="91"/>
        <v>2016</v>
      </c>
    </row>
    <row r="1194" spans="1:21" ht="32" hidden="1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P1194">
        <f t="shared" si="88"/>
        <v>19.329999999999998</v>
      </c>
      <c r="Q1194" s="11" t="s">
        <v>8336</v>
      </c>
      <c r="R1194" t="s">
        <v>8337</v>
      </c>
      <c r="S1194" s="16">
        <f t="shared" si="89"/>
        <v>42747.506689814814</v>
      </c>
      <c r="T1194" s="16">
        <f t="shared" si="90"/>
        <v>42777.506689814814</v>
      </c>
      <c r="U1194">
        <f t="shared" si="91"/>
        <v>2017</v>
      </c>
    </row>
    <row r="1195" spans="1:21" ht="48" hidden="1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P1195">
        <f t="shared" si="88"/>
        <v>79.97</v>
      </c>
      <c r="Q1195" s="11" t="s">
        <v>8336</v>
      </c>
      <c r="R1195" t="s">
        <v>8337</v>
      </c>
      <c r="S1195" s="16">
        <f t="shared" si="89"/>
        <v>42409.776076388895</v>
      </c>
      <c r="T1195" s="16">
        <f t="shared" si="90"/>
        <v>42469.734409722223</v>
      </c>
      <c r="U1195">
        <f t="shared" si="91"/>
        <v>2016</v>
      </c>
    </row>
    <row r="1196" spans="1:21" ht="48" hidden="1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P1196">
        <f t="shared" si="88"/>
        <v>56.41</v>
      </c>
      <c r="Q1196" s="11" t="s">
        <v>8336</v>
      </c>
      <c r="R1196" t="s">
        <v>8337</v>
      </c>
      <c r="S1196" s="16">
        <f t="shared" si="89"/>
        <v>42072.488182870366</v>
      </c>
      <c r="T1196" s="16">
        <f t="shared" si="90"/>
        <v>42102.488182870366</v>
      </c>
      <c r="U1196">
        <f t="shared" si="91"/>
        <v>2015</v>
      </c>
    </row>
    <row r="1197" spans="1:21" ht="64" hidden="1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P1197">
        <f t="shared" si="88"/>
        <v>79.41</v>
      </c>
      <c r="Q1197" s="11" t="s">
        <v>8336</v>
      </c>
      <c r="R1197" t="s">
        <v>8337</v>
      </c>
      <c r="S1197" s="16">
        <f t="shared" si="89"/>
        <v>42298.34783564815</v>
      </c>
      <c r="T1197" s="16">
        <f t="shared" si="90"/>
        <v>42358.375</v>
      </c>
      <c r="U1197">
        <f t="shared" si="91"/>
        <v>2015</v>
      </c>
    </row>
    <row r="1198" spans="1:21" ht="32" hidden="1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P1198">
        <f t="shared" si="88"/>
        <v>76.44</v>
      </c>
      <c r="Q1198" s="11" t="s">
        <v>8336</v>
      </c>
      <c r="R1198" t="s">
        <v>8337</v>
      </c>
      <c r="S1198" s="16">
        <f t="shared" si="89"/>
        <v>42326.818738425922</v>
      </c>
      <c r="T1198" s="16">
        <f t="shared" si="90"/>
        <v>42356.818738425922</v>
      </c>
      <c r="U1198">
        <f t="shared" si="91"/>
        <v>2015</v>
      </c>
    </row>
    <row r="1199" spans="1:21" ht="48" hidden="1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P1199">
        <f t="shared" si="88"/>
        <v>121</v>
      </c>
      <c r="Q1199" s="11" t="s">
        <v>8336</v>
      </c>
      <c r="R1199" t="s">
        <v>8337</v>
      </c>
      <c r="S1199" s="16">
        <f t="shared" si="89"/>
        <v>42503.66474537037</v>
      </c>
      <c r="T1199" s="16">
        <f t="shared" si="90"/>
        <v>42534.249305555553</v>
      </c>
      <c r="U1199">
        <f t="shared" si="91"/>
        <v>2016</v>
      </c>
    </row>
    <row r="1200" spans="1:21" ht="48" hidden="1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P1200">
        <f t="shared" si="88"/>
        <v>54.62</v>
      </c>
      <c r="Q1200" s="11" t="s">
        <v>8336</v>
      </c>
      <c r="R1200" t="s">
        <v>8337</v>
      </c>
      <c r="S1200" s="16">
        <f t="shared" si="89"/>
        <v>42333.619050925925</v>
      </c>
      <c r="T1200" s="16">
        <f t="shared" si="90"/>
        <v>42369.125</v>
      </c>
      <c r="U1200">
        <f t="shared" si="91"/>
        <v>2015</v>
      </c>
    </row>
    <row r="1201" spans="1:21" ht="48" hidden="1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P1201">
        <f t="shared" si="88"/>
        <v>299.22000000000003</v>
      </c>
      <c r="Q1201" s="11" t="s">
        <v>8336</v>
      </c>
      <c r="R1201" t="s">
        <v>8337</v>
      </c>
      <c r="S1201" s="16">
        <f t="shared" si="89"/>
        <v>42161.770833333328</v>
      </c>
      <c r="T1201" s="16">
        <f t="shared" si="90"/>
        <v>42193.770833333328</v>
      </c>
      <c r="U1201">
        <f t="shared" si="91"/>
        <v>2015</v>
      </c>
    </row>
    <row r="1202" spans="1:21" ht="48" hidden="1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P1202">
        <f t="shared" si="88"/>
        <v>58.53</v>
      </c>
      <c r="Q1202" s="11" t="s">
        <v>8336</v>
      </c>
      <c r="R1202" t="s">
        <v>8337</v>
      </c>
      <c r="S1202" s="16">
        <f t="shared" si="89"/>
        <v>42089.477500000001</v>
      </c>
      <c r="T1202" s="16">
        <f t="shared" si="90"/>
        <v>42110.477500000001</v>
      </c>
      <c r="U1202">
        <f t="shared" si="91"/>
        <v>2015</v>
      </c>
    </row>
    <row r="1203" spans="1:21" ht="48" hidden="1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P1203">
        <f t="shared" si="88"/>
        <v>55.37</v>
      </c>
      <c r="Q1203" s="11" t="s">
        <v>8336</v>
      </c>
      <c r="R1203" t="s">
        <v>8337</v>
      </c>
      <c r="S1203" s="16">
        <f t="shared" si="89"/>
        <v>42536.60701388889</v>
      </c>
      <c r="T1203" s="16">
        <f t="shared" si="90"/>
        <v>42566.60701388889</v>
      </c>
      <c r="U1203">
        <f t="shared" si="91"/>
        <v>2016</v>
      </c>
    </row>
    <row r="1204" spans="1:21" ht="48" hidden="1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P1204">
        <f t="shared" si="88"/>
        <v>183.8</v>
      </c>
      <c r="Q1204" s="11" t="s">
        <v>8336</v>
      </c>
      <c r="R1204" t="s">
        <v>8337</v>
      </c>
      <c r="S1204" s="16">
        <f t="shared" si="89"/>
        <v>42152.288819444439</v>
      </c>
      <c r="T1204" s="16">
        <f t="shared" si="90"/>
        <v>42182.288819444439</v>
      </c>
      <c r="U1204">
        <f t="shared" si="91"/>
        <v>2015</v>
      </c>
    </row>
    <row r="1205" spans="1:21" ht="48" hidden="1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P1205">
        <f t="shared" si="88"/>
        <v>165.35</v>
      </c>
      <c r="Q1205" s="11" t="s">
        <v>8336</v>
      </c>
      <c r="R1205" t="s">
        <v>8337</v>
      </c>
      <c r="S1205" s="16">
        <f t="shared" si="89"/>
        <v>42125.614895833336</v>
      </c>
      <c r="T1205" s="16">
        <f t="shared" si="90"/>
        <v>42155.614895833336</v>
      </c>
      <c r="U1205">
        <f t="shared" si="91"/>
        <v>2015</v>
      </c>
    </row>
    <row r="1206" spans="1:21" ht="48" hidden="1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P1206">
        <f t="shared" si="88"/>
        <v>234.79</v>
      </c>
      <c r="Q1206" s="11" t="s">
        <v>8336</v>
      </c>
      <c r="R1206" t="s">
        <v>8337</v>
      </c>
      <c r="S1206" s="16">
        <f t="shared" si="89"/>
        <v>42297.748067129629</v>
      </c>
      <c r="T1206" s="16">
        <f t="shared" si="90"/>
        <v>42342.208333333328</v>
      </c>
      <c r="U1206">
        <f t="shared" si="91"/>
        <v>2015</v>
      </c>
    </row>
    <row r="1207" spans="1:21" ht="48" hidden="1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P1207">
        <f t="shared" si="88"/>
        <v>211.48</v>
      </c>
      <c r="Q1207" s="11" t="s">
        <v>8336</v>
      </c>
      <c r="R1207" t="s">
        <v>8337</v>
      </c>
      <c r="S1207" s="16">
        <f t="shared" si="89"/>
        <v>42138.506377314814</v>
      </c>
      <c r="T1207" s="16">
        <f t="shared" si="90"/>
        <v>42168.506377314814</v>
      </c>
      <c r="U1207">
        <f t="shared" si="91"/>
        <v>2015</v>
      </c>
    </row>
    <row r="1208" spans="1:21" ht="48" hidden="1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P1208">
        <f t="shared" si="88"/>
        <v>32.340000000000003</v>
      </c>
      <c r="Q1208" s="11" t="s">
        <v>8336</v>
      </c>
      <c r="R1208" t="s">
        <v>8337</v>
      </c>
      <c r="S1208" s="16">
        <f t="shared" si="89"/>
        <v>42772.776076388895</v>
      </c>
      <c r="T1208" s="16">
        <f t="shared" si="90"/>
        <v>42805.561805555553</v>
      </c>
      <c r="U1208">
        <f t="shared" si="91"/>
        <v>2017</v>
      </c>
    </row>
    <row r="1209" spans="1:21" ht="32" hidden="1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P1209">
        <f t="shared" si="88"/>
        <v>123.38</v>
      </c>
      <c r="Q1209" s="11" t="s">
        <v>8336</v>
      </c>
      <c r="R1209" t="s">
        <v>8337</v>
      </c>
      <c r="S1209" s="16">
        <f t="shared" si="89"/>
        <v>42430.430243055554</v>
      </c>
      <c r="T1209" s="16">
        <f t="shared" si="90"/>
        <v>42460.416666666672</v>
      </c>
      <c r="U1209">
        <f t="shared" si="91"/>
        <v>2016</v>
      </c>
    </row>
    <row r="1210" spans="1:21" ht="48" hidden="1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P1210">
        <f t="shared" si="88"/>
        <v>207.07</v>
      </c>
      <c r="Q1210" s="11" t="s">
        <v>8336</v>
      </c>
      <c r="R1210" t="s">
        <v>8337</v>
      </c>
      <c r="S1210" s="16">
        <f t="shared" si="89"/>
        <v>42423.709074074075</v>
      </c>
      <c r="T1210" s="16">
        <f t="shared" si="90"/>
        <v>42453.667407407411</v>
      </c>
      <c r="U1210">
        <f t="shared" si="91"/>
        <v>2016</v>
      </c>
    </row>
    <row r="1211" spans="1:21" ht="48" hidden="1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P1211">
        <f t="shared" si="88"/>
        <v>138.26</v>
      </c>
      <c r="Q1211" s="11" t="s">
        <v>8336</v>
      </c>
      <c r="R1211" t="s">
        <v>8337</v>
      </c>
      <c r="S1211" s="16">
        <f t="shared" si="89"/>
        <v>42761.846122685187</v>
      </c>
      <c r="T1211" s="16">
        <f t="shared" si="90"/>
        <v>42791.846122685187</v>
      </c>
      <c r="U1211">
        <f t="shared" si="91"/>
        <v>2017</v>
      </c>
    </row>
    <row r="1212" spans="1:21" ht="32" hidden="1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P1212">
        <f t="shared" si="88"/>
        <v>493.82</v>
      </c>
      <c r="Q1212" s="11" t="s">
        <v>8336</v>
      </c>
      <c r="R1212" t="s">
        <v>8337</v>
      </c>
      <c r="S1212" s="16">
        <f t="shared" si="89"/>
        <v>42132.941805555558</v>
      </c>
      <c r="T1212" s="16">
        <f t="shared" si="90"/>
        <v>42155.875</v>
      </c>
      <c r="U1212">
        <f t="shared" si="91"/>
        <v>2015</v>
      </c>
    </row>
    <row r="1213" spans="1:21" ht="48" hidden="1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P1213">
        <f t="shared" si="88"/>
        <v>168.5</v>
      </c>
      <c r="Q1213" s="11" t="s">
        <v>8336</v>
      </c>
      <c r="R1213" t="s">
        <v>8337</v>
      </c>
      <c r="S1213" s="16">
        <f t="shared" si="89"/>
        <v>42515.866446759261</v>
      </c>
      <c r="T1213" s="16">
        <f t="shared" si="90"/>
        <v>42530.866446759261</v>
      </c>
      <c r="U1213">
        <f t="shared" si="91"/>
        <v>2016</v>
      </c>
    </row>
    <row r="1214" spans="1:21" ht="48" hidden="1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P1214">
        <f t="shared" si="88"/>
        <v>38.869999999999997</v>
      </c>
      <c r="Q1214" s="11" t="s">
        <v>8336</v>
      </c>
      <c r="R1214" t="s">
        <v>8337</v>
      </c>
      <c r="S1214" s="16">
        <f t="shared" si="89"/>
        <v>42318.950173611112</v>
      </c>
      <c r="T1214" s="16">
        <f t="shared" si="90"/>
        <v>42335.041666666672</v>
      </c>
      <c r="U1214">
        <f t="shared" si="91"/>
        <v>2015</v>
      </c>
    </row>
    <row r="1215" spans="1:21" ht="48" hidden="1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P1215">
        <f t="shared" si="88"/>
        <v>61.53</v>
      </c>
      <c r="Q1215" s="11" t="s">
        <v>8336</v>
      </c>
      <c r="R1215" t="s">
        <v>8337</v>
      </c>
      <c r="S1215" s="16">
        <f t="shared" si="89"/>
        <v>42731.755787037036</v>
      </c>
      <c r="T1215" s="16">
        <f t="shared" si="90"/>
        <v>42766.755787037036</v>
      </c>
      <c r="U1215">
        <f t="shared" si="91"/>
        <v>2017</v>
      </c>
    </row>
    <row r="1216" spans="1:21" ht="48" hidden="1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P1216">
        <f t="shared" si="88"/>
        <v>105.44</v>
      </c>
      <c r="Q1216" s="11" t="s">
        <v>8336</v>
      </c>
      <c r="R1216" t="s">
        <v>8337</v>
      </c>
      <c r="S1216" s="16">
        <f t="shared" si="89"/>
        <v>42104.840335648143</v>
      </c>
      <c r="T1216" s="16">
        <f t="shared" si="90"/>
        <v>42164.840335648143</v>
      </c>
      <c r="U1216">
        <f t="shared" si="91"/>
        <v>2015</v>
      </c>
    </row>
    <row r="1217" spans="1:21" ht="48" hidden="1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P1217">
        <f t="shared" si="88"/>
        <v>71.59</v>
      </c>
      <c r="Q1217" s="11" t="s">
        <v>8336</v>
      </c>
      <c r="R1217" t="s">
        <v>8337</v>
      </c>
      <c r="S1217" s="16">
        <f t="shared" si="89"/>
        <v>41759.923101851848</v>
      </c>
      <c r="T1217" s="16">
        <f t="shared" si="90"/>
        <v>41789.923101851848</v>
      </c>
      <c r="U1217">
        <f t="shared" si="91"/>
        <v>2014</v>
      </c>
    </row>
    <row r="1218" spans="1:21" ht="32" hidden="1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P1218">
        <f t="shared" si="88"/>
        <v>91.88</v>
      </c>
      <c r="Q1218" s="11" t="s">
        <v>8336</v>
      </c>
      <c r="R1218" t="s">
        <v>8337</v>
      </c>
      <c r="S1218" s="16">
        <f t="shared" si="89"/>
        <v>42247.616400462968</v>
      </c>
      <c r="T1218" s="16">
        <f t="shared" si="90"/>
        <v>42279.960416666669</v>
      </c>
      <c r="U1218">
        <f t="shared" si="91"/>
        <v>2015</v>
      </c>
    </row>
    <row r="1219" spans="1:21" ht="48" hidden="1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P1219">
        <f t="shared" ref="P1219:P1282" si="92">IFERROR(ROUND(E1219/L1219,2),0)</f>
        <v>148.57</v>
      </c>
      <c r="Q1219" s="11" t="s">
        <v>8336</v>
      </c>
      <c r="R1219" t="s">
        <v>8337</v>
      </c>
      <c r="S1219" s="16">
        <f t="shared" ref="S1219:S1282" si="93">(((J1219/60)/60)/24)+DATE(1970,1,1)</f>
        <v>42535.809490740736</v>
      </c>
      <c r="T1219" s="16">
        <f t="shared" ref="T1219:T1282" si="94">(((I1219/60)/60)/24)+DATE(1970,1,1)</f>
        <v>42565.809490740736</v>
      </c>
      <c r="U1219">
        <f t="shared" ref="U1219:U1282" si="95">YEAR(T1219)</f>
        <v>2016</v>
      </c>
    </row>
    <row r="1220" spans="1:21" ht="48" hidden="1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P1220">
        <f t="shared" si="92"/>
        <v>174.21</v>
      </c>
      <c r="Q1220" s="11" t="s">
        <v>8336</v>
      </c>
      <c r="R1220" t="s">
        <v>8337</v>
      </c>
      <c r="S1220" s="16">
        <f t="shared" si="93"/>
        <v>42278.662037037036</v>
      </c>
      <c r="T1220" s="16">
        <f t="shared" si="94"/>
        <v>42309.125</v>
      </c>
      <c r="U1220">
        <f t="shared" si="95"/>
        <v>2015</v>
      </c>
    </row>
    <row r="1221" spans="1:21" ht="32" hidden="1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P1221">
        <f t="shared" si="92"/>
        <v>102.86</v>
      </c>
      <c r="Q1221" s="11" t="s">
        <v>8336</v>
      </c>
      <c r="R1221" t="s">
        <v>8337</v>
      </c>
      <c r="S1221" s="16">
        <f t="shared" si="93"/>
        <v>42633.461956018517</v>
      </c>
      <c r="T1221" s="16">
        <f t="shared" si="94"/>
        <v>42663.461956018517</v>
      </c>
      <c r="U1221">
        <f t="shared" si="95"/>
        <v>2016</v>
      </c>
    </row>
    <row r="1222" spans="1:21" ht="48" hidden="1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P1222">
        <f t="shared" si="92"/>
        <v>111.18</v>
      </c>
      <c r="Q1222" s="11" t="s">
        <v>8336</v>
      </c>
      <c r="R1222" t="s">
        <v>8337</v>
      </c>
      <c r="S1222" s="16">
        <f t="shared" si="93"/>
        <v>42211.628611111111</v>
      </c>
      <c r="T1222" s="16">
        <f t="shared" si="94"/>
        <v>42241.628611111111</v>
      </c>
      <c r="U1222">
        <f t="shared" si="95"/>
        <v>2015</v>
      </c>
    </row>
    <row r="1223" spans="1:21" ht="48" hidden="1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P1223">
        <f t="shared" si="92"/>
        <v>23.8</v>
      </c>
      <c r="Q1223" s="11" t="s">
        <v>8336</v>
      </c>
      <c r="R1223" t="s">
        <v>8337</v>
      </c>
      <c r="S1223" s="16">
        <f t="shared" si="93"/>
        <v>42680.47555555556</v>
      </c>
      <c r="T1223" s="16">
        <f t="shared" si="94"/>
        <v>42708</v>
      </c>
      <c r="U1223">
        <f t="shared" si="95"/>
        <v>2016</v>
      </c>
    </row>
    <row r="1224" spans="1:21" ht="32" hidden="1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P1224">
        <f t="shared" si="92"/>
        <v>81.27</v>
      </c>
      <c r="Q1224" s="11" t="s">
        <v>8336</v>
      </c>
      <c r="R1224" t="s">
        <v>8337</v>
      </c>
      <c r="S1224" s="16">
        <f t="shared" si="93"/>
        <v>42430.720451388886</v>
      </c>
      <c r="T1224" s="16">
        <f t="shared" si="94"/>
        <v>42461.166666666672</v>
      </c>
      <c r="U1224">
        <f t="shared" si="95"/>
        <v>2016</v>
      </c>
    </row>
    <row r="1225" spans="1:21" ht="32" hidden="1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P1225">
        <f t="shared" si="92"/>
        <v>116.21</v>
      </c>
      <c r="Q1225" s="11" t="s">
        <v>8336</v>
      </c>
      <c r="R1225" t="s">
        <v>8337</v>
      </c>
      <c r="S1225" s="16">
        <f t="shared" si="93"/>
        <v>42654.177187499998</v>
      </c>
      <c r="T1225" s="16">
        <f t="shared" si="94"/>
        <v>42684.218854166669</v>
      </c>
      <c r="U1225">
        <f t="shared" si="95"/>
        <v>2016</v>
      </c>
    </row>
    <row r="1226" spans="1:21" ht="32" hidden="1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P1226">
        <f t="shared" si="92"/>
        <v>58.89</v>
      </c>
      <c r="Q1226" s="11" t="s">
        <v>8323</v>
      </c>
      <c r="R1226" t="s">
        <v>8338</v>
      </c>
      <c r="S1226" s="16">
        <f t="shared" si="93"/>
        <v>41736.549791666665</v>
      </c>
      <c r="T1226" s="16">
        <f t="shared" si="94"/>
        <v>41796.549791666665</v>
      </c>
      <c r="U1226">
        <f t="shared" si="95"/>
        <v>2014</v>
      </c>
    </row>
    <row r="1227" spans="1:21" ht="48" hidden="1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P1227">
        <f t="shared" si="92"/>
        <v>44</v>
      </c>
      <c r="Q1227" s="11" t="s">
        <v>8323</v>
      </c>
      <c r="R1227" t="s">
        <v>8338</v>
      </c>
      <c r="S1227" s="16">
        <f t="shared" si="93"/>
        <v>41509.905995370369</v>
      </c>
      <c r="T1227" s="16">
        <f t="shared" si="94"/>
        <v>41569.905995370369</v>
      </c>
      <c r="U1227">
        <f t="shared" si="95"/>
        <v>2013</v>
      </c>
    </row>
    <row r="1228" spans="1:21" ht="48" hidden="1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P1228">
        <f t="shared" si="92"/>
        <v>48.43</v>
      </c>
      <c r="Q1228" s="11" t="s">
        <v>8323</v>
      </c>
      <c r="R1228" t="s">
        <v>8338</v>
      </c>
      <c r="S1228" s="16">
        <f t="shared" si="93"/>
        <v>41715.874780092592</v>
      </c>
      <c r="T1228" s="16">
        <f t="shared" si="94"/>
        <v>41750.041666666664</v>
      </c>
      <c r="U1228">
        <f t="shared" si="95"/>
        <v>2014</v>
      </c>
    </row>
    <row r="1229" spans="1:21" ht="48" hidden="1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P1229">
        <f t="shared" si="92"/>
        <v>0</v>
      </c>
      <c r="Q1229" s="11" t="s">
        <v>8323</v>
      </c>
      <c r="R1229" t="s">
        <v>8338</v>
      </c>
      <c r="S1229" s="16">
        <f t="shared" si="93"/>
        <v>41827.919166666667</v>
      </c>
      <c r="T1229" s="16">
        <f t="shared" si="94"/>
        <v>41858.291666666664</v>
      </c>
      <c r="U1229">
        <f t="shared" si="95"/>
        <v>2014</v>
      </c>
    </row>
    <row r="1230" spans="1:21" ht="32" hidden="1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P1230">
        <f t="shared" si="92"/>
        <v>61.04</v>
      </c>
      <c r="Q1230" s="11" t="s">
        <v>8323</v>
      </c>
      <c r="R1230" t="s">
        <v>8338</v>
      </c>
      <c r="S1230" s="16">
        <f t="shared" si="93"/>
        <v>40754.729259259257</v>
      </c>
      <c r="T1230" s="16">
        <f t="shared" si="94"/>
        <v>40814.729259259257</v>
      </c>
      <c r="U1230">
        <f t="shared" si="95"/>
        <v>2011</v>
      </c>
    </row>
    <row r="1231" spans="1:21" ht="48" hidden="1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P1231">
        <f t="shared" si="92"/>
        <v>25</v>
      </c>
      <c r="Q1231" s="11" t="s">
        <v>8323</v>
      </c>
      <c r="R1231" t="s">
        <v>8338</v>
      </c>
      <c r="S1231" s="16">
        <f t="shared" si="93"/>
        <v>40985.459803240738</v>
      </c>
      <c r="T1231" s="16">
        <f t="shared" si="94"/>
        <v>41015.666666666664</v>
      </c>
      <c r="U1231">
        <f t="shared" si="95"/>
        <v>2012</v>
      </c>
    </row>
    <row r="1232" spans="1:21" ht="48" hidden="1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P1232">
        <f t="shared" si="92"/>
        <v>0</v>
      </c>
      <c r="Q1232" s="11" t="s">
        <v>8323</v>
      </c>
      <c r="R1232" t="s">
        <v>8338</v>
      </c>
      <c r="S1232" s="16">
        <f t="shared" si="93"/>
        <v>40568.972569444442</v>
      </c>
      <c r="T1232" s="16">
        <f t="shared" si="94"/>
        <v>40598.972569444442</v>
      </c>
      <c r="U1232">
        <f t="shared" si="95"/>
        <v>2011</v>
      </c>
    </row>
    <row r="1233" spans="1:21" ht="48" hidden="1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P1233">
        <f t="shared" si="92"/>
        <v>0</v>
      </c>
      <c r="Q1233" s="11" t="s">
        <v>8323</v>
      </c>
      <c r="R1233" t="s">
        <v>8338</v>
      </c>
      <c r="S1233" s="16">
        <f t="shared" si="93"/>
        <v>42193.941759259258</v>
      </c>
      <c r="T1233" s="16">
        <f t="shared" si="94"/>
        <v>42244.041666666672</v>
      </c>
      <c r="U1233">
        <f t="shared" si="95"/>
        <v>2015</v>
      </c>
    </row>
    <row r="1234" spans="1:21" ht="48" hidden="1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P1234">
        <f t="shared" si="92"/>
        <v>40</v>
      </c>
      <c r="Q1234" s="11" t="s">
        <v>8323</v>
      </c>
      <c r="R1234" t="s">
        <v>8338</v>
      </c>
      <c r="S1234" s="16">
        <f t="shared" si="93"/>
        <v>41506.848032407412</v>
      </c>
      <c r="T1234" s="16">
        <f t="shared" si="94"/>
        <v>41553.848032407412</v>
      </c>
      <c r="U1234">
        <f t="shared" si="95"/>
        <v>2013</v>
      </c>
    </row>
    <row r="1235" spans="1:21" ht="48" hidden="1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P1235">
        <f t="shared" si="92"/>
        <v>19.329999999999998</v>
      </c>
      <c r="Q1235" s="11" t="s">
        <v>8323</v>
      </c>
      <c r="R1235" t="s">
        <v>8338</v>
      </c>
      <c r="S1235" s="16">
        <f t="shared" si="93"/>
        <v>40939.948773148149</v>
      </c>
      <c r="T1235" s="16">
        <f t="shared" si="94"/>
        <v>40960.948773148149</v>
      </c>
      <c r="U1235">
        <f t="shared" si="95"/>
        <v>2012</v>
      </c>
    </row>
    <row r="1236" spans="1:21" ht="48" hidden="1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P1236">
        <f t="shared" si="92"/>
        <v>0</v>
      </c>
      <c r="Q1236" s="11" t="s">
        <v>8323</v>
      </c>
      <c r="R1236" t="s">
        <v>8338</v>
      </c>
      <c r="S1236" s="16">
        <f t="shared" si="93"/>
        <v>42007.788680555561</v>
      </c>
      <c r="T1236" s="16">
        <f t="shared" si="94"/>
        <v>42037.788680555561</v>
      </c>
      <c r="U1236">
        <f t="shared" si="95"/>
        <v>2015</v>
      </c>
    </row>
    <row r="1237" spans="1:21" ht="48" hidden="1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P1237">
        <f t="shared" si="92"/>
        <v>35</v>
      </c>
      <c r="Q1237" s="11" t="s">
        <v>8323</v>
      </c>
      <c r="R1237" t="s">
        <v>8338</v>
      </c>
      <c r="S1237" s="16">
        <f t="shared" si="93"/>
        <v>41583.135405092595</v>
      </c>
      <c r="T1237" s="16">
        <f t="shared" si="94"/>
        <v>41623.135405092595</v>
      </c>
      <c r="U1237">
        <f t="shared" si="95"/>
        <v>2013</v>
      </c>
    </row>
    <row r="1238" spans="1:21" ht="16" hidden="1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P1238">
        <f t="shared" si="92"/>
        <v>0</v>
      </c>
      <c r="Q1238" s="11" t="s">
        <v>8323</v>
      </c>
      <c r="R1238" t="s">
        <v>8338</v>
      </c>
      <c r="S1238" s="16">
        <f t="shared" si="93"/>
        <v>41110.680138888885</v>
      </c>
      <c r="T1238" s="16">
        <f t="shared" si="94"/>
        <v>41118.666666666664</v>
      </c>
      <c r="U1238">
        <f t="shared" si="95"/>
        <v>2012</v>
      </c>
    </row>
    <row r="1239" spans="1:21" ht="48" hidden="1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P1239">
        <f t="shared" si="92"/>
        <v>0</v>
      </c>
      <c r="Q1239" s="11" t="s">
        <v>8323</v>
      </c>
      <c r="R1239" t="s">
        <v>8338</v>
      </c>
      <c r="S1239" s="16">
        <f t="shared" si="93"/>
        <v>41125.283159722225</v>
      </c>
      <c r="T1239" s="16">
        <f t="shared" si="94"/>
        <v>41145.283159722225</v>
      </c>
      <c r="U1239">
        <f t="shared" si="95"/>
        <v>2012</v>
      </c>
    </row>
    <row r="1240" spans="1:21" ht="48" hidden="1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P1240">
        <f t="shared" si="92"/>
        <v>59.33</v>
      </c>
      <c r="Q1240" s="11" t="s">
        <v>8323</v>
      </c>
      <c r="R1240" t="s">
        <v>8338</v>
      </c>
      <c r="S1240" s="16">
        <f t="shared" si="93"/>
        <v>40731.61037037037</v>
      </c>
      <c r="T1240" s="16">
        <f t="shared" si="94"/>
        <v>40761.61037037037</v>
      </c>
      <c r="U1240">
        <f t="shared" si="95"/>
        <v>2011</v>
      </c>
    </row>
    <row r="1241" spans="1:21" ht="32" hidden="1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P1241">
        <f t="shared" si="92"/>
        <v>0</v>
      </c>
      <c r="Q1241" s="11" t="s">
        <v>8323</v>
      </c>
      <c r="R1241" t="s">
        <v>8338</v>
      </c>
      <c r="S1241" s="16">
        <f t="shared" si="93"/>
        <v>40883.962581018517</v>
      </c>
      <c r="T1241" s="16">
        <f t="shared" si="94"/>
        <v>40913.962581018517</v>
      </c>
      <c r="U1241">
        <f t="shared" si="95"/>
        <v>2012</v>
      </c>
    </row>
    <row r="1242" spans="1:21" ht="32" hidden="1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P1242">
        <f t="shared" si="92"/>
        <v>30.13</v>
      </c>
      <c r="Q1242" s="11" t="s">
        <v>8323</v>
      </c>
      <c r="R1242" t="s">
        <v>8338</v>
      </c>
      <c r="S1242" s="16">
        <f t="shared" si="93"/>
        <v>41409.040011574078</v>
      </c>
      <c r="T1242" s="16">
        <f t="shared" si="94"/>
        <v>41467.910416666666</v>
      </c>
      <c r="U1242">
        <f t="shared" si="95"/>
        <v>2013</v>
      </c>
    </row>
    <row r="1243" spans="1:21" ht="48" hidden="1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P1243">
        <f t="shared" si="92"/>
        <v>74.62</v>
      </c>
      <c r="Q1243" s="11" t="s">
        <v>8323</v>
      </c>
      <c r="R1243" t="s">
        <v>8338</v>
      </c>
      <c r="S1243" s="16">
        <f t="shared" si="93"/>
        <v>41923.837731481479</v>
      </c>
      <c r="T1243" s="16">
        <f t="shared" si="94"/>
        <v>41946.249305555553</v>
      </c>
      <c r="U1243">
        <f t="shared" si="95"/>
        <v>2014</v>
      </c>
    </row>
    <row r="1244" spans="1:21" ht="48" hidden="1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P1244">
        <f t="shared" si="92"/>
        <v>5</v>
      </c>
      <c r="Q1244" s="11" t="s">
        <v>8323</v>
      </c>
      <c r="R1244" t="s">
        <v>8338</v>
      </c>
      <c r="S1244" s="16">
        <f t="shared" si="93"/>
        <v>40782.165532407409</v>
      </c>
      <c r="T1244" s="16">
        <f t="shared" si="94"/>
        <v>40797.554166666669</v>
      </c>
      <c r="U1244">
        <f t="shared" si="95"/>
        <v>2011</v>
      </c>
    </row>
    <row r="1245" spans="1:21" ht="48" hidden="1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P1245">
        <f t="shared" si="92"/>
        <v>44.5</v>
      </c>
      <c r="Q1245" s="11" t="s">
        <v>8323</v>
      </c>
      <c r="R1245" t="s">
        <v>8338</v>
      </c>
      <c r="S1245" s="16">
        <f t="shared" si="93"/>
        <v>40671.879293981481</v>
      </c>
      <c r="T1245" s="16">
        <f t="shared" si="94"/>
        <v>40732.875</v>
      </c>
      <c r="U1245">
        <f t="shared" si="95"/>
        <v>2011</v>
      </c>
    </row>
    <row r="1246" spans="1:21" ht="48" hidden="1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P1246">
        <f t="shared" si="92"/>
        <v>46.13</v>
      </c>
      <c r="Q1246" s="11" t="s">
        <v>8323</v>
      </c>
      <c r="R1246" t="s">
        <v>8324</v>
      </c>
      <c r="S1246" s="16">
        <f t="shared" si="93"/>
        <v>41355.825497685182</v>
      </c>
      <c r="T1246" s="16">
        <f t="shared" si="94"/>
        <v>41386.875</v>
      </c>
      <c r="U1246">
        <f t="shared" si="95"/>
        <v>2013</v>
      </c>
    </row>
    <row r="1247" spans="1:21" ht="48" hidden="1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P1247">
        <f t="shared" si="92"/>
        <v>141.47</v>
      </c>
      <c r="Q1247" s="11" t="s">
        <v>8323</v>
      </c>
      <c r="R1247" t="s">
        <v>8324</v>
      </c>
      <c r="S1247" s="16">
        <f t="shared" si="93"/>
        <v>41774.599930555552</v>
      </c>
      <c r="T1247" s="16">
        <f t="shared" si="94"/>
        <v>41804.599930555552</v>
      </c>
      <c r="U1247">
        <f t="shared" si="95"/>
        <v>2014</v>
      </c>
    </row>
    <row r="1248" spans="1:21" ht="48" hidden="1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P1248">
        <f t="shared" si="92"/>
        <v>75.48</v>
      </c>
      <c r="Q1248" s="11" t="s">
        <v>8323</v>
      </c>
      <c r="R1248" t="s">
        <v>8324</v>
      </c>
      <c r="S1248" s="16">
        <f t="shared" si="93"/>
        <v>40838.043391203704</v>
      </c>
      <c r="T1248" s="16">
        <f t="shared" si="94"/>
        <v>40883.085057870368</v>
      </c>
      <c r="U1248">
        <f t="shared" si="95"/>
        <v>2011</v>
      </c>
    </row>
    <row r="1249" spans="1:21" ht="32" hidden="1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P1249">
        <f t="shared" si="92"/>
        <v>85.5</v>
      </c>
      <c r="Q1249" s="11" t="s">
        <v>8323</v>
      </c>
      <c r="R1249" t="s">
        <v>8324</v>
      </c>
      <c r="S1249" s="16">
        <f t="shared" si="93"/>
        <v>41370.292303240742</v>
      </c>
      <c r="T1249" s="16">
        <f t="shared" si="94"/>
        <v>41400.292303240742</v>
      </c>
      <c r="U1249">
        <f t="shared" si="95"/>
        <v>2013</v>
      </c>
    </row>
    <row r="1250" spans="1:21" ht="32" hidden="1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P1250">
        <f t="shared" si="92"/>
        <v>64.25</v>
      </c>
      <c r="Q1250" s="11" t="s">
        <v>8323</v>
      </c>
      <c r="R1250" t="s">
        <v>8324</v>
      </c>
      <c r="S1250" s="16">
        <f t="shared" si="93"/>
        <v>41767.656863425924</v>
      </c>
      <c r="T1250" s="16">
        <f t="shared" si="94"/>
        <v>41803.290972222225</v>
      </c>
      <c r="U1250">
        <f t="shared" si="95"/>
        <v>2014</v>
      </c>
    </row>
    <row r="1251" spans="1:21" ht="48" hidden="1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P1251">
        <f t="shared" si="92"/>
        <v>64.47</v>
      </c>
      <c r="Q1251" s="11" t="s">
        <v>8323</v>
      </c>
      <c r="R1251" t="s">
        <v>8324</v>
      </c>
      <c r="S1251" s="16">
        <f t="shared" si="93"/>
        <v>41067.74086805556</v>
      </c>
      <c r="T1251" s="16">
        <f t="shared" si="94"/>
        <v>41097.74086805556</v>
      </c>
      <c r="U1251">
        <f t="shared" si="95"/>
        <v>2012</v>
      </c>
    </row>
    <row r="1252" spans="1:21" ht="48" hidden="1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P1252">
        <f t="shared" si="92"/>
        <v>118.2</v>
      </c>
      <c r="Q1252" s="11" t="s">
        <v>8323</v>
      </c>
      <c r="R1252" t="s">
        <v>8324</v>
      </c>
      <c r="S1252" s="16">
        <f t="shared" si="93"/>
        <v>41843.64271990741</v>
      </c>
      <c r="T1252" s="16">
        <f t="shared" si="94"/>
        <v>41888.64271990741</v>
      </c>
      <c r="U1252">
        <f t="shared" si="95"/>
        <v>2014</v>
      </c>
    </row>
    <row r="1253" spans="1:21" ht="32" hidden="1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P1253">
        <f t="shared" si="92"/>
        <v>82.54</v>
      </c>
      <c r="Q1253" s="11" t="s">
        <v>8323</v>
      </c>
      <c r="R1253" t="s">
        <v>8324</v>
      </c>
      <c r="S1253" s="16">
        <f t="shared" si="93"/>
        <v>40751.814432870371</v>
      </c>
      <c r="T1253" s="16">
        <f t="shared" si="94"/>
        <v>40811.814432870371</v>
      </c>
      <c r="U1253">
        <f t="shared" si="95"/>
        <v>2011</v>
      </c>
    </row>
    <row r="1254" spans="1:21" ht="48" hidden="1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P1254">
        <f t="shared" si="92"/>
        <v>34.17</v>
      </c>
      <c r="Q1254" s="11" t="s">
        <v>8323</v>
      </c>
      <c r="R1254" t="s">
        <v>8324</v>
      </c>
      <c r="S1254" s="16">
        <f t="shared" si="93"/>
        <v>41543.988067129627</v>
      </c>
      <c r="T1254" s="16">
        <f t="shared" si="94"/>
        <v>41571.988067129627</v>
      </c>
      <c r="U1254">
        <f t="shared" si="95"/>
        <v>2013</v>
      </c>
    </row>
    <row r="1255" spans="1:21" ht="48" hidden="1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P1255">
        <f t="shared" si="92"/>
        <v>42.73</v>
      </c>
      <c r="Q1255" s="11" t="s">
        <v>8323</v>
      </c>
      <c r="R1255" t="s">
        <v>8324</v>
      </c>
      <c r="S1255" s="16">
        <f t="shared" si="93"/>
        <v>41855.783645833333</v>
      </c>
      <c r="T1255" s="16">
        <f t="shared" si="94"/>
        <v>41885.783645833333</v>
      </c>
      <c r="U1255">
        <f t="shared" si="95"/>
        <v>2014</v>
      </c>
    </row>
    <row r="1256" spans="1:21" ht="48" hidden="1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P1256">
        <f t="shared" si="92"/>
        <v>94.49</v>
      </c>
      <c r="Q1256" s="11" t="s">
        <v>8323</v>
      </c>
      <c r="R1256" t="s">
        <v>8324</v>
      </c>
      <c r="S1256" s="16">
        <f t="shared" si="93"/>
        <v>40487.621365740742</v>
      </c>
      <c r="T1256" s="16">
        <f t="shared" si="94"/>
        <v>40544.207638888889</v>
      </c>
      <c r="U1256">
        <f t="shared" si="95"/>
        <v>2011</v>
      </c>
    </row>
    <row r="1257" spans="1:21" ht="48" hidden="1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P1257">
        <f t="shared" si="92"/>
        <v>55.7</v>
      </c>
      <c r="Q1257" s="11" t="s">
        <v>8323</v>
      </c>
      <c r="R1257" t="s">
        <v>8324</v>
      </c>
      <c r="S1257" s="16">
        <f t="shared" si="93"/>
        <v>41579.845509259263</v>
      </c>
      <c r="T1257" s="16">
        <f t="shared" si="94"/>
        <v>41609.887175925927</v>
      </c>
      <c r="U1257">
        <f t="shared" si="95"/>
        <v>2013</v>
      </c>
    </row>
    <row r="1258" spans="1:21" ht="48" hidden="1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P1258">
        <f t="shared" si="92"/>
        <v>98.03</v>
      </c>
      <c r="Q1258" s="11" t="s">
        <v>8323</v>
      </c>
      <c r="R1258" t="s">
        <v>8324</v>
      </c>
      <c r="S1258" s="16">
        <f t="shared" si="93"/>
        <v>40921.919340277782</v>
      </c>
      <c r="T1258" s="16">
        <f t="shared" si="94"/>
        <v>40951.919340277782</v>
      </c>
      <c r="U1258">
        <f t="shared" si="95"/>
        <v>2012</v>
      </c>
    </row>
    <row r="1259" spans="1:21" ht="48" hidden="1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P1259">
        <f t="shared" si="92"/>
        <v>92.1</v>
      </c>
      <c r="Q1259" s="11" t="s">
        <v>8323</v>
      </c>
      <c r="R1259" t="s">
        <v>8324</v>
      </c>
      <c r="S1259" s="16">
        <f t="shared" si="93"/>
        <v>40587.085532407407</v>
      </c>
      <c r="T1259" s="16">
        <f t="shared" si="94"/>
        <v>40636.043865740743</v>
      </c>
      <c r="U1259">
        <f t="shared" si="95"/>
        <v>2011</v>
      </c>
    </row>
    <row r="1260" spans="1:21" ht="48" hidden="1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P1260">
        <f t="shared" si="92"/>
        <v>38.18</v>
      </c>
      <c r="Q1260" s="11" t="s">
        <v>8323</v>
      </c>
      <c r="R1260" t="s">
        <v>8324</v>
      </c>
      <c r="S1260" s="16">
        <f t="shared" si="93"/>
        <v>41487.611250000002</v>
      </c>
      <c r="T1260" s="16">
        <f t="shared" si="94"/>
        <v>41517.611250000002</v>
      </c>
      <c r="U1260">
        <f t="shared" si="95"/>
        <v>2013</v>
      </c>
    </row>
    <row r="1261" spans="1:21" ht="32" hidden="1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P1261">
        <f t="shared" si="92"/>
        <v>27.15</v>
      </c>
      <c r="Q1261" s="11" t="s">
        <v>8323</v>
      </c>
      <c r="R1261" t="s">
        <v>8324</v>
      </c>
      <c r="S1261" s="16">
        <f t="shared" si="93"/>
        <v>41766.970648148148</v>
      </c>
      <c r="T1261" s="16">
        <f t="shared" si="94"/>
        <v>41799.165972222225</v>
      </c>
      <c r="U1261">
        <f t="shared" si="95"/>
        <v>2014</v>
      </c>
    </row>
    <row r="1262" spans="1:21" ht="48" hidden="1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P1262">
        <f t="shared" si="92"/>
        <v>50.69</v>
      </c>
      <c r="Q1262" s="11" t="s">
        <v>8323</v>
      </c>
      <c r="R1262" t="s">
        <v>8324</v>
      </c>
      <c r="S1262" s="16">
        <f t="shared" si="93"/>
        <v>41666.842824074076</v>
      </c>
      <c r="T1262" s="16">
        <f t="shared" si="94"/>
        <v>41696.842824074076</v>
      </c>
      <c r="U1262">
        <f t="shared" si="95"/>
        <v>2014</v>
      </c>
    </row>
    <row r="1263" spans="1:21" ht="32" hidden="1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P1263">
        <f t="shared" si="92"/>
        <v>38.94</v>
      </c>
      <c r="Q1263" s="11" t="s">
        <v>8323</v>
      </c>
      <c r="R1263" t="s">
        <v>8324</v>
      </c>
      <c r="S1263" s="16">
        <f t="shared" si="93"/>
        <v>41638.342905092592</v>
      </c>
      <c r="T1263" s="16">
        <f t="shared" si="94"/>
        <v>41668.342905092592</v>
      </c>
      <c r="U1263">
        <f t="shared" si="95"/>
        <v>2014</v>
      </c>
    </row>
    <row r="1264" spans="1:21" ht="48" hidden="1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P1264">
        <f t="shared" si="92"/>
        <v>77.64</v>
      </c>
      <c r="Q1264" s="11" t="s">
        <v>8323</v>
      </c>
      <c r="R1264" t="s">
        <v>8324</v>
      </c>
      <c r="S1264" s="16">
        <f t="shared" si="93"/>
        <v>41656.762638888889</v>
      </c>
      <c r="T1264" s="16">
        <f t="shared" si="94"/>
        <v>41686.762638888889</v>
      </c>
      <c r="U1264">
        <f t="shared" si="95"/>
        <v>2014</v>
      </c>
    </row>
    <row r="1265" spans="1:21" ht="32" hidden="1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P1265">
        <f t="shared" si="92"/>
        <v>43.54</v>
      </c>
      <c r="Q1265" s="11" t="s">
        <v>8323</v>
      </c>
      <c r="R1265" t="s">
        <v>8324</v>
      </c>
      <c r="S1265" s="16">
        <f t="shared" si="93"/>
        <v>41692.084143518521</v>
      </c>
      <c r="T1265" s="16">
        <f t="shared" si="94"/>
        <v>41727.041666666664</v>
      </c>
      <c r="U1265">
        <f t="shared" si="95"/>
        <v>2014</v>
      </c>
    </row>
    <row r="1266" spans="1:21" ht="48" hidden="1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P1266">
        <f t="shared" si="92"/>
        <v>31.82</v>
      </c>
      <c r="Q1266" s="11" t="s">
        <v>8323</v>
      </c>
      <c r="R1266" t="s">
        <v>8324</v>
      </c>
      <c r="S1266" s="16">
        <f t="shared" si="93"/>
        <v>41547.662997685184</v>
      </c>
      <c r="T1266" s="16">
        <f t="shared" si="94"/>
        <v>41576.662997685184</v>
      </c>
      <c r="U1266">
        <f t="shared" si="95"/>
        <v>2013</v>
      </c>
    </row>
    <row r="1267" spans="1:21" ht="64" hidden="1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P1267">
        <f t="shared" si="92"/>
        <v>63.18</v>
      </c>
      <c r="Q1267" s="11" t="s">
        <v>8323</v>
      </c>
      <c r="R1267" t="s">
        <v>8324</v>
      </c>
      <c r="S1267" s="16">
        <f t="shared" si="93"/>
        <v>40465.655266203699</v>
      </c>
      <c r="T1267" s="16">
        <f t="shared" si="94"/>
        <v>40512.655266203699</v>
      </c>
      <c r="U1267">
        <f t="shared" si="95"/>
        <v>2010</v>
      </c>
    </row>
    <row r="1268" spans="1:21" ht="32" hidden="1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P1268">
        <f t="shared" si="92"/>
        <v>190.9</v>
      </c>
      <c r="Q1268" s="11" t="s">
        <v>8323</v>
      </c>
      <c r="R1268" t="s">
        <v>8324</v>
      </c>
      <c r="S1268" s="16">
        <f t="shared" si="93"/>
        <v>41620.87667824074</v>
      </c>
      <c r="T1268" s="16">
        <f t="shared" si="94"/>
        <v>41650.87667824074</v>
      </c>
      <c r="U1268">
        <f t="shared" si="95"/>
        <v>2014</v>
      </c>
    </row>
    <row r="1269" spans="1:21" ht="48" hidden="1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P1269">
        <f t="shared" si="92"/>
        <v>140.86000000000001</v>
      </c>
      <c r="Q1269" s="11" t="s">
        <v>8323</v>
      </c>
      <c r="R1269" t="s">
        <v>8324</v>
      </c>
      <c r="S1269" s="16">
        <f t="shared" si="93"/>
        <v>41449.585162037038</v>
      </c>
      <c r="T1269" s="16">
        <f t="shared" si="94"/>
        <v>41479.585162037038</v>
      </c>
      <c r="U1269">
        <f t="shared" si="95"/>
        <v>2013</v>
      </c>
    </row>
    <row r="1270" spans="1:21" ht="32" hidden="1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P1270">
        <f t="shared" si="92"/>
        <v>76.92</v>
      </c>
      <c r="Q1270" s="11" t="s">
        <v>8323</v>
      </c>
      <c r="R1270" t="s">
        <v>8324</v>
      </c>
      <c r="S1270" s="16">
        <f t="shared" si="93"/>
        <v>41507.845451388886</v>
      </c>
      <c r="T1270" s="16">
        <f t="shared" si="94"/>
        <v>41537.845451388886</v>
      </c>
      <c r="U1270">
        <f t="shared" si="95"/>
        <v>2013</v>
      </c>
    </row>
    <row r="1271" spans="1:21" ht="48" hidden="1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P1271">
        <f t="shared" si="92"/>
        <v>99.16</v>
      </c>
      <c r="Q1271" s="11" t="s">
        <v>8323</v>
      </c>
      <c r="R1271" t="s">
        <v>8324</v>
      </c>
      <c r="S1271" s="16">
        <f t="shared" si="93"/>
        <v>42445.823055555549</v>
      </c>
      <c r="T1271" s="16">
        <f t="shared" si="94"/>
        <v>42476</v>
      </c>
      <c r="U1271">
        <f t="shared" si="95"/>
        <v>2016</v>
      </c>
    </row>
    <row r="1272" spans="1:21" ht="32" hidden="1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P1272">
        <f t="shared" si="92"/>
        <v>67.88</v>
      </c>
      <c r="Q1272" s="11" t="s">
        <v>8323</v>
      </c>
      <c r="R1272" t="s">
        <v>8324</v>
      </c>
      <c r="S1272" s="16">
        <f t="shared" si="93"/>
        <v>40933.856967592597</v>
      </c>
      <c r="T1272" s="16">
        <f t="shared" si="94"/>
        <v>40993.815300925926</v>
      </c>
      <c r="U1272">
        <f t="shared" si="95"/>
        <v>2012</v>
      </c>
    </row>
    <row r="1273" spans="1:21" ht="48" hidden="1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P1273">
        <f t="shared" si="92"/>
        <v>246.29</v>
      </c>
      <c r="Q1273" s="11" t="s">
        <v>8323</v>
      </c>
      <c r="R1273" t="s">
        <v>8324</v>
      </c>
      <c r="S1273" s="16">
        <f t="shared" si="93"/>
        <v>41561.683553240742</v>
      </c>
      <c r="T1273" s="16">
        <f t="shared" si="94"/>
        <v>41591.725219907406</v>
      </c>
      <c r="U1273">
        <f t="shared" si="95"/>
        <v>2013</v>
      </c>
    </row>
    <row r="1274" spans="1:21" ht="48" hidden="1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P1274">
        <f t="shared" si="92"/>
        <v>189.29</v>
      </c>
      <c r="Q1274" s="11" t="s">
        <v>8323</v>
      </c>
      <c r="R1274" t="s">
        <v>8324</v>
      </c>
      <c r="S1274" s="16">
        <f t="shared" si="93"/>
        <v>40274.745127314818</v>
      </c>
      <c r="T1274" s="16">
        <f t="shared" si="94"/>
        <v>40344.166666666664</v>
      </c>
      <c r="U1274">
        <f t="shared" si="95"/>
        <v>2010</v>
      </c>
    </row>
    <row r="1275" spans="1:21" ht="32" hidden="1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P1275">
        <f t="shared" si="92"/>
        <v>76.67</v>
      </c>
      <c r="Q1275" s="11" t="s">
        <v>8323</v>
      </c>
      <c r="R1275" t="s">
        <v>8324</v>
      </c>
      <c r="S1275" s="16">
        <f t="shared" si="93"/>
        <v>41852.730219907404</v>
      </c>
      <c r="T1275" s="16">
        <f t="shared" si="94"/>
        <v>41882.730219907404</v>
      </c>
      <c r="U1275">
        <f t="shared" si="95"/>
        <v>2014</v>
      </c>
    </row>
    <row r="1276" spans="1:21" ht="48" hidden="1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P1276">
        <f t="shared" si="92"/>
        <v>82.96</v>
      </c>
      <c r="Q1276" s="11" t="s">
        <v>8323</v>
      </c>
      <c r="R1276" t="s">
        <v>8324</v>
      </c>
      <c r="S1276" s="16">
        <f t="shared" si="93"/>
        <v>41116.690104166664</v>
      </c>
      <c r="T1276" s="16">
        <f t="shared" si="94"/>
        <v>41151.690104166664</v>
      </c>
      <c r="U1276">
        <f t="shared" si="95"/>
        <v>2012</v>
      </c>
    </row>
    <row r="1277" spans="1:21" ht="48" hidden="1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P1277">
        <f t="shared" si="92"/>
        <v>62.52</v>
      </c>
      <c r="Q1277" s="11" t="s">
        <v>8323</v>
      </c>
      <c r="R1277" t="s">
        <v>8324</v>
      </c>
      <c r="S1277" s="16">
        <f t="shared" si="93"/>
        <v>41458.867905092593</v>
      </c>
      <c r="T1277" s="16">
        <f t="shared" si="94"/>
        <v>41493.867905092593</v>
      </c>
      <c r="U1277">
        <f t="shared" si="95"/>
        <v>2013</v>
      </c>
    </row>
    <row r="1278" spans="1:21" ht="32" hidden="1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P1278">
        <f t="shared" si="92"/>
        <v>46.07</v>
      </c>
      <c r="Q1278" s="11" t="s">
        <v>8323</v>
      </c>
      <c r="R1278" t="s">
        <v>8324</v>
      </c>
      <c r="S1278" s="16">
        <f t="shared" si="93"/>
        <v>40007.704247685186</v>
      </c>
      <c r="T1278" s="16">
        <f t="shared" si="94"/>
        <v>40057.166666666664</v>
      </c>
      <c r="U1278">
        <f t="shared" si="95"/>
        <v>2009</v>
      </c>
    </row>
    <row r="1279" spans="1:21" ht="48" hidden="1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P1279">
        <f t="shared" si="92"/>
        <v>38.54</v>
      </c>
      <c r="Q1279" s="11" t="s">
        <v>8323</v>
      </c>
      <c r="R1279" t="s">
        <v>8324</v>
      </c>
      <c r="S1279" s="16">
        <f t="shared" si="93"/>
        <v>41121.561886574076</v>
      </c>
      <c r="T1279" s="16">
        <f t="shared" si="94"/>
        <v>41156.561886574076</v>
      </c>
      <c r="U1279">
        <f t="shared" si="95"/>
        <v>2012</v>
      </c>
    </row>
    <row r="1280" spans="1:21" ht="48" hidden="1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P1280">
        <f t="shared" si="92"/>
        <v>53.01</v>
      </c>
      <c r="Q1280" s="11" t="s">
        <v>8323</v>
      </c>
      <c r="R1280" t="s">
        <v>8324</v>
      </c>
      <c r="S1280" s="16">
        <f t="shared" si="93"/>
        <v>41786.555162037039</v>
      </c>
      <c r="T1280" s="16">
        <f t="shared" si="94"/>
        <v>41815.083333333336</v>
      </c>
      <c r="U1280">
        <f t="shared" si="95"/>
        <v>2014</v>
      </c>
    </row>
    <row r="1281" spans="1:21" ht="48" hidden="1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P1281">
        <f t="shared" si="92"/>
        <v>73.36</v>
      </c>
      <c r="Q1281" s="11" t="s">
        <v>8323</v>
      </c>
      <c r="R1281" t="s">
        <v>8324</v>
      </c>
      <c r="S1281" s="16">
        <f t="shared" si="93"/>
        <v>41682.099189814813</v>
      </c>
      <c r="T1281" s="16">
        <f t="shared" si="94"/>
        <v>41722.057523148149</v>
      </c>
      <c r="U1281">
        <f t="shared" si="95"/>
        <v>2014</v>
      </c>
    </row>
    <row r="1282" spans="1:21" ht="48" hidden="1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P1282">
        <f t="shared" si="92"/>
        <v>127.98</v>
      </c>
      <c r="Q1282" s="11" t="s">
        <v>8323</v>
      </c>
      <c r="R1282" t="s">
        <v>8324</v>
      </c>
      <c r="S1282" s="16">
        <f t="shared" si="93"/>
        <v>40513.757569444446</v>
      </c>
      <c r="T1282" s="16">
        <f t="shared" si="94"/>
        <v>40603.757569444446</v>
      </c>
      <c r="U1282">
        <f t="shared" si="95"/>
        <v>2011</v>
      </c>
    </row>
    <row r="1283" spans="1:21" ht="48" hidden="1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P1283">
        <f t="shared" ref="P1283:P1346" si="96">IFERROR(ROUND(E1283/L1283,2),0)</f>
        <v>104.73</v>
      </c>
      <c r="Q1283" s="11" t="s">
        <v>8323</v>
      </c>
      <c r="R1283" t="s">
        <v>8324</v>
      </c>
      <c r="S1283" s="16">
        <f t="shared" ref="S1283:S1346" si="97">(((J1283/60)/60)/24)+DATE(1970,1,1)</f>
        <v>41463.743472222224</v>
      </c>
      <c r="T1283" s="16">
        <f t="shared" ref="T1283:T1346" si="98">(((I1283/60)/60)/24)+DATE(1970,1,1)</f>
        <v>41483.743472222224</v>
      </c>
      <c r="U1283">
        <f t="shared" ref="U1283:U1346" si="99">YEAR(T1283)</f>
        <v>2013</v>
      </c>
    </row>
    <row r="1284" spans="1:21" ht="48" hidden="1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P1284">
        <f t="shared" si="96"/>
        <v>67.67</v>
      </c>
      <c r="Q1284" s="11" t="s">
        <v>8323</v>
      </c>
      <c r="R1284" t="s">
        <v>8324</v>
      </c>
      <c r="S1284" s="16">
        <f t="shared" si="97"/>
        <v>41586.475173611114</v>
      </c>
      <c r="T1284" s="16">
        <f t="shared" si="98"/>
        <v>41617.207638888889</v>
      </c>
      <c r="U1284">
        <f t="shared" si="99"/>
        <v>2013</v>
      </c>
    </row>
    <row r="1285" spans="1:21" ht="48" hidden="1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P1285">
        <f t="shared" si="96"/>
        <v>95.93</v>
      </c>
      <c r="Q1285" s="11" t="s">
        <v>8323</v>
      </c>
      <c r="R1285" t="s">
        <v>8324</v>
      </c>
      <c r="S1285" s="16">
        <f t="shared" si="97"/>
        <v>41320.717465277776</v>
      </c>
      <c r="T1285" s="16">
        <f t="shared" si="98"/>
        <v>41344.166666666664</v>
      </c>
      <c r="U1285">
        <f t="shared" si="99"/>
        <v>2013</v>
      </c>
    </row>
    <row r="1286" spans="1:21" ht="48" hidden="1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P1286">
        <f t="shared" si="96"/>
        <v>65.16</v>
      </c>
      <c r="Q1286" s="11" t="s">
        <v>8315</v>
      </c>
      <c r="R1286" t="s">
        <v>8316</v>
      </c>
      <c r="S1286" s="16">
        <f t="shared" si="97"/>
        <v>42712.23474537037</v>
      </c>
      <c r="T1286" s="16">
        <f t="shared" si="98"/>
        <v>42735.707638888889</v>
      </c>
      <c r="U1286">
        <f t="shared" si="99"/>
        <v>2016</v>
      </c>
    </row>
    <row r="1287" spans="1:21" ht="48" hidden="1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P1287">
        <f t="shared" si="96"/>
        <v>32.270000000000003</v>
      </c>
      <c r="Q1287" s="11" t="s">
        <v>8315</v>
      </c>
      <c r="R1287" t="s">
        <v>8316</v>
      </c>
      <c r="S1287" s="16">
        <f t="shared" si="97"/>
        <v>42160.583043981482</v>
      </c>
      <c r="T1287" s="16">
        <f t="shared" si="98"/>
        <v>42175.583043981482</v>
      </c>
      <c r="U1287">
        <f t="shared" si="99"/>
        <v>2015</v>
      </c>
    </row>
    <row r="1288" spans="1:21" ht="48" hidden="1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P1288">
        <f t="shared" si="96"/>
        <v>81.25</v>
      </c>
      <c r="Q1288" s="11" t="s">
        <v>8315</v>
      </c>
      <c r="R1288" t="s">
        <v>8316</v>
      </c>
      <c r="S1288" s="16">
        <f t="shared" si="97"/>
        <v>42039.384571759263</v>
      </c>
      <c r="T1288" s="16">
        <f t="shared" si="98"/>
        <v>42052.583333333328</v>
      </c>
      <c r="U1288">
        <f t="shared" si="99"/>
        <v>2015</v>
      </c>
    </row>
    <row r="1289" spans="1:21" ht="64" hidden="1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P1289">
        <f t="shared" si="96"/>
        <v>24.2</v>
      </c>
      <c r="Q1289" s="11" t="s">
        <v>8315</v>
      </c>
      <c r="R1289" t="s">
        <v>8316</v>
      </c>
      <c r="S1289" s="16">
        <f t="shared" si="97"/>
        <v>42107.621018518519</v>
      </c>
      <c r="T1289" s="16">
        <f t="shared" si="98"/>
        <v>42167.621018518519</v>
      </c>
      <c r="U1289">
        <f t="shared" si="99"/>
        <v>2015</v>
      </c>
    </row>
    <row r="1290" spans="1:21" ht="48" hidden="1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P1290">
        <f t="shared" si="96"/>
        <v>65.87</v>
      </c>
      <c r="Q1290" s="11" t="s">
        <v>8315</v>
      </c>
      <c r="R1290" t="s">
        <v>8316</v>
      </c>
      <c r="S1290" s="16">
        <f t="shared" si="97"/>
        <v>42561.154664351852</v>
      </c>
      <c r="T1290" s="16">
        <f t="shared" si="98"/>
        <v>42592.166666666672</v>
      </c>
      <c r="U1290">
        <f t="shared" si="99"/>
        <v>2016</v>
      </c>
    </row>
    <row r="1291" spans="1:21" ht="48" hidden="1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P1291">
        <f t="shared" si="96"/>
        <v>36.08</v>
      </c>
      <c r="Q1291" s="11" t="s">
        <v>8315</v>
      </c>
      <c r="R1291" t="s">
        <v>8316</v>
      </c>
      <c r="S1291" s="16">
        <f t="shared" si="97"/>
        <v>42709.134780092587</v>
      </c>
      <c r="T1291" s="16">
        <f t="shared" si="98"/>
        <v>42739.134780092587</v>
      </c>
      <c r="U1291">
        <f t="shared" si="99"/>
        <v>2017</v>
      </c>
    </row>
    <row r="1292" spans="1:21" ht="32" hidden="1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P1292">
        <f t="shared" si="96"/>
        <v>44.19</v>
      </c>
      <c r="Q1292" s="11" t="s">
        <v>8315</v>
      </c>
      <c r="R1292" t="s">
        <v>8316</v>
      </c>
      <c r="S1292" s="16">
        <f t="shared" si="97"/>
        <v>42086.614942129629</v>
      </c>
      <c r="T1292" s="16">
        <f t="shared" si="98"/>
        <v>42117.290972222225</v>
      </c>
      <c r="U1292">
        <f t="shared" si="99"/>
        <v>2015</v>
      </c>
    </row>
    <row r="1293" spans="1:21" ht="48" hidden="1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P1293">
        <f t="shared" si="96"/>
        <v>104.07</v>
      </c>
      <c r="Q1293" s="11" t="s">
        <v>8315</v>
      </c>
      <c r="R1293" t="s">
        <v>8316</v>
      </c>
      <c r="S1293" s="16">
        <f t="shared" si="97"/>
        <v>42064.652673611112</v>
      </c>
      <c r="T1293" s="16">
        <f t="shared" si="98"/>
        <v>42101.291666666672</v>
      </c>
      <c r="U1293">
        <f t="shared" si="99"/>
        <v>2015</v>
      </c>
    </row>
    <row r="1294" spans="1:21" ht="48" hidden="1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P1294">
        <f t="shared" si="96"/>
        <v>35.96</v>
      </c>
      <c r="Q1294" s="11" t="s">
        <v>8315</v>
      </c>
      <c r="R1294" t="s">
        <v>8316</v>
      </c>
      <c r="S1294" s="16">
        <f t="shared" si="97"/>
        <v>42256.764212962968</v>
      </c>
      <c r="T1294" s="16">
        <f t="shared" si="98"/>
        <v>42283.957638888889</v>
      </c>
      <c r="U1294">
        <f t="shared" si="99"/>
        <v>2015</v>
      </c>
    </row>
    <row r="1295" spans="1:21" ht="48" hidden="1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P1295">
        <f t="shared" si="96"/>
        <v>127.79</v>
      </c>
      <c r="Q1295" s="11" t="s">
        <v>8315</v>
      </c>
      <c r="R1295" t="s">
        <v>8316</v>
      </c>
      <c r="S1295" s="16">
        <f t="shared" si="97"/>
        <v>42292.701053240744</v>
      </c>
      <c r="T1295" s="16">
        <f t="shared" si="98"/>
        <v>42322.742719907401</v>
      </c>
      <c r="U1295">
        <f t="shared" si="99"/>
        <v>2015</v>
      </c>
    </row>
    <row r="1296" spans="1:21" ht="48" hidden="1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P1296">
        <f t="shared" si="96"/>
        <v>27.73</v>
      </c>
      <c r="Q1296" s="11" t="s">
        <v>8315</v>
      </c>
      <c r="R1296" t="s">
        <v>8316</v>
      </c>
      <c r="S1296" s="16">
        <f t="shared" si="97"/>
        <v>42278.453668981485</v>
      </c>
      <c r="T1296" s="16">
        <f t="shared" si="98"/>
        <v>42296.458333333328</v>
      </c>
      <c r="U1296">
        <f t="shared" si="99"/>
        <v>2015</v>
      </c>
    </row>
    <row r="1297" spans="1:21" ht="48" hidden="1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P1297">
        <f t="shared" si="96"/>
        <v>39.83</v>
      </c>
      <c r="Q1297" s="11" t="s">
        <v>8315</v>
      </c>
      <c r="R1297" t="s">
        <v>8316</v>
      </c>
      <c r="S1297" s="16">
        <f t="shared" si="97"/>
        <v>42184.572881944448</v>
      </c>
      <c r="T1297" s="16">
        <f t="shared" si="98"/>
        <v>42214.708333333328</v>
      </c>
      <c r="U1297">
        <f t="shared" si="99"/>
        <v>2015</v>
      </c>
    </row>
    <row r="1298" spans="1:21" ht="48" hidden="1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P1298">
        <f t="shared" si="96"/>
        <v>52.17</v>
      </c>
      <c r="Q1298" s="11" t="s">
        <v>8315</v>
      </c>
      <c r="R1298" t="s">
        <v>8316</v>
      </c>
      <c r="S1298" s="16">
        <f t="shared" si="97"/>
        <v>42423.050613425927</v>
      </c>
      <c r="T1298" s="16">
        <f t="shared" si="98"/>
        <v>42443.008946759262</v>
      </c>
      <c r="U1298">
        <f t="shared" si="99"/>
        <v>2016</v>
      </c>
    </row>
    <row r="1299" spans="1:21" ht="48" hidden="1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P1299">
        <f t="shared" si="96"/>
        <v>92.04</v>
      </c>
      <c r="Q1299" s="11" t="s">
        <v>8315</v>
      </c>
      <c r="R1299" t="s">
        <v>8316</v>
      </c>
      <c r="S1299" s="16">
        <f t="shared" si="97"/>
        <v>42461.747199074074</v>
      </c>
      <c r="T1299" s="16">
        <f t="shared" si="98"/>
        <v>42491.747199074074</v>
      </c>
      <c r="U1299">
        <f t="shared" si="99"/>
        <v>2016</v>
      </c>
    </row>
    <row r="1300" spans="1:21" ht="48" hidden="1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P1300">
        <f t="shared" si="96"/>
        <v>63.42</v>
      </c>
      <c r="Q1300" s="11" t="s">
        <v>8315</v>
      </c>
      <c r="R1300" t="s">
        <v>8316</v>
      </c>
      <c r="S1300" s="16">
        <f t="shared" si="97"/>
        <v>42458.680925925932</v>
      </c>
      <c r="T1300" s="16">
        <f t="shared" si="98"/>
        <v>42488.680925925932</v>
      </c>
      <c r="U1300">
        <f t="shared" si="99"/>
        <v>2016</v>
      </c>
    </row>
    <row r="1301" spans="1:21" ht="48" hidden="1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P1301">
        <f t="shared" si="96"/>
        <v>135.63</v>
      </c>
      <c r="Q1301" s="11" t="s">
        <v>8315</v>
      </c>
      <c r="R1301" t="s">
        <v>8316</v>
      </c>
      <c r="S1301" s="16">
        <f t="shared" si="97"/>
        <v>42169.814340277779</v>
      </c>
      <c r="T1301" s="16">
        <f t="shared" si="98"/>
        <v>42199.814340277779</v>
      </c>
      <c r="U1301">
        <f t="shared" si="99"/>
        <v>2015</v>
      </c>
    </row>
    <row r="1302" spans="1:21" ht="48" hidden="1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P1302">
        <f t="shared" si="96"/>
        <v>168.75</v>
      </c>
      <c r="Q1302" s="11" t="s">
        <v>8315</v>
      </c>
      <c r="R1302" t="s">
        <v>8316</v>
      </c>
      <c r="S1302" s="16">
        <f t="shared" si="97"/>
        <v>42483.675208333334</v>
      </c>
      <c r="T1302" s="16">
        <f t="shared" si="98"/>
        <v>42522.789583333331</v>
      </c>
      <c r="U1302">
        <f t="shared" si="99"/>
        <v>2016</v>
      </c>
    </row>
    <row r="1303" spans="1:21" ht="48" hidden="1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P1303">
        <f t="shared" si="96"/>
        <v>70.86</v>
      </c>
      <c r="Q1303" s="11" t="s">
        <v>8315</v>
      </c>
      <c r="R1303" t="s">
        <v>8316</v>
      </c>
      <c r="S1303" s="16">
        <f t="shared" si="97"/>
        <v>42195.749745370369</v>
      </c>
      <c r="T1303" s="16">
        <f t="shared" si="98"/>
        <v>42206.125</v>
      </c>
      <c r="U1303">
        <f t="shared" si="99"/>
        <v>2015</v>
      </c>
    </row>
    <row r="1304" spans="1:21" ht="48" hidden="1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P1304">
        <f t="shared" si="96"/>
        <v>50</v>
      </c>
      <c r="Q1304" s="11" t="s">
        <v>8315</v>
      </c>
      <c r="R1304" t="s">
        <v>8316</v>
      </c>
      <c r="S1304" s="16">
        <f t="shared" si="97"/>
        <v>42675.057997685188</v>
      </c>
      <c r="T1304" s="16">
        <f t="shared" si="98"/>
        <v>42705.099664351852</v>
      </c>
      <c r="U1304">
        <f t="shared" si="99"/>
        <v>2016</v>
      </c>
    </row>
    <row r="1305" spans="1:21" ht="32" hidden="1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P1305">
        <f t="shared" si="96"/>
        <v>42.21</v>
      </c>
      <c r="Q1305" s="11" t="s">
        <v>8315</v>
      </c>
      <c r="R1305" t="s">
        <v>8316</v>
      </c>
      <c r="S1305" s="16">
        <f t="shared" si="97"/>
        <v>42566.441203703704</v>
      </c>
      <c r="T1305" s="16">
        <f t="shared" si="98"/>
        <v>42582.458333333328</v>
      </c>
      <c r="U1305">
        <f t="shared" si="99"/>
        <v>2016</v>
      </c>
    </row>
    <row r="1306" spans="1:21" ht="48" hidden="1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P1306">
        <f t="shared" si="96"/>
        <v>152.41</v>
      </c>
      <c r="Q1306" s="11" t="s">
        <v>8317</v>
      </c>
      <c r="R1306" t="s">
        <v>8319</v>
      </c>
      <c r="S1306" s="16">
        <f t="shared" si="97"/>
        <v>42747.194502314815</v>
      </c>
      <c r="T1306" s="16">
        <f t="shared" si="98"/>
        <v>42807.152835648143</v>
      </c>
      <c r="U1306">
        <f t="shared" si="99"/>
        <v>2017</v>
      </c>
    </row>
    <row r="1307" spans="1:21" ht="48" hidden="1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P1307">
        <f t="shared" si="96"/>
        <v>90.62</v>
      </c>
      <c r="Q1307" s="11" t="s">
        <v>8317</v>
      </c>
      <c r="R1307" t="s">
        <v>8319</v>
      </c>
      <c r="S1307" s="16">
        <f t="shared" si="97"/>
        <v>42543.665601851855</v>
      </c>
      <c r="T1307" s="16">
        <f t="shared" si="98"/>
        <v>42572.729166666672</v>
      </c>
      <c r="U1307">
        <f t="shared" si="99"/>
        <v>2016</v>
      </c>
    </row>
    <row r="1308" spans="1:21" ht="64" hidden="1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P1308">
        <f t="shared" si="96"/>
        <v>201.6</v>
      </c>
      <c r="Q1308" s="11" t="s">
        <v>8317</v>
      </c>
      <c r="R1308" t="s">
        <v>8319</v>
      </c>
      <c r="S1308" s="16">
        <f t="shared" si="97"/>
        <v>41947.457569444443</v>
      </c>
      <c r="T1308" s="16">
        <f t="shared" si="98"/>
        <v>41977.457569444443</v>
      </c>
      <c r="U1308">
        <f t="shared" si="99"/>
        <v>2014</v>
      </c>
    </row>
    <row r="1309" spans="1:21" ht="32" hidden="1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P1309">
        <f t="shared" si="96"/>
        <v>127.93</v>
      </c>
      <c r="Q1309" s="11" t="s">
        <v>8317</v>
      </c>
      <c r="R1309" t="s">
        <v>8319</v>
      </c>
      <c r="S1309" s="16">
        <f t="shared" si="97"/>
        <v>42387.503229166665</v>
      </c>
      <c r="T1309" s="16">
        <f t="shared" si="98"/>
        <v>42417.503229166665</v>
      </c>
      <c r="U1309">
        <f t="shared" si="99"/>
        <v>2016</v>
      </c>
    </row>
    <row r="1310" spans="1:21" ht="32" hidden="1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P1310">
        <f t="shared" si="96"/>
        <v>29.89</v>
      </c>
      <c r="Q1310" s="11" t="s">
        <v>8317</v>
      </c>
      <c r="R1310" t="s">
        <v>8319</v>
      </c>
      <c r="S1310" s="16">
        <f t="shared" si="97"/>
        <v>42611.613564814819</v>
      </c>
      <c r="T1310" s="16">
        <f t="shared" si="98"/>
        <v>42651.613564814819</v>
      </c>
      <c r="U1310">
        <f t="shared" si="99"/>
        <v>2016</v>
      </c>
    </row>
    <row r="1311" spans="1:21" ht="32" hidden="1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P1311">
        <f t="shared" si="96"/>
        <v>367.97</v>
      </c>
      <c r="Q1311" s="11" t="s">
        <v>8317</v>
      </c>
      <c r="R1311" t="s">
        <v>8319</v>
      </c>
      <c r="S1311" s="16">
        <f t="shared" si="97"/>
        <v>42257.882731481484</v>
      </c>
      <c r="T1311" s="16">
        <f t="shared" si="98"/>
        <v>42292.882731481484</v>
      </c>
      <c r="U1311">
        <f t="shared" si="99"/>
        <v>2015</v>
      </c>
    </row>
    <row r="1312" spans="1:21" ht="32" hidden="1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P1312">
        <f t="shared" si="96"/>
        <v>129.16999999999999</v>
      </c>
      <c r="Q1312" s="11" t="s">
        <v>8317</v>
      </c>
      <c r="R1312" t="s">
        <v>8319</v>
      </c>
      <c r="S1312" s="16">
        <f t="shared" si="97"/>
        <v>42556.667245370365</v>
      </c>
      <c r="T1312" s="16">
        <f t="shared" si="98"/>
        <v>42601.667245370365</v>
      </c>
      <c r="U1312">
        <f t="shared" si="99"/>
        <v>2016</v>
      </c>
    </row>
    <row r="1313" spans="1:21" ht="48" hidden="1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P1313">
        <f t="shared" si="96"/>
        <v>800.7</v>
      </c>
      <c r="Q1313" s="11" t="s">
        <v>8317</v>
      </c>
      <c r="R1313" t="s">
        <v>8319</v>
      </c>
      <c r="S1313" s="16">
        <f t="shared" si="97"/>
        <v>42669.802303240736</v>
      </c>
      <c r="T1313" s="16">
        <f t="shared" si="98"/>
        <v>42704.843969907408</v>
      </c>
      <c r="U1313">
        <f t="shared" si="99"/>
        <v>2016</v>
      </c>
    </row>
    <row r="1314" spans="1:21" ht="48" hidden="1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P1314">
        <f t="shared" si="96"/>
        <v>28</v>
      </c>
      <c r="Q1314" s="11" t="s">
        <v>8317</v>
      </c>
      <c r="R1314" t="s">
        <v>8319</v>
      </c>
      <c r="S1314" s="16">
        <f t="shared" si="97"/>
        <v>42082.702800925923</v>
      </c>
      <c r="T1314" s="16">
        <f t="shared" si="98"/>
        <v>42112.702800925923</v>
      </c>
      <c r="U1314">
        <f t="shared" si="99"/>
        <v>2015</v>
      </c>
    </row>
    <row r="1315" spans="1:21" ht="48" hidden="1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P1315">
        <f t="shared" si="96"/>
        <v>102.02</v>
      </c>
      <c r="Q1315" s="11" t="s">
        <v>8317</v>
      </c>
      <c r="R1315" t="s">
        <v>8319</v>
      </c>
      <c r="S1315" s="16">
        <f t="shared" si="97"/>
        <v>42402.709652777776</v>
      </c>
      <c r="T1315" s="16">
        <f t="shared" si="98"/>
        <v>42432.709652777776</v>
      </c>
      <c r="U1315">
        <f t="shared" si="99"/>
        <v>2016</v>
      </c>
    </row>
    <row r="1316" spans="1:21" ht="48" hidden="1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P1316">
        <f t="shared" si="96"/>
        <v>184.36</v>
      </c>
      <c r="Q1316" s="11" t="s">
        <v>8317</v>
      </c>
      <c r="R1316" t="s">
        <v>8319</v>
      </c>
      <c r="S1316" s="16">
        <f t="shared" si="97"/>
        <v>42604.669675925921</v>
      </c>
      <c r="T1316" s="16">
        <f t="shared" si="98"/>
        <v>42664.669675925921</v>
      </c>
      <c r="U1316">
        <f t="shared" si="99"/>
        <v>2016</v>
      </c>
    </row>
    <row r="1317" spans="1:21" ht="32" hidden="1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P1317">
        <f t="shared" si="96"/>
        <v>162.91999999999999</v>
      </c>
      <c r="Q1317" s="11" t="s">
        <v>8317</v>
      </c>
      <c r="R1317" t="s">
        <v>8319</v>
      </c>
      <c r="S1317" s="16">
        <f t="shared" si="97"/>
        <v>42278.498240740737</v>
      </c>
      <c r="T1317" s="16">
        <f t="shared" si="98"/>
        <v>42314.041666666672</v>
      </c>
      <c r="U1317">
        <f t="shared" si="99"/>
        <v>2015</v>
      </c>
    </row>
    <row r="1318" spans="1:21" ht="48" hidden="1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P1318">
        <f t="shared" si="96"/>
        <v>1</v>
      </c>
      <c r="Q1318" s="11" t="s">
        <v>8317</v>
      </c>
      <c r="R1318" t="s">
        <v>8319</v>
      </c>
      <c r="S1318" s="16">
        <f t="shared" si="97"/>
        <v>42393.961909722217</v>
      </c>
      <c r="T1318" s="16">
        <f t="shared" si="98"/>
        <v>42428.961909722217</v>
      </c>
      <c r="U1318">
        <f t="shared" si="99"/>
        <v>2016</v>
      </c>
    </row>
    <row r="1319" spans="1:21" ht="48" hidden="1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P1319">
        <f t="shared" si="96"/>
        <v>603.53</v>
      </c>
      <c r="Q1319" s="11" t="s">
        <v>8317</v>
      </c>
      <c r="R1319" t="s">
        <v>8319</v>
      </c>
      <c r="S1319" s="16">
        <f t="shared" si="97"/>
        <v>42520.235486111109</v>
      </c>
      <c r="T1319" s="16">
        <f t="shared" si="98"/>
        <v>42572.583333333328</v>
      </c>
      <c r="U1319">
        <f t="shared" si="99"/>
        <v>2016</v>
      </c>
    </row>
    <row r="1320" spans="1:21" ht="48" hidden="1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P1320">
        <f t="shared" si="96"/>
        <v>45.41</v>
      </c>
      <c r="Q1320" s="11" t="s">
        <v>8317</v>
      </c>
      <c r="R1320" t="s">
        <v>8319</v>
      </c>
      <c r="S1320" s="16">
        <f t="shared" si="97"/>
        <v>41985.043657407412</v>
      </c>
      <c r="T1320" s="16">
        <f t="shared" si="98"/>
        <v>42015.043657407412</v>
      </c>
      <c r="U1320">
        <f t="shared" si="99"/>
        <v>2015</v>
      </c>
    </row>
    <row r="1321" spans="1:21" ht="48" hidden="1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P1321">
        <f t="shared" si="96"/>
        <v>97.33</v>
      </c>
      <c r="Q1321" s="11" t="s">
        <v>8317</v>
      </c>
      <c r="R1321" t="s">
        <v>8319</v>
      </c>
      <c r="S1321" s="16">
        <f t="shared" si="97"/>
        <v>41816.812094907407</v>
      </c>
      <c r="T1321" s="16">
        <f t="shared" si="98"/>
        <v>41831.666666666664</v>
      </c>
      <c r="U1321">
        <f t="shared" si="99"/>
        <v>2014</v>
      </c>
    </row>
    <row r="1322" spans="1:21" ht="48" hidden="1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P1322">
        <f t="shared" si="96"/>
        <v>167.67</v>
      </c>
      <c r="Q1322" s="11" t="s">
        <v>8317</v>
      </c>
      <c r="R1322" t="s">
        <v>8319</v>
      </c>
      <c r="S1322" s="16">
        <f t="shared" si="97"/>
        <v>42705.690347222218</v>
      </c>
      <c r="T1322" s="16">
        <f t="shared" si="98"/>
        <v>42734.958333333328</v>
      </c>
      <c r="U1322">
        <f t="shared" si="99"/>
        <v>2016</v>
      </c>
    </row>
    <row r="1323" spans="1:21" ht="48" hidden="1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P1323">
        <f t="shared" si="96"/>
        <v>859.86</v>
      </c>
      <c r="Q1323" s="11" t="s">
        <v>8317</v>
      </c>
      <c r="R1323" t="s">
        <v>8319</v>
      </c>
      <c r="S1323" s="16">
        <f t="shared" si="97"/>
        <v>42697.74927083333</v>
      </c>
      <c r="T1323" s="16">
        <f t="shared" si="98"/>
        <v>42727.74927083333</v>
      </c>
      <c r="U1323">
        <f t="shared" si="99"/>
        <v>2016</v>
      </c>
    </row>
    <row r="1324" spans="1:21" ht="48" hidden="1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P1324">
        <f t="shared" si="96"/>
        <v>26.5</v>
      </c>
      <c r="Q1324" s="11" t="s">
        <v>8317</v>
      </c>
      <c r="R1324" t="s">
        <v>8319</v>
      </c>
      <c r="S1324" s="16">
        <f t="shared" si="97"/>
        <v>42115.656539351854</v>
      </c>
      <c r="T1324" s="16">
        <f t="shared" si="98"/>
        <v>42145.656539351854</v>
      </c>
      <c r="U1324">
        <f t="shared" si="99"/>
        <v>2015</v>
      </c>
    </row>
    <row r="1325" spans="1:21" ht="48" hidden="1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P1325">
        <f t="shared" si="96"/>
        <v>30.27</v>
      </c>
      <c r="Q1325" s="11" t="s">
        <v>8317</v>
      </c>
      <c r="R1325" t="s">
        <v>8319</v>
      </c>
      <c r="S1325" s="16">
        <f t="shared" si="97"/>
        <v>42451.698449074072</v>
      </c>
      <c r="T1325" s="16">
        <f t="shared" si="98"/>
        <v>42486.288194444445</v>
      </c>
      <c r="U1325">
        <f t="shared" si="99"/>
        <v>2016</v>
      </c>
    </row>
    <row r="1326" spans="1:21" ht="48" hidden="1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P1326">
        <f t="shared" si="96"/>
        <v>54.67</v>
      </c>
      <c r="Q1326" s="11" t="s">
        <v>8317</v>
      </c>
      <c r="R1326" t="s">
        <v>8319</v>
      </c>
      <c r="S1326" s="16">
        <f t="shared" si="97"/>
        <v>42626.633703703701</v>
      </c>
      <c r="T1326" s="16">
        <f t="shared" si="98"/>
        <v>42656.633703703701</v>
      </c>
      <c r="U1326">
        <f t="shared" si="99"/>
        <v>2016</v>
      </c>
    </row>
    <row r="1327" spans="1:21" ht="48" hidden="1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P1327">
        <f t="shared" si="96"/>
        <v>60.75</v>
      </c>
      <c r="Q1327" s="11" t="s">
        <v>8317</v>
      </c>
      <c r="R1327" t="s">
        <v>8319</v>
      </c>
      <c r="S1327" s="16">
        <f t="shared" si="97"/>
        <v>42704.086053240739</v>
      </c>
      <c r="T1327" s="16">
        <f t="shared" si="98"/>
        <v>42734.086053240739</v>
      </c>
      <c r="U1327">
        <f t="shared" si="99"/>
        <v>2016</v>
      </c>
    </row>
    <row r="1328" spans="1:21" ht="48" hidden="1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P1328">
        <f t="shared" si="96"/>
        <v>102.73</v>
      </c>
      <c r="Q1328" s="11" t="s">
        <v>8317</v>
      </c>
      <c r="R1328" t="s">
        <v>8319</v>
      </c>
      <c r="S1328" s="16">
        <f t="shared" si="97"/>
        <v>41974.791990740734</v>
      </c>
      <c r="T1328" s="16">
        <f t="shared" si="98"/>
        <v>42019.791990740734</v>
      </c>
      <c r="U1328">
        <f t="shared" si="99"/>
        <v>2015</v>
      </c>
    </row>
    <row r="1329" spans="1:21" ht="48" hidden="1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P1329">
        <f t="shared" si="96"/>
        <v>41.59</v>
      </c>
      <c r="Q1329" s="11" t="s">
        <v>8317</v>
      </c>
      <c r="R1329" t="s">
        <v>8319</v>
      </c>
      <c r="S1329" s="16">
        <f t="shared" si="97"/>
        <v>42123.678645833337</v>
      </c>
      <c r="T1329" s="16">
        <f t="shared" si="98"/>
        <v>42153.678645833337</v>
      </c>
      <c r="U1329">
        <f t="shared" si="99"/>
        <v>2015</v>
      </c>
    </row>
    <row r="1330" spans="1:21" ht="48" hidden="1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P1330">
        <f t="shared" si="96"/>
        <v>116.53</v>
      </c>
      <c r="Q1330" s="11" t="s">
        <v>8317</v>
      </c>
      <c r="R1330" t="s">
        <v>8319</v>
      </c>
      <c r="S1330" s="16">
        <f t="shared" si="97"/>
        <v>42612.642754629633</v>
      </c>
      <c r="T1330" s="16">
        <f t="shared" si="98"/>
        <v>42657.642754629633</v>
      </c>
      <c r="U1330">
        <f t="shared" si="99"/>
        <v>2016</v>
      </c>
    </row>
    <row r="1331" spans="1:21" ht="48" hidden="1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P1331">
        <f t="shared" si="96"/>
        <v>45.33</v>
      </c>
      <c r="Q1331" s="11" t="s">
        <v>8317</v>
      </c>
      <c r="R1331" t="s">
        <v>8319</v>
      </c>
      <c r="S1331" s="16">
        <f t="shared" si="97"/>
        <v>41935.221585648149</v>
      </c>
      <c r="T1331" s="16">
        <f t="shared" si="98"/>
        <v>41975.263252314813</v>
      </c>
      <c r="U1331">
        <f t="shared" si="99"/>
        <v>2014</v>
      </c>
    </row>
    <row r="1332" spans="1:21" ht="48" hidden="1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P1332">
        <f t="shared" si="96"/>
        <v>157.46</v>
      </c>
      <c r="Q1332" s="11" t="s">
        <v>8317</v>
      </c>
      <c r="R1332" t="s">
        <v>8319</v>
      </c>
      <c r="S1332" s="16">
        <f t="shared" si="97"/>
        <v>42522.276724537034</v>
      </c>
      <c r="T1332" s="16">
        <f t="shared" si="98"/>
        <v>42553.166666666672</v>
      </c>
      <c r="U1332">
        <f t="shared" si="99"/>
        <v>2016</v>
      </c>
    </row>
    <row r="1333" spans="1:21" ht="48" hidden="1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P1333">
        <f t="shared" si="96"/>
        <v>100.5</v>
      </c>
      <c r="Q1333" s="11" t="s">
        <v>8317</v>
      </c>
      <c r="R1333" t="s">
        <v>8319</v>
      </c>
      <c r="S1333" s="16">
        <f t="shared" si="97"/>
        <v>42569.50409722222</v>
      </c>
      <c r="T1333" s="16">
        <f t="shared" si="98"/>
        <v>42599.50409722222</v>
      </c>
      <c r="U1333">
        <f t="shared" si="99"/>
        <v>2016</v>
      </c>
    </row>
    <row r="1334" spans="1:21" ht="48" hidden="1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P1334">
        <f t="shared" si="96"/>
        <v>0</v>
      </c>
      <c r="Q1334" s="11" t="s">
        <v>8317</v>
      </c>
      <c r="R1334" t="s">
        <v>8319</v>
      </c>
      <c r="S1334" s="16">
        <f t="shared" si="97"/>
        <v>42732.060277777782</v>
      </c>
      <c r="T1334" s="16">
        <f t="shared" si="98"/>
        <v>42762.060277777782</v>
      </c>
      <c r="U1334">
        <f t="shared" si="99"/>
        <v>2017</v>
      </c>
    </row>
    <row r="1335" spans="1:21" ht="48" hidden="1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P1335">
        <f t="shared" si="96"/>
        <v>0</v>
      </c>
      <c r="Q1335" s="11" t="s">
        <v>8317</v>
      </c>
      <c r="R1335" t="s">
        <v>8319</v>
      </c>
      <c r="S1335" s="16">
        <f t="shared" si="97"/>
        <v>41806.106770833336</v>
      </c>
      <c r="T1335" s="16">
        <f t="shared" si="98"/>
        <v>41836.106770833336</v>
      </c>
      <c r="U1335">
        <f t="shared" si="99"/>
        <v>2014</v>
      </c>
    </row>
    <row r="1336" spans="1:21" ht="48" hidden="1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P1336">
        <f t="shared" si="96"/>
        <v>51.82</v>
      </c>
      <c r="Q1336" s="11" t="s">
        <v>8317</v>
      </c>
      <c r="R1336" t="s">
        <v>8319</v>
      </c>
      <c r="S1336" s="16">
        <f t="shared" si="97"/>
        <v>42410.774155092593</v>
      </c>
      <c r="T1336" s="16">
        <f t="shared" si="98"/>
        <v>42440.774155092593</v>
      </c>
      <c r="U1336">
        <f t="shared" si="99"/>
        <v>2016</v>
      </c>
    </row>
    <row r="1337" spans="1:21" ht="48" hidden="1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P1337">
        <f t="shared" si="96"/>
        <v>308.75</v>
      </c>
      <c r="Q1337" s="11" t="s">
        <v>8317</v>
      </c>
      <c r="R1337" t="s">
        <v>8319</v>
      </c>
      <c r="S1337" s="16">
        <f t="shared" si="97"/>
        <v>42313.936365740738</v>
      </c>
      <c r="T1337" s="16">
        <f t="shared" si="98"/>
        <v>42343.936365740738</v>
      </c>
      <c r="U1337">
        <f t="shared" si="99"/>
        <v>2015</v>
      </c>
    </row>
    <row r="1338" spans="1:21" ht="48" hidden="1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P1338">
        <f t="shared" si="96"/>
        <v>379.23</v>
      </c>
      <c r="Q1338" s="11" t="s">
        <v>8317</v>
      </c>
      <c r="R1338" t="s">
        <v>8319</v>
      </c>
      <c r="S1338" s="16">
        <f t="shared" si="97"/>
        <v>41955.863750000004</v>
      </c>
      <c r="T1338" s="16">
        <f t="shared" si="98"/>
        <v>41990.863750000004</v>
      </c>
      <c r="U1338">
        <f t="shared" si="99"/>
        <v>2014</v>
      </c>
    </row>
    <row r="1339" spans="1:21" ht="48" hidden="1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P1339">
        <f t="shared" si="96"/>
        <v>176.36</v>
      </c>
      <c r="Q1339" s="11" t="s">
        <v>8317</v>
      </c>
      <c r="R1339" t="s">
        <v>8319</v>
      </c>
      <c r="S1339" s="16">
        <f t="shared" si="97"/>
        <v>42767.577303240745</v>
      </c>
      <c r="T1339" s="16">
        <f t="shared" si="98"/>
        <v>42797.577303240745</v>
      </c>
      <c r="U1339">
        <f t="shared" si="99"/>
        <v>2017</v>
      </c>
    </row>
    <row r="1340" spans="1:21" ht="48" hidden="1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P1340">
        <f t="shared" si="96"/>
        <v>66.069999999999993</v>
      </c>
      <c r="Q1340" s="11" t="s">
        <v>8317</v>
      </c>
      <c r="R1340" t="s">
        <v>8319</v>
      </c>
      <c r="S1340" s="16">
        <f t="shared" si="97"/>
        <v>42188.803622685184</v>
      </c>
      <c r="T1340" s="16">
        <f t="shared" si="98"/>
        <v>42218.803622685184</v>
      </c>
      <c r="U1340">
        <f t="shared" si="99"/>
        <v>2015</v>
      </c>
    </row>
    <row r="1341" spans="1:21" ht="32" hidden="1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P1341">
        <f t="shared" si="96"/>
        <v>89.65</v>
      </c>
      <c r="Q1341" s="11" t="s">
        <v>8317</v>
      </c>
      <c r="R1341" t="s">
        <v>8319</v>
      </c>
      <c r="S1341" s="16">
        <f t="shared" si="97"/>
        <v>41936.647164351853</v>
      </c>
      <c r="T1341" s="16">
        <f t="shared" si="98"/>
        <v>41981.688831018517</v>
      </c>
      <c r="U1341">
        <f t="shared" si="99"/>
        <v>2014</v>
      </c>
    </row>
    <row r="1342" spans="1:21" ht="48" hidden="1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P1342">
        <f t="shared" si="96"/>
        <v>0</v>
      </c>
      <c r="Q1342" s="11" t="s">
        <v>8317</v>
      </c>
      <c r="R1342" t="s">
        <v>8319</v>
      </c>
      <c r="S1342" s="16">
        <f t="shared" si="97"/>
        <v>41836.595520833333</v>
      </c>
      <c r="T1342" s="16">
        <f t="shared" si="98"/>
        <v>41866.595520833333</v>
      </c>
      <c r="U1342">
        <f t="shared" si="99"/>
        <v>2014</v>
      </c>
    </row>
    <row r="1343" spans="1:21" ht="48" hidden="1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P1343">
        <f t="shared" si="96"/>
        <v>382.39</v>
      </c>
      <c r="Q1343" s="11" t="s">
        <v>8317</v>
      </c>
      <c r="R1343" t="s">
        <v>8319</v>
      </c>
      <c r="S1343" s="16">
        <f t="shared" si="97"/>
        <v>42612.624039351853</v>
      </c>
      <c r="T1343" s="16">
        <f t="shared" si="98"/>
        <v>42644.624039351853</v>
      </c>
      <c r="U1343">
        <f t="shared" si="99"/>
        <v>2016</v>
      </c>
    </row>
    <row r="1344" spans="1:21" ht="48" hidden="1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P1344">
        <f t="shared" si="96"/>
        <v>100</v>
      </c>
      <c r="Q1344" s="11" t="s">
        <v>8317</v>
      </c>
      <c r="R1344" t="s">
        <v>8319</v>
      </c>
      <c r="S1344" s="16">
        <f t="shared" si="97"/>
        <v>42172.816423611104</v>
      </c>
      <c r="T1344" s="16">
        <f t="shared" si="98"/>
        <v>42202.816423611104</v>
      </c>
      <c r="U1344">
        <f t="shared" si="99"/>
        <v>2015</v>
      </c>
    </row>
    <row r="1345" spans="1:21" ht="48" hidden="1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P1345">
        <f t="shared" si="96"/>
        <v>158.36000000000001</v>
      </c>
      <c r="Q1345" s="11" t="s">
        <v>8317</v>
      </c>
      <c r="R1345" t="s">
        <v>8319</v>
      </c>
      <c r="S1345" s="16">
        <f t="shared" si="97"/>
        <v>42542.526423611111</v>
      </c>
      <c r="T1345" s="16">
        <f t="shared" si="98"/>
        <v>42601.165972222225</v>
      </c>
      <c r="U1345">
        <f t="shared" si="99"/>
        <v>2016</v>
      </c>
    </row>
    <row r="1346" spans="1:21" ht="48" hidden="1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P1346">
        <f t="shared" si="96"/>
        <v>40.76</v>
      </c>
      <c r="Q1346" s="11" t="s">
        <v>8320</v>
      </c>
      <c r="R1346" t="s">
        <v>8321</v>
      </c>
      <c r="S1346" s="16">
        <f t="shared" si="97"/>
        <v>42522.789803240739</v>
      </c>
      <c r="T1346" s="16">
        <f t="shared" si="98"/>
        <v>42551.789803240739</v>
      </c>
      <c r="U1346">
        <f t="shared" si="99"/>
        <v>2016</v>
      </c>
    </row>
    <row r="1347" spans="1:21" ht="48" hidden="1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P1347">
        <f t="shared" ref="P1347:P1410" si="100">IFERROR(ROUND(E1347/L1347,2),0)</f>
        <v>53.57</v>
      </c>
      <c r="Q1347" s="11" t="s">
        <v>8320</v>
      </c>
      <c r="R1347" t="s">
        <v>8321</v>
      </c>
      <c r="S1347" s="16">
        <f t="shared" ref="S1347:S1410" si="101">(((J1347/60)/60)/24)+DATE(1970,1,1)</f>
        <v>41799.814340277779</v>
      </c>
      <c r="T1347" s="16">
        <f t="shared" ref="T1347:T1410" si="102">(((I1347/60)/60)/24)+DATE(1970,1,1)</f>
        <v>41834.814340277779</v>
      </c>
      <c r="U1347">
        <f t="shared" ref="U1347:U1410" si="103">YEAR(T1347)</f>
        <v>2014</v>
      </c>
    </row>
    <row r="1348" spans="1:21" ht="48" hidden="1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P1348">
        <f t="shared" si="100"/>
        <v>48.45</v>
      </c>
      <c r="Q1348" s="11" t="s">
        <v>8320</v>
      </c>
      <c r="R1348" t="s">
        <v>8321</v>
      </c>
      <c r="S1348" s="16">
        <f t="shared" si="101"/>
        <v>41422.075821759259</v>
      </c>
      <c r="T1348" s="16">
        <f t="shared" si="102"/>
        <v>41452.075821759259</v>
      </c>
      <c r="U1348">
        <f t="shared" si="103"/>
        <v>2013</v>
      </c>
    </row>
    <row r="1349" spans="1:21" ht="48" hidden="1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P1349">
        <f t="shared" si="100"/>
        <v>82.42</v>
      </c>
      <c r="Q1349" s="11" t="s">
        <v>8320</v>
      </c>
      <c r="R1349" t="s">
        <v>8321</v>
      </c>
      <c r="S1349" s="16">
        <f t="shared" si="101"/>
        <v>42040.638020833328</v>
      </c>
      <c r="T1349" s="16">
        <f t="shared" si="102"/>
        <v>42070.638020833328</v>
      </c>
      <c r="U1349">
        <f t="shared" si="103"/>
        <v>2015</v>
      </c>
    </row>
    <row r="1350" spans="1:21" ht="48" hidden="1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P1350">
        <f t="shared" si="100"/>
        <v>230.19</v>
      </c>
      <c r="Q1350" s="11" t="s">
        <v>8320</v>
      </c>
      <c r="R1350" t="s">
        <v>8321</v>
      </c>
      <c r="S1350" s="16">
        <f t="shared" si="101"/>
        <v>41963.506168981476</v>
      </c>
      <c r="T1350" s="16">
        <f t="shared" si="102"/>
        <v>41991.506168981476</v>
      </c>
      <c r="U1350">
        <f t="shared" si="103"/>
        <v>2014</v>
      </c>
    </row>
    <row r="1351" spans="1:21" ht="48" hidden="1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P1351">
        <f t="shared" si="100"/>
        <v>59.36</v>
      </c>
      <c r="Q1351" s="11" t="s">
        <v>8320</v>
      </c>
      <c r="R1351" t="s">
        <v>8321</v>
      </c>
      <c r="S1351" s="16">
        <f t="shared" si="101"/>
        <v>42317.33258101852</v>
      </c>
      <c r="T1351" s="16">
        <f t="shared" si="102"/>
        <v>42354.290972222225</v>
      </c>
      <c r="U1351">
        <f t="shared" si="103"/>
        <v>2015</v>
      </c>
    </row>
    <row r="1352" spans="1:21" ht="48" hidden="1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P1352">
        <f t="shared" si="100"/>
        <v>66.7</v>
      </c>
      <c r="Q1352" s="11" t="s">
        <v>8320</v>
      </c>
      <c r="R1352" t="s">
        <v>8321</v>
      </c>
      <c r="S1352" s="16">
        <f t="shared" si="101"/>
        <v>42334.013124999998</v>
      </c>
      <c r="T1352" s="16">
        <f t="shared" si="102"/>
        <v>42364.013124999998</v>
      </c>
      <c r="U1352">
        <f t="shared" si="103"/>
        <v>2015</v>
      </c>
    </row>
    <row r="1353" spans="1:21" ht="32" hidden="1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P1353">
        <f t="shared" si="100"/>
        <v>168.78</v>
      </c>
      <c r="Q1353" s="11" t="s">
        <v>8320</v>
      </c>
      <c r="R1353" t="s">
        <v>8321</v>
      </c>
      <c r="S1353" s="16">
        <f t="shared" si="101"/>
        <v>42382.74009259259</v>
      </c>
      <c r="T1353" s="16">
        <f t="shared" si="102"/>
        <v>42412.74009259259</v>
      </c>
      <c r="U1353">
        <f t="shared" si="103"/>
        <v>2016</v>
      </c>
    </row>
    <row r="1354" spans="1:21" ht="48" hidden="1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P1354">
        <f t="shared" si="100"/>
        <v>59.97</v>
      </c>
      <c r="Q1354" s="11" t="s">
        <v>8320</v>
      </c>
      <c r="R1354" t="s">
        <v>8321</v>
      </c>
      <c r="S1354" s="16">
        <f t="shared" si="101"/>
        <v>42200.578310185185</v>
      </c>
      <c r="T1354" s="16">
        <f t="shared" si="102"/>
        <v>42252.165972222225</v>
      </c>
      <c r="U1354">
        <f t="shared" si="103"/>
        <v>2015</v>
      </c>
    </row>
    <row r="1355" spans="1:21" ht="32" hidden="1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P1355">
        <f t="shared" si="100"/>
        <v>31.81</v>
      </c>
      <c r="Q1355" s="11" t="s">
        <v>8320</v>
      </c>
      <c r="R1355" t="s">
        <v>8321</v>
      </c>
      <c r="S1355" s="16">
        <f t="shared" si="101"/>
        <v>41309.11791666667</v>
      </c>
      <c r="T1355" s="16">
        <f t="shared" si="102"/>
        <v>41344</v>
      </c>
      <c r="U1355">
        <f t="shared" si="103"/>
        <v>2013</v>
      </c>
    </row>
    <row r="1356" spans="1:21" ht="48" hidden="1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P1356">
        <f t="shared" si="100"/>
        <v>24.42</v>
      </c>
      <c r="Q1356" s="11" t="s">
        <v>8320</v>
      </c>
      <c r="R1356" t="s">
        <v>8321</v>
      </c>
      <c r="S1356" s="16">
        <f t="shared" si="101"/>
        <v>42502.807627314818</v>
      </c>
      <c r="T1356" s="16">
        <f t="shared" si="102"/>
        <v>42532.807627314818</v>
      </c>
      <c r="U1356">
        <f t="shared" si="103"/>
        <v>2016</v>
      </c>
    </row>
    <row r="1357" spans="1:21" ht="48" hidden="1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P1357">
        <f t="shared" si="100"/>
        <v>25.35</v>
      </c>
      <c r="Q1357" s="11" t="s">
        <v>8320</v>
      </c>
      <c r="R1357" t="s">
        <v>8321</v>
      </c>
      <c r="S1357" s="16">
        <f t="shared" si="101"/>
        <v>41213.254687499997</v>
      </c>
      <c r="T1357" s="16">
        <f t="shared" si="102"/>
        <v>41243.416666666664</v>
      </c>
      <c r="U1357">
        <f t="shared" si="103"/>
        <v>2012</v>
      </c>
    </row>
    <row r="1358" spans="1:21" ht="48" hidden="1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P1358">
        <f t="shared" si="100"/>
        <v>71.44</v>
      </c>
      <c r="Q1358" s="11" t="s">
        <v>8320</v>
      </c>
      <c r="R1358" t="s">
        <v>8321</v>
      </c>
      <c r="S1358" s="16">
        <f t="shared" si="101"/>
        <v>41430.038888888892</v>
      </c>
      <c r="T1358" s="16">
        <f t="shared" si="102"/>
        <v>41460.038888888892</v>
      </c>
      <c r="U1358">
        <f t="shared" si="103"/>
        <v>2013</v>
      </c>
    </row>
    <row r="1359" spans="1:21" ht="48" hidden="1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P1359">
        <f t="shared" si="100"/>
        <v>38.549999999999997</v>
      </c>
      <c r="Q1359" s="11" t="s">
        <v>8320</v>
      </c>
      <c r="R1359" t="s">
        <v>8321</v>
      </c>
      <c r="S1359" s="16">
        <f t="shared" si="101"/>
        <v>41304.962233796294</v>
      </c>
      <c r="T1359" s="16">
        <f t="shared" si="102"/>
        <v>41334.249305555553</v>
      </c>
      <c r="U1359">
        <f t="shared" si="103"/>
        <v>2013</v>
      </c>
    </row>
    <row r="1360" spans="1:21" ht="48" hidden="1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P1360">
        <f t="shared" si="100"/>
        <v>68.37</v>
      </c>
      <c r="Q1360" s="11" t="s">
        <v>8320</v>
      </c>
      <c r="R1360" t="s">
        <v>8321</v>
      </c>
      <c r="S1360" s="16">
        <f t="shared" si="101"/>
        <v>40689.570868055554</v>
      </c>
      <c r="T1360" s="16">
        <f t="shared" si="102"/>
        <v>40719.570868055554</v>
      </c>
      <c r="U1360">
        <f t="shared" si="103"/>
        <v>2011</v>
      </c>
    </row>
    <row r="1361" spans="1:21" ht="48" hidden="1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P1361">
        <f t="shared" si="100"/>
        <v>40.21</v>
      </c>
      <c r="Q1361" s="11" t="s">
        <v>8320</v>
      </c>
      <c r="R1361" t="s">
        <v>8321</v>
      </c>
      <c r="S1361" s="16">
        <f t="shared" si="101"/>
        <v>40668.814699074072</v>
      </c>
      <c r="T1361" s="16">
        <f t="shared" si="102"/>
        <v>40730.814699074072</v>
      </c>
      <c r="U1361">
        <f t="shared" si="103"/>
        <v>2011</v>
      </c>
    </row>
    <row r="1362" spans="1:21" ht="32" hidden="1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P1362">
        <f t="shared" si="100"/>
        <v>32.07</v>
      </c>
      <c r="Q1362" s="11" t="s">
        <v>8320</v>
      </c>
      <c r="R1362" t="s">
        <v>8321</v>
      </c>
      <c r="S1362" s="16">
        <f t="shared" si="101"/>
        <v>41095.900694444441</v>
      </c>
      <c r="T1362" s="16">
        <f t="shared" si="102"/>
        <v>41123.900694444441</v>
      </c>
      <c r="U1362">
        <f t="shared" si="103"/>
        <v>2012</v>
      </c>
    </row>
    <row r="1363" spans="1:21" ht="48" hidden="1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P1363">
        <f t="shared" si="100"/>
        <v>28.63</v>
      </c>
      <c r="Q1363" s="11" t="s">
        <v>8320</v>
      </c>
      <c r="R1363" t="s">
        <v>8321</v>
      </c>
      <c r="S1363" s="16">
        <f t="shared" si="101"/>
        <v>41781.717268518521</v>
      </c>
      <c r="T1363" s="16">
        <f t="shared" si="102"/>
        <v>41811.717268518521</v>
      </c>
      <c r="U1363">
        <f t="shared" si="103"/>
        <v>2014</v>
      </c>
    </row>
    <row r="1364" spans="1:21" ht="32" hidden="1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P1364">
        <f t="shared" si="100"/>
        <v>43.64</v>
      </c>
      <c r="Q1364" s="11" t="s">
        <v>8320</v>
      </c>
      <c r="R1364" t="s">
        <v>8321</v>
      </c>
      <c r="S1364" s="16">
        <f t="shared" si="101"/>
        <v>41464.934386574074</v>
      </c>
      <c r="T1364" s="16">
        <f t="shared" si="102"/>
        <v>41524.934386574074</v>
      </c>
      <c r="U1364">
        <f t="shared" si="103"/>
        <v>2013</v>
      </c>
    </row>
    <row r="1365" spans="1:21" ht="48" hidden="1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P1365">
        <f t="shared" si="100"/>
        <v>40</v>
      </c>
      <c r="Q1365" s="11" t="s">
        <v>8320</v>
      </c>
      <c r="R1365" t="s">
        <v>8321</v>
      </c>
      <c r="S1365" s="16">
        <f t="shared" si="101"/>
        <v>42396.8440625</v>
      </c>
      <c r="T1365" s="16">
        <f t="shared" si="102"/>
        <v>42415.332638888889</v>
      </c>
      <c r="U1365">
        <f t="shared" si="103"/>
        <v>2016</v>
      </c>
    </row>
    <row r="1366" spans="1:21" ht="48" hidden="1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P1366">
        <f t="shared" si="100"/>
        <v>346.04</v>
      </c>
      <c r="Q1366" s="11" t="s">
        <v>8323</v>
      </c>
      <c r="R1366" t="s">
        <v>8324</v>
      </c>
      <c r="S1366" s="16">
        <f t="shared" si="101"/>
        <v>41951.695671296293</v>
      </c>
      <c r="T1366" s="16">
        <f t="shared" si="102"/>
        <v>42011.6956712963</v>
      </c>
      <c r="U1366">
        <f t="shared" si="103"/>
        <v>2015</v>
      </c>
    </row>
    <row r="1367" spans="1:21" ht="48" hidden="1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P1367">
        <f t="shared" si="100"/>
        <v>81.739999999999995</v>
      </c>
      <c r="Q1367" s="11" t="s">
        <v>8323</v>
      </c>
      <c r="R1367" t="s">
        <v>8324</v>
      </c>
      <c r="S1367" s="16">
        <f t="shared" si="101"/>
        <v>42049.733240740738</v>
      </c>
      <c r="T1367" s="16">
        <f t="shared" si="102"/>
        <v>42079.691574074073</v>
      </c>
      <c r="U1367">
        <f t="shared" si="103"/>
        <v>2015</v>
      </c>
    </row>
    <row r="1368" spans="1:21" ht="16" hidden="1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P1368">
        <f t="shared" si="100"/>
        <v>64.540000000000006</v>
      </c>
      <c r="Q1368" s="11" t="s">
        <v>8323</v>
      </c>
      <c r="R1368" t="s">
        <v>8324</v>
      </c>
      <c r="S1368" s="16">
        <f t="shared" si="101"/>
        <v>41924.996099537035</v>
      </c>
      <c r="T1368" s="16">
        <f t="shared" si="102"/>
        <v>41970.037766203706</v>
      </c>
      <c r="U1368">
        <f t="shared" si="103"/>
        <v>2014</v>
      </c>
    </row>
    <row r="1369" spans="1:21" ht="48" hidden="1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P1369">
        <f t="shared" si="100"/>
        <v>63.48</v>
      </c>
      <c r="Q1369" s="11" t="s">
        <v>8323</v>
      </c>
      <c r="R1369" t="s">
        <v>8324</v>
      </c>
      <c r="S1369" s="16">
        <f t="shared" si="101"/>
        <v>42292.002893518518</v>
      </c>
      <c r="T1369" s="16">
        <f t="shared" si="102"/>
        <v>42322.044560185182</v>
      </c>
      <c r="U1369">
        <f t="shared" si="103"/>
        <v>2015</v>
      </c>
    </row>
    <row r="1370" spans="1:21" ht="48" hidden="1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P1370">
        <f t="shared" si="100"/>
        <v>63.62</v>
      </c>
      <c r="Q1370" s="11" t="s">
        <v>8323</v>
      </c>
      <c r="R1370" t="s">
        <v>8324</v>
      </c>
      <c r="S1370" s="16">
        <f t="shared" si="101"/>
        <v>42146.190902777773</v>
      </c>
      <c r="T1370" s="16">
        <f t="shared" si="102"/>
        <v>42170.190902777773</v>
      </c>
      <c r="U1370">
        <f t="shared" si="103"/>
        <v>2015</v>
      </c>
    </row>
    <row r="1371" spans="1:21" ht="48" hidden="1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P1371">
        <f t="shared" si="100"/>
        <v>83.97</v>
      </c>
      <c r="Q1371" s="11" t="s">
        <v>8323</v>
      </c>
      <c r="R1371" t="s">
        <v>8324</v>
      </c>
      <c r="S1371" s="16">
        <f t="shared" si="101"/>
        <v>41710.594282407408</v>
      </c>
      <c r="T1371" s="16">
        <f t="shared" si="102"/>
        <v>41740.594282407408</v>
      </c>
      <c r="U1371">
        <f t="shared" si="103"/>
        <v>2014</v>
      </c>
    </row>
    <row r="1372" spans="1:21" ht="32" hidden="1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P1372">
        <f t="shared" si="100"/>
        <v>77.75</v>
      </c>
      <c r="Q1372" s="11" t="s">
        <v>8323</v>
      </c>
      <c r="R1372" t="s">
        <v>8324</v>
      </c>
      <c r="S1372" s="16">
        <f t="shared" si="101"/>
        <v>41548.00335648148</v>
      </c>
      <c r="T1372" s="16">
        <f t="shared" si="102"/>
        <v>41563.00335648148</v>
      </c>
      <c r="U1372">
        <f t="shared" si="103"/>
        <v>2013</v>
      </c>
    </row>
    <row r="1373" spans="1:21" ht="48" hidden="1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P1373">
        <f t="shared" si="100"/>
        <v>107.07</v>
      </c>
      <c r="Q1373" s="11" t="s">
        <v>8323</v>
      </c>
      <c r="R1373" t="s">
        <v>8324</v>
      </c>
      <c r="S1373" s="16">
        <f t="shared" si="101"/>
        <v>42101.758587962962</v>
      </c>
      <c r="T1373" s="16">
        <f t="shared" si="102"/>
        <v>42131.758587962962</v>
      </c>
      <c r="U1373">
        <f t="shared" si="103"/>
        <v>2015</v>
      </c>
    </row>
    <row r="1374" spans="1:21" ht="16" hidden="1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P1374">
        <f t="shared" si="100"/>
        <v>38.75</v>
      </c>
      <c r="Q1374" s="11" t="s">
        <v>8323</v>
      </c>
      <c r="R1374" t="s">
        <v>8324</v>
      </c>
      <c r="S1374" s="16">
        <f t="shared" si="101"/>
        <v>41072.739953703705</v>
      </c>
      <c r="T1374" s="16">
        <f t="shared" si="102"/>
        <v>41102.739953703705</v>
      </c>
      <c r="U1374">
        <f t="shared" si="103"/>
        <v>2012</v>
      </c>
    </row>
    <row r="1375" spans="1:21" ht="32" hidden="1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P1375">
        <f t="shared" si="100"/>
        <v>201.94</v>
      </c>
      <c r="Q1375" s="11" t="s">
        <v>8323</v>
      </c>
      <c r="R1375" t="s">
        <v>8324</v>
      </c>
      <c r="S1375" s="16">
        <f t="shared" si="101"/>
        <v>42704.95177083333</v>
      </c>
      <c r="T1375" s="16">
        <f t="shared" si="102"/>
        <v>42734.95177083333</v>
      </c>
      <c r="U1375">
        <f t="shared" si="103"/>
        <v>2016</v>
      </c>
    </row>
    <row r="1376" spans="1:21" ht="48" hidden="1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P1376">
        <f t="shared" si="100"/>
        <v>43.06</v>
      </c>
      <c r="Q1376" s="11" t="s">
        <v>8323</v>
      </c>
      <c r="R1376" t="s">
        <v>8324</v>
      </c>
      <c r="S1376" s="16">
        <f t="shared" si="101"/>
        <v>42424.161898148144</v>
      </c>
      <c r="T1376" s="16">
        <f t="shared" si="102"/>
        <v>42454.12023148148</v>
      </c>
      <c r="U1376">
        <f t="shared" si="103"/>
        <v>2016</v>
      </c>
    </row>
    <row r="1377" spans="1:21" ht="48" hidden="1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P1377">
        <f t="shared" si="100"/>
        <v>62.87</v>
      </c>
      <c r="Q1377" s="11" t="s">
        <v>8323</v>
      </c>
      <c r="R1377" t="s">
        <v>8324</v>
      </c>
      <c r="S1377" s="16">
        <f t="shared" si="101"/>
        <v>42720.066192129627</v>
      </c>
      <c r="T1377" s="16">
        <f t="shared" si="102"/>
        <v>42750.066192129627</v>
      </c>
      <c r="U1377">
        <f t="shared" si="103"/>
        <v>2017</v>
      </c>
    </row>
    <row r="1378" spans="1:21" ht="32" hidden="1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P1378">
        <f t="shared" si="100"/>
        <v>55.61</v>
      </c>
      <c r="Q1378" s="11" t="s">
        <v>8323</v>
      </c>
      <c r="R1378" t="s">
        <v>8324</v>
      </c>
      <c r="S1378" s="16">
        <f t="shared" si="101"/>
        <v>42677.669050925921</v>
      </c>
      <c r="T1378" s="16">
        <f t="shared" si="102"/>
        <v>42707.710717592592</v>
      </c>
      <c r="U1378">
        <f t="shared" si="103"/>
        <v>2016</v>
      </c>
    </row>
    <row r="1379" spans="1:21" ht="48" hidden="1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P1379">
        <f t="shared" si="100"/>
        <v>48.71</v>
      </c>
      <c r="Q1379" s="11" t="s">
        <v>8323</v>
      </c>
      <c r="R1379" t="s">
        <v>8324</v>
      </c>
      <c r="S1379" s="16">
        <f t="shared" si="101"/>
        <v>42747.219560185185</v>
      </c>
      <c r="T1379" s="16">
        <f t="shared" si="102"/>
        <v>42769.174305555556</v>
      </c>
      <c r="U1379">
        <f t="shared" si="103"/>
        <v>2017</v>
      </c>
    </row>
    <row r="1380" spans="1:21" ht="16" hidden="1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P1380">
        <f t="shared" si="100"/>
        <v>30.58</v>
      </c>
      <c r="Q1380" s="11" t="s">
        <v>8323</v>
      </c>
      <c r="R1380" t="s">
        <v>8324</v>
      </c>
      <c r="S1380" s="16">
        <f t="shared" si="101"/>
        <v>42568.759374999994</v>
      </c>
      <c r="T1380" s="16">
        <f t="shared" si="102"/>
        <v>42583.759374999994</v>
      </c>
      <c r="U1380">
        <f t="shared" si="103"/>
        <v>2016</v>
      </c>
    </row>
    <row r="1381" spans="1:21" ht="32" hidden="1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P1381">
        <f t="shared" si="100"/>
        <v>73.91</v>
      </c>
      <c r="Q1381" s="11" t="s">
        <v>8323</v>
      </c>
      <c r="R1381" t="s">
        <v>8324</v>
      </c>
      <c r="S1381" s="16">
        <f t="shared" si="101"/>
        <v>42130.491620370376</v>
      </c>
      <c r="T1381" s="16">
        <f t="shared" si="102"/>
        <v>42160.491620370376</v>
      </c>
      <c r="U1381">
        <f t="shared" si="103"/>
        <v>2015</v>
      </c>
    </row>
    <row r="1382" spans="1:21" ht="32" hidden="1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P1382">
        <f t="shared" si="100"/>
        <v>21.2</v>
      </c>
      <c r="Q1382" s="11" t="s">
        <v>8323</v>
      </c>
      <c r="R1382" t="s">
        <v>8324</v>
      </c>
      <c r="S1382" s="16">
        <f t="shared" si="101"/>
        <v>42141.762800925921</v>
      </c>
      <c r="T1382" s="16">
        <f t="shared" si="102"/>
        <v>42164.083333333328</v>
      </c>
      <c r="U1382">
        <f t="shared" si="103"/>
        <v>2015</v>
      </c>
    </row>
    <row r="1383" spans="1:21" ht="48" hidden="1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P1383">
        <f t="shared" si="100"/>
        <v>73.36</v>
      </c>
      <c r="Q1383" s="11" t="s">
        <v>8323</v>
      </c>
      <c r="R1383" t="s">
        <v>8324</v>
      </c>
      <c r="S1383" s="16">
        <f t="shared" si="101"/>
        <v>42703.214409722219</v>
      </c>
      <c r="T1383" s="16">
        <f t="shared" si="102"/>
        <v>42733.214409722219</v>
      </c>
      <c r="U1383">
        <f t="shared" si="103"/>
        <v>2016</v>
      </c>
    </row>
    <row r="1384" spans="1:21" ht="48" hidden="1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P1384">
        <f t="shared" si="100"/>
        <v>56.41</v>
      </c>
      <c r="Q1384" s="11" t="s">
        <v>8323</v>
      </c>
      <c r="R1384" t="s">
        <v>8324</v>
      </c>
      <c r="S1384" s="16">
        <f t="shared" si="101"/>
        <v>41370.800185185188</v>
      </c>
      <c r="T1384" s="16">
        <f t="shared" si="102"/>
        <v>41400.800185185188</v>
      </c>
      <c r="U1384">
        <f t="shared" si="103"/>
        <v>2013</v>
      </c>
    </row>
    <row r="1385" spans="1:21" ht="48" hidden="1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P1385">
        <f t="shared" si="100"/>
        <v>50.25</v>
      </c>
      <c r="Q1385" s="11" t="s">
        <v>8323</v>
      </c>
      <c r="R1385" t="s">
        <v>8324</v>
      </c>
      <c r="S1385" s="16">
        <f t="shared" si="101"/>
        <v>42707.074976851851</v>
      </c>
      <c r="T1385" s="16">
        <f t="shared" si="102"/>
        <v>42727.074976851851</v>
      </c>
      <c r="U1385">
        <f t="shared" si="103"/>
        <v>2016</v>
      </c>
    </row>
    <row r="1386" spans="1:21" ht="48" hidden="1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P1386">
        <f t="shared" si="100"/>
        <v>68.94</v>
      </c>
      <c r="Q1386" s="11" t="s">
        <v>8323</v>
      </c>
      <c r="R1386" t="s">
        <v>8324</v>
      </c>
      <c r="S1386" s="16">
        <f t="shared" si="101"/>
        <v>42160.735208333332</v>
      </c>
      <c r="T1386" s="16">
        <f t="shared" si="102"/>
        <v>42190.735208333332</v>
      </c>
      <c r="U1386">
        <f t="shared" si="103"/>
        <v>2015</v>
      </c>
    </row>
    <row r="1387" spans="1:21" ht="48" hidden="1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P1387">
        <f t="shared" si="100"/>
        <v>65.91</v>
      </c>
      <c r="Q1387" s="11" t="s">
        <v>8323</v>
      </c>
      <c r="R1387" t="s">
        <v>8324</v>
      </c>
      <c r="S1387" s="16">
        <f t="shared" si="101"/>
        <v>42433.688900462963</v>
      </c>
      <c r="T1387" s="16">
        <f t="shared" si="102"/>
        <v>42489.507638888885</v>
      </c>
      <c r="U1387">
        <f t="shared" si="103"/>
        <v>2016</v>
      </c>
    </row>
    <row r="1388" spans="1:21" ht="32" hidden="1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P1388">
        <f t="shared" si="100"/>
        <v>62.5</v>
      </c>
      <c r="Q1388" s="11" t="s">
        <v>8323</v>
      </c>
      <c r="R1388" t="s">
        <v>8324</v>
      </c>
      <c r="S1388" s="16">
        <f t="shared" si="101"/>
        <v>42184.646863425922</v>
      </c>
      <c r="T1388" s="16">
        <f t="shared" si="102"/>
        <v>42214.646863425922</v>
      </c>
      <c r="U1388">
        <f t="shared" si="103"/>
        <v>2015</v>
      </c>
    </row>
    <row r="1389" spans="1:21" ht="48" hidden="1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P1389">
        <f t="shared" si="100"/>
        <v>70.06</v>
      </c>
      <c r="Q1389" s="11" t="s">
        <v>8323</v>
      </c>
      <c r="R1389" t="s">
        <v>8324</v>
      </c>
      <c r="S1389" s="16">
        <f t="shared" si="101"/>
        <v>42126.92123842593</v>
      </c>
      <c r="T1389" s="16">
        <f t="shared" si="102"/>
        <v>42158.1875</v>
      </c>
      <c r="U1389">
        <f t="shared" si="103"/>
        <v>2015</v>
      </c>
    </row>
    <row r="1390" spans="1:21" ht="48" hidden="1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P1390">
        <f t="shared" si="100"/>
        <v>60.18</v>
      </c>
      <c r="Q1390" s="11" t="s">
        <v>8323</v>
      </c>
      <c r="R1390" t="s">
        <v>8324</v>
      </c>
      <c r="S1390" s="16">
        <f t="shared" si="101"/>
        <v>42634.614780092597</v>
      </c>
      <c r="T1390" s="16">
        <f t="shared" si="102"/>
        <v>42660.676388888889</v>
      </c>
      <c r="U1390">
        <f t="shared" si="103"/>
        <v>2016</v>
      </c>
    </row>
    <row r="1391" spans="1:21" ht="32" hidden="1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P1391">
        <f t="shared" si="100"/>
        <v>21.38</v>
      </c>
      <c r="Q1391" s="11" t="s">
        <v>8323</v>
      </c>
      <c r="R1391" t="s">
        <v>8324</v>
      </c>
      <c r="S1391" s="16">
        <f t="shared" si="101"/>
        <v>42565.480983796297</v>
      </c>
      <c r="T1391" s="16">
        <f t="shared" si="102"/>
        <v>42595.480983796297</v>
      </c>
      <c r="U1391">
        <f t="shared" si="103"/>
        <v>2016</v>
      </c>
    </row>
    <row r="1392" spans="1:21" ht="48" hidden="1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P1392">
        <f t="shared" si="100"/>
        <v>160.79</v>
      </c>
      <c r="Q1392" s="11" t="s">
        <v>8323</v>
      </c>
      <c r="R1392" t="s">
        <v>8324</v>
      </c>
      <c r="S1392" s="16">
        <f t="shared" si="101"/>
        <v>42087.803310185183</v>
      </c>
      <c r="T1392" s="16">
        <f t="shared" si="102"/>
        <v>42121.716666666667</v>
      </c>
      <c r="U1392">
        <f t="shared" si="103"/>
        <v>2015</v>
      </c>
    </row>
    <row r="1393" spans="1:21" ht="48" hidden="1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P1393">
        <f t="shared" si="100"/>
        <v>42.38</v>
      </c>
      <c r="Q1393" s="11" t="s">
        <v>8323</v>
      </c>
      <c r="R1393" t="s">
        <v>8324</v>
      </c>
      <c r="S1393" s="16">
        <f t="shared" si="101"/>
        <v>42193.650671296295</v>
      </c>
      <c r="T1393" s="16">
        <f t="shared" si="102"/>
        <v>42238.207638888889</v>
      </c>
      <c r="U1393">
        <f t="shared" si="103"/>
        <v>2015</v>
      </c>
    </row>
    <row r="1394" spans="1:21" ht="48" hidden="1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P1394">
        <f t="shared" si="100"/>
        <v>27.32</v>
      </c>
      <c r="Q1394" s="11" t="s">
        <v>8323</v>
      </c>
      <c r="R1394" t="s">
        <v>8324</v>
      </c>
      <c r="S1394" s="16">
        <f t="shared" si="101"/>
        <v>42401.154930555553</v>
      </c>
      <c r="T1394" s="16">
        <f t="shared" si="102"/>
        <v>42432.154930555553</v>
      </c>
      <c r="U1394">
        <f t="shared" si="103"/>
        <v>2016</v>
      </c>
    </row>
    <row r="1395" spans="1:21" ht="16" hidden="1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P1395">
        <f t="shared" si="100"/>
        <v>196.83</v>
      </c>
      <c r="Q1395" s="11" t="s">
        <v>8323</v>
      </c>
      <c r="R1395" t="s">
        <v>8324</v>
      </c>
      <c r="S1395" s="16">
        <f t="shared" si="101"/>
        <v>42553.681979166664</v>
      </c>
      <c r="T1395" s="16">
        <f t="shared" si="102"/>
        <v>42583.681979166664</v>
      </c>
      <c r="U1395">
        <f t="shared" si="103"/>
        <v>2016</v>
      </c>
    </row>
    <row r="1396" spans="1:21" ht="48" hidden="1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P1396">
        <f t="shared" si="100"/>
        <v>53.88</v>
      </c>
      <c r="Q1396" s="11" t="s">
        <v>8323</v>
      </c>
      <c r="R1396" t="s">
        <v>8324</v>
      </c>
      <c r="S1396" s="16">
        <f t="shared" si="101"/>
        <v>42752.144976851851</v>
      </c>
      <c r="T1396" s="16">
        <f t="shared" si="102"/>
        <v>42795.125</v>
      </c>
      <c r="U1396">
        <f t="shared" si="103"/>
        <v>2017</v>
      </c>
    </row>
    <row r="1397" spans="1:21" ht="16" hidden="1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P1397">
        <f t="shared" si="100"/>
        <v>47.76</v>
      </c>
      <c r="Q1397" s="11" t="s">
        <v>8323</v>
      </c>
      <c r="R1397" t="s">
        <v>8324</v>
      </c>
      <c r="S1397" s="16">
        <f t="shared" si="101"/>
        <v>42719.90834490741</v>
      </c>
      <c r="T1397" s="16">
        <f t="shared" si="102"/>
        <v>42749.90834490741</v>
      </c>
      <c r="U1397">
        <f t="shared" si="103"/>
        <v>2017</v>
      </c>
    </row>
    <row r="1398" spans="1:21" ht="48" hidden="1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P1398">
        <f t="shared" si="100"/>
        <v>88.19</v>
      </c>
      <c r="Q1398" s="11" t="s">
        <v>8323</v>
      </c>
      <c r="R1398" t="s">
        <v>8324</v>
      </c>
      <c r="S1398" s="16">
        <f t="shared" si="101"/>
        <v>42018.99863425926</v>
      </c>
      <c r="T1398" s="16">
        <f t="shared" si="102"/>
        <v>42048.99863425926</v>
      </c>
      <c r="U1398">
        <f t="shared" si="103"/>
        <v>2015</v>
      </c>
    </row>
    <row r="1399" spans="1:21" ht="48" hidden="1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P1399">
        <f t="shared" si="100"/>
        <v>72.06</v>
      </c>
      <c r="Q1399" s="11" t="s">
        <v>8323</v>
      </c>
      <c r="R1399" t="s">
        <v>8324</v>
      </c>
      <c r="S1399" s="16">
        <f t="shared" si="101"/>
        <v>42640.917939814812</v>
      </c>
      <c r="T1399" s="16">
        <f t="shared" si="102"/>
        <v>42670.888194444444</v>
      </c>
      <c r="U1399">
        <f t="shared" si="103"/>
        <v>2016</v>
      </c>
    </row>
    <row r="1400" spans="1:21" ht="48" hidden="1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P1400">
        <f t="shared" si="100"/>
        <v>74.25</v>
      </c>
      <c r="Q1400" s="11" t="s">
        <v>8323</v>
      </c>
      <c r="R1400" t="s">
        <v>8324</v>
      </c>
      <c r="S1400" s="16">
        <f t="shared" si="101"/>
        <v>42526.874236111107</v>
      </c>
      <c r="T1400" s="16">
        <f t="shared" si="102"/>
        <v>42556.874236111107</v>
      </c>
      <c r="U1400">
        <f t="shared" si="103"/>
        <v>2016</v>
      </c>
    </row>
    <row r="1401" spans="1:21" ht="48" hidden="1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P1401">
        <f t="shared" si="100"/>
        <v>61.7</v>
      </c>
      <c r="Q1401" s="11" t="s">
        <v>8323</v>
      </c>
      <c r="R1401" t="s">
        <v>8324</v>
      </c>
      <c r="S1401" s="16">
        <f t="shared" si="101"/>
        <v>41889.004317129627</v>
      </c>
      <c r="T1401" s="16">
        <f t="shared" si="102"/>
        <v>41919.004317129627</v>
      </c>
      <c r="U1401">
        <f t="shared" si="103"/>
        <v>2014</v>
      </c>
    </row>
    <row r="1402" spans="1:21" ht="48" hidden="1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P1402">
        <f t="shared" si="100"/>
        <v>17.239999999999998</v>
      </c>
      <c r="Q1402" s="11" t="s">
        <v>8323</v>
      </c>
      <c r="R1402" t="s">
        <v>8324</v>
      </c>
      <c r="S1402" s="16">
        <f t="shared" si="101"/>
        <v>42498.341122685189</v>
      </c>
      <c r="T1402" s="16">
        <f t="shared" si="102"/>
        <v>42533.229166666672</v>
      </c>
      <c r="U1402">
        <f t="shared" si="103"/>
        <v>2016</v>
      </c>
    </row>
    <row r="1403" spans="1:21" ht="48" hidden="1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P1403">
        <f t="shared" si="100"/>
        <v>51.72</v>
      </c>
      <c r="Q1403" s="11" t="s">
        <v>8323</v>
      </c>
      <c r="R1403" t="s">
        <v>8324</v>
      </c>
      <c r="S1403" s="16">
        <f t="shared" si="101"/>
        <v>41399.99622685185</v>
      </c>
      <c r="T1403" s="16">
        <f t="shared" si="102"/>
        <v>41420.99622685185</v>
      </c>
      <c r="U1403">
        <f t="shared" si="103"/>
        <v>2013</v>
      </c>
    </row>
    <row r="1404" spans="1:21" ht="48" hidden="1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P1404">
        <f t="shared" si="100"/>
        <v>24.15</v>
      </c>
      <c r="Q1404" s="11" t="s">
        <v>8323</v>
      </c>
      <c r="R1404" t="s">
        <v>8324</v>
      </c>
      <c r="S1404" s="16">
        <f t="shared" si="101"/>
        <v>42065.053368055553</v>
      </c>
      <c r="T1404" s="16">
        <f t="shared" si="102"/>
        <v>42125.011701388896</v>
      </c>
      <c r="U1404">
        <f t="shared" si="103"/>
        <v>2015</v>
      </c>
    </row>
    <row r="1405" spans="1:21" ht="48" hidden="1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P1405">
        <f t="shared" si="100"/>
        <v>62.17</v>
      </c>
      <c r="Q1405" s="11" t="s">
        <v>8323</v>
      </c>
      <c r="R1405" t="s">
        <v>8324</v>
      </c>
      <c r="S1405" s="16">
        <f t="shared" si="101"/>
        <v>41451.062905092593</v>
      </c>
      <c r="T1405" s="16">
        <f t="shared" si="102"/>
        <v>41481.062905092593</v>
      </c>
      <c r="U1405">
        <f t="shared" si="103"/>
        <v>2013</v>
      </c>
    </row>
    <row r="1406" spans="1:21" ht="48" hidden="1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P1406">
        <f t="shared" si="100"/>
        <v>48.2</v>
      </c>
      <c r="Q1406" s="11" t="s">
        <v>8320</v>
      </c>
      <c r="R1406" t="s">
        <v>8339</v>
      </c>
      <c r="S1406" s="16">
        <f t="shared" si="101"/>
        <v>42032.510243055556</v>
      </c>
      <c r="T1406" s="16">
        <f t="shared" si="102"/>
        <v>42057.510243055556</v>
      </c>
      <c r="U1406">
        <f t="shared" si="103"/>
        <v>2015</v>
      </c>
    </row>
    <row r="1407" spans="1:21" ht="32" hidden="1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P1407">
        <f t="shared" si="100"/>
        <v>6.18</v>
      </c>
      <c r="Q1407" s="11" t="s">
        <v>8320</v>
      </c>
      <c r="R1407" t="s">
        <v>8339</v>
      </c>
      <c r="S1407" s="16">
        <f t="shared" si="101"/>
        <v>41941.680567129632</v>
      </c>
      <c r="T1407" s="16">
        <f t="shared" si="102"/>
        <v>41971.722233796296</v>
      </c>
      <c r="U1407">
        <f t="shared" si="103"/>
        <v>2014</v>
      </c>
    </row>
    <row r="1408" spans="1:21" ht="16" hidden="1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P1408">
        <f t="shared" si="100"/>
        <v>5</v>
      </c>
      <c r="Q1408" s="11" t="s">
        <v>8320</v>
      </c>
      <c r="R1408" t="s">
        <v>8339</v>
      </c>
      <c r="S1408" s="16">
        <f t="shared" si="101"/>
        <v>42297.432951388888</v>
      </c>
      <c r="T1408" s="16">
        <f t="shared" si="102"/>
        <v>42350.416666666672</v>
      </c>
      <c r="U1408">
        <f t="shared" si="103"/>
        <v>2015</v>
      </c>
    </row>
    <row r="1409" spans="1:21" ht="48" hidden="1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P1409">
        <f t="shared" si="100"/>
        <v>7.5</v>
      </c>
      <c r="Q1409" s="11" t="s">
        <v>8320</v>
      </c>
      <c r="R1409" t="s">
        <v>8339</v>
      </c>
      <c r="S1409" s="16">
        <f t="shared" si="101"/>
        <v>41838.536782407406</v>
      </c>
      <c r="T1409" s="16">
        <f t="shared" si="102"/>
        <v>41863.536782407406</v>
      </c>
      <c r="U1409">
        <f t="shared" si="103"/>
        <v>2014</v>
      </c>
    </row>
    <row r="1410" spans="1:21" ht="48" hidden="1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P1410">
        <f t="shared" si="100"/>
        <v>12</v>
      </c>
      <c r="Q1410" s="11" t="s">
        <v>8320</v>
      </c>
      <c r="R1410" t="s">
        <v>8339</v>
      </c>
      <c r="S1410" s="16">
        <f t="shared" si="101"/>
        <v>42291.872175925921</v>
      </c>
      <c r="T1410" s="16">
        <f t="shared" si="102"/>
        <v>42321.913842592592</v>
      </c>
      <c r="U1410">
        <f t="shared" si="103"/>
        <v>2015</v>
      </c>
    </row>
    <row r="1411" spans="1:21" ht="48" hidden="1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P1411">
        <f t="shared" ref="P1411:P1474" si="104">IFERROR(ROUND(E1411/L1411,2),0)</f>
        <v>0</v>
      </c>
      <c r="Q1411" s="11" t="s">
        <v>8320</v>
      </c>
      <c r="R1411" t="s">
        <v>8339</v>
      </c>
      <c r="S1411" s="16">
        <f t="shared" ref="S1411:S1474" si="105">(((J1411/60)/60)/24)+DATE(1970,1,1)</f>
        <v>41945.133506944447</v>
      </c>
      <c r="T1411" s="16">
        <f t="shared" ref="T1411:T1474" si="106">(((I1411/60)/60)/24)+DATE(1970,1,1)</f>
        <v>42005.175173611111</v>
      </c>
      <c r="U1411">
        <f t="shared" ref="U1411:U1474" si="107">YEAR(T1411)</f>
        <v>2015</v>
      </c>
    </row>
    <row r="1412" spans="1:21" ht="48" hidden="1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P1412">
        <f t="shared" si="104"/>
        <v>1</v>
      </c>
      <c r="Q1412" s="11" t="s">
        <v>8320</v>
      </c>
      <c r="R1412" t="s">
        <v>8339</v>
      </c>
      <c r="S1412" s="16">
        <f t="shared" si="105"/>
        <v>42479.318518518514</v>
      </c>
      <c r="T1412" s="16">
        <f t="shared" si="106"/>
        <v>42524.318518518514</v>
      </c>
      <c r="U1412">
        <f t="shared" si="107"/>
        <v>2016</v>
      </c>
    </row>
    <row r="1413" spans="1:21" ht="48" hidden="1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P1413">
        <f t="shared" si="104"/>
        <v>2.33</v>
      </c>
      <c r="Q1413" s="11" t="s">
        <v>8320</v>
      </c>
      <c r="R1413" t="s">
        <v>8339</v>
      </c>
      <c r="S1413" s="16">
        <f t="shared" si="105"/>
        <v>42013.059027777781</v>
      </c>
      <c r="T1413" s="16">
        <f t="shared" si="106"/>
        <v>42041.059027777781</v>
      </c>
      <c r="U1413">
        <f t="shared" si="107"/>
        <v>2015</v>
      </c>
    </row>
    <row r="1414" spans="1:21" ht="32" hidden="1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P1414">
        <f t="shared" si="104"/>
        <v>24.62</v>
      </c>
      <c r="Q1414" s="11" t="s">
        <v>8320</v>
      </c>
      <c r="R1414" t="s">
        <v>8339</v>
      </c>
      <c r="S1414" s="16">
        <f t="shared" si="105"/>
        <v>41947.063645833332</v>
      </c>
      <c r="T1414" s="16">
        <f t="shared" si="106"/>
        <v>41977.063645833332</v>
      </c>
      <c r="U1414">
        <f t="shared" si="107"/>
        <v>2014</v>
      </c>
    </row>
    <row r="1415" spans="1:21" ht="48" hidden="1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P1415">
        <f t="shared" si="104"/>
        <v>100</v>
      </c>
      <c r="Q1415" s="11" t="s">
        <v>8320</v>
      </c>
      <c r="R1415" t="s">
        <v>8339</v>
      </c>
      <c r="S1415" s="16">
        <f t="shared" si="105"/>
        <v>42360.437152777777</v>
      </c>
      <c r="T1415" s="16">
        <f t="shared" si="106"/>
        <v>42420.437152777777</v>
      </c>
      <c r="U1415">
        <f t="shared" si="107"/>
        <v>2016</v>
      </c>
    </row>
    <row r="1416" spans="1:21" ht="48" hidden="1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P1416">
        <f t="shared" si="104"/>
        <v>1</v>
      </c>
      <c r="Q1416" s="11" t="s">
        <v>8320</v>
      </c>
      <c r="R1416" t="s">
        <v>8339</v>
      </c>
      <c r="S1416" s="16">
        <f t="shared" si="105"/>
        <v>42708.25309027778</v>
      </c>
      <c r="T1416" s="16">
        <f t="shared" si="106"/>
        <v>42738.25309027778</v>
      </c>
      <c r="U1416">
        <f t="shared" si="107"/>
        <v>2017</v>
      </c>
    </row>
    <row r="1417" spans="1:21" ht="48" hidden="1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P1417">
        <f t="shared" si="104"/>
        <v>88.89</v>
      </c>
      <c r="Q1417" s="11" t="s">
        <v>8320</v>
      </c>
      <c r="R1417" t="s">
        <v>8339</v>
      </c>
      <c r="S1417" s="16">
        <f t="shared" si="105"/>
        <v>42192.675821759258</v>
      </c>
      <c r="T1417" s="16">
        <f t="shared" si="106"/>
        <v>42232.675821759258</v>
      </c>
      <c r="U1417">
        <f t="shared" si="107"/>
        <v>2015</v>
      </c>
    </row>
    <row r="1418" spans="1:21" ht="48" hidden="1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P1418">
        <f t="shared" si="104"/>
        <v>0</v>
      </c>
      <c r="Q1418" s="11" t="s">
        <v>8320</v>
      </c>
      <c r="R1418" t="s">
        <v>8339</v>
      </c>
      <c r="S1418" s="16">
        <f t="shared" si="105"/>
        <v>42299.926145833335</v>
      </c>
      <c r="T1418" s="16">
        <f t="shared" si="106"/>
        <v>42329.967812499999</v>
      </c>
      <c r="U1418">
        <f t="shared" si="107"/>
        <v>2015</v>
      </c>
    </row>
    <row r="1419" spans="1:21" ht="48" hidden="1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P1419">
        <f t="shared" si="104"/>
        <v>27.5</v>
      </c>
      <c r="Q1419" s="11" t="s">
        <v>8320</v>
      </c>
      <c r="R1419" t="s">
        <v>8339</v>
      </c>
      <c r="S1419" s="16">
        <f t="shared" si="105"/>
        <v>42232.15016203704</v>
      </c>
      <c r="T1419" s="16">
        <f t="shared" si="106"/>
        <v>42262.465972222228</v>
      </c>
      <c r="U1419">
        <f t="shared" si="107"/>
        <v>2015</v>
      </c>
    </row>
    <row r="1420" spans="1:21" ht="64" hidden="1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P1420">
        <f t="shared" si="104"/>
        <v>6</v>
      </c>
      <c r="Q1420" s="11" t="s">
        <v>8320</v>
      </c>
      <c r="R1420" t="s">
        <v>8339</v>
      </c>
      <c r="S1420" s="16">
        <f t="shared" si="105"/>
        <v>42395.456412037034</v>
      </c>
      <c r="T1420" s="16">
        <f t="shared" si="106"/>
        <v>42425.456412037034</v>
      </c>
      <c r="U1420">
        <f t="shared" si="107"/>
        <v>2016</v>
      </c>
    </row>
    <row r="1421" spans="1:21" ht="48" hidden="1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P1421">
        <f t="shared" si="104"/>
        <v>44.5</v>
      </c>
      <c r="Q1421" s="11" t="s">
        <v>8320</v>
      </c>
      <c r="R1421" t="s">
        <v>8339</v>
      </c>
      <c r="S1421" s="16">
        <f t="shared" si="105"/>
        <v>42622.456238425926</v>
      </c>
      <c r="T1421" s="16">
        <f t="shared" si="106"/>
        <v>42652.456238425926</v>
      </c>
      <c r="U1421">
        <f t="shared" si="107"/>
        <v>2016</v>
      </c>
    </row>
    <row r="1422" spans="1:21" ht="16" hidden="1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P1422">
        <f t="shared" si="104"/>
        <v>1</v>
      </c>
      <c r="Q1422" s="11" t="s">
        <v>8320</v>
      </c>
      <c r="R1422" t="s">
        <v>8339</v>
      </c>
      <c r="S1422" s="16">
        <f t="shared" si="105"/>
        <v>42524.667662037042</v>
      </c>
      <c r="T1422" s="16">
        <f t="shared" si="106"/>
        <v>42549.667662037042</v>
      </c>
      <c r="U1422">
        <f t="shared" si="107"/>
        <v>2016</v>
      </c>
    </row>
    <row r="1423" spans="1:21" ht="48" hidden="1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P1423">
        <f t="shared" si="104"/>
        <v>100</v>
      </c>
      <c r="Q1423" s="11" t="s">
        <v>8320</v>
      </c>
      <c r="R1423" t="s">
        <v>8339</v>
      </c>
      <c r="S1423" s="16">
        <f t="shared" si="105"/>
        <v>42013.915613425925</v>
      </c>
      <c r="T1423" s="16">
        <f t="shared" si="106"/>
        <v>42043.915613425925</v>
      </c>
      <c r="U1423">
        <f t="shared" si="107"/>
        <v>2015</v>
      </c>
    </row>
    <row r="1424" spans="1:21" ht="48" hidden="1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P1424">
        <f t="shared" si="104"/>
        <v>13</v>
      </c>
      <c r="Q1424" s="11" t="s">
        <v>8320</v>
      </c>
      <c r="R1424" t="s">
        <v>8339</v>
      </c>
      <c r="S1424" s="16">
        <f t="shared" si="105"/>
        <v>42604.239629629628</v>
      </c>
      <c r="T1424" s="16">
        <f t="shared" si="106"/>
        <v>42634.239629629628</v>
      </c>
      <c r="U1424">
        <f t="shared" si="107"/>
        <v>2016</v>
      </c>
    </row>
    <row r="1425" spans="1:21" ht="48" hidden="1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P1425">
        <f t="shared" si="104"/>
        <v>100</v>
      </c>
      <c r="Q1425" s="11" t="s">
        <v>8320</v>
      </c>
      <c r="R1425" t="s">
        <v>8339</v>
      </c>
      <c r="S1425" s="16">
        <f t="shared" si="105"/>
        <v>42340.360312500001</v>
      </c>
      <c r="T1425" s="16">
        <f t="shared" si="106"/>
        <v>42370.360312500001</v>
      </c>
      <c r="U1425">
        <f t="shared" si="107"/>
        <v>2016</v>
      </c>
    </row>
    <row r="1426" spans="1:21" ht="48" hidden="1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P1426">
        <f t="shared" si="104"/>
        <v>109.07</v>
      </c>
      <c r="Q1426" s="11" t="s">
        <v>8320</v>
      </c>
      <c r="R1426" t="s">
        <v>8339</v>
      </c>
      <c r="S1426" s="16">
        <f t="shared" si="105"/>
        <v>42676.717615740738</v>
      </c>
      <c r="T1426" s="16">
        <f t="shared" si="106"/>
        <v>42689.759282407409</v>
      </c>
      <c r="U1426">
        <f t="shared" si="107"/>
        <v>2016</v>
      </c>
    </row>
    <row r="1427" spans="1:21" ht="48" hidden="1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P1427">
        <f t="shared" si="104"/>
        <v>0</v>
      </c>
      <c r="Q1427" s="11" t="s">
        <v>8320</v>
      </c>
      <c r="R1427" t="s">
        <v>8339</v>
      </c>
      <c r="S1427" s="16">
        <f t="shared" si="105"/>
        <v>42093.131469907406</v>
      </c>
      <c r="T1427" s="16">
        <f t="shared" si="106"/>
        <v>42123.131469907406</v>
      </c>
      <c r="U1427">
        <f t="shared" si="107"/>
        <v>2015</v>
      </c>
    </row>
    <row r="1428" spans="1:21" ht="48" hidden="1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P1428">
        <f t="shared" si="104"/>
        <v>0</v>
      </c>
      <c r="Q1428" s="11" t="s">
        <v>8320</v>
      </c>
      <c r="R1428" t="s">
        <v>8339</v>
      </c>
      <c r="S1428" s="16">
        <f t="shared" si="105"/>
        <v>42180.390277777777</v>
      </c>
      <c r="T1428" s="16">
        <f t="shared" si="106"/>
        <v>42240.390277777777</v>
      </c>
      <c r="U1428">
        <f t="shared" si="107"/>
        <v>2015</v>
      </c>
    </row>
    <row r="1429" spans="1:21" ht="48" hidden="1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P1429">
        <f t="shared" si="104"/>
        <v>104.75</v>
      </c>
      <c r="Q1429" s="11" t="s">
        <v>8320</v>
      </c>
      <c r="R1429" t="s">
        <v>8339</v>
      </c>
      <c r="S1429" s="16">
        <f t="shared" si="105"/>
        <v>42601.851678240739</v>
      </c>
      <c r="T1429" s="16">
        <f t="shared" si="106"/>
        <v>42631.851678240739</v>
      </c>
      <c r="U1429">
        <f t="shared" si="107"/>
        <v>2016</v>
      </c>
    </row>
    <row r="1430" spans="1:21" ht="48" hidden="1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P1430">
        <f t="shared" si="104"/>
        <v>15</v>
      </c>
      <c r="Q1430" s="11" t="s">
        <v>8320</v>
      </c>
      <c r="R1430" t="s">
        <v>8339</v>
      </c>
      <c r="S1430" s="16">
        <f t="shared" si="105"/>
        <v>42432.379826388889</v>
      </c>
      <c r="T1430" s="16">
        <f t="shared" si="106"/>
        <v>42462.338159722218</v>
      </c>
      <c r="U1430">
        <f t="shared" si="107"/>
        <v>2016</v>
      </c>
    </row>
    <row r="1431" spans="1:21" ht="32" hidden="1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P1431">
        <f t="shared" si="104"/>
        <v>0</v>
      </c>
      <c r="Q1431" s="11" t="s">
        <v>8320</v>
      </c>
      <c r="R1431" t="s">
        <v>8339</v>
      </c>
      <c r="S1431" s="16">
        <f t="shared" si="105"/>
        <v>42074.060671296291</v>
      </c>
      <c r="T1431" s="16">
        <f t="shared" si="106"/>
        <v>42104.060671296291</v>
      </c>
      <c r="U1431">
        <f t="shared" si="107"/>
        <v>2015</v>
      </c>
    </row>
    <row r="1432" spans="1:21" ht="48" hidden="1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P1432">
        <f t="shared" si="104"/>
        <v>80.599999999999994</v>
      </c>
      <c r="Q1432" s="11" t="s">
        <v>8320</v>
      </c>
      <c r="R1432" t="s">
        <v>8339</v>
      </c>
      <c r="S1432" s="16">
        <f t="shared" si="105"/>
        <v>41961.813518518517</v>
      </c>
      <c r="T1432" s="16">
        <f t="shared" si="106"/>
        <v>41992.813518518517</v>
      </c>
      <c r="U1432">
        <f t="shared" si="107"/>
        <v>2014</v>
      </c>
    </row>
    <row r="1433" spans="1:21" ht="48" hidden="1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P1433">
        <f t="shared" si="104"/>
        <v>115.55</v>
      </c>
      <c r="Q1433" s="11" t="s">
        <v>8320</v>
      </c>
      <c r="R1433" t="s">
        <v>8339</v>
      </c>
      <c r="S1433" s="16">
        <f t="shared" si="105"/>
        <v>42304.210833333331</v>
      </c>
      <c r="T1433" s="16">
        <f t="shared" si="106"/>
        <v>42334.252500000002</v>
      </c>
      <c r="U1433">
        <f t="shared" si="107"/>
        <v>2015</v>
      </c>
    </row>
    <row r="1434" spans="1:21" ht="48" hidden="1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P1434">
        <f t="shared" si="104"/>
        <v>0</v>
      </c>
      <c r="Q1434" s="11" t="s">
        <v>8320</v>
      </c>
      <c r="R1434" t="s">
        <v>8339</v>
      </c>
      <c r="S1434" s="16">
        <f t="shared" si="105"/>
        <v>42175.780416666668</v>
      </c>
      <c r="T1434" s="16">
        <f t="shared" si="106"/>
        <v>42205.780416666668</v>
      </c>
      <c r="U1434">
        <f t="shared" si="107"/>
        <v>2015</v>
      </c>
    </row>
    <row r="1435" spans="1:21" ht="48" hidden="1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P1435">
        <f t="shared" si="104"/>
        <v>80.5</v>
      </c>
      <c r="Q1435" s="11" t="s">
        <v>8320</v>
      </c>
      <c r="R1435" t="s">
        <v>8339</v>
      </c>
      <c r="S1435" s="16">
        <f t="shared" si="105"/>
        <v>42673.625868055555</v>
      </c>
      <c r="T1435" s="16">
        <f t="shared" si="106"/>
        <v>42714.458333333328</v>
      </c>
      <c r="U1435">
        <f t="shared" si="107"/>
        <v>2016</v>
      </c>
    </row>
    <row r="1436" spans="1:21" ht="48" hidden="1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P1436">
        <f t="shared" si="104"/>
        <v>744.55</v>
      </c>
      <c r="Q1436" s="11" t="s">
        <v>8320</v>
      </c>
      <c r="R1436" t="s">
        <v>8339</v>
      </c>
      <c r="S1436" s="16">
        <f t="shared" si="105"/>
        <v>42142.767106481479</v>
      </c>
      <c r="T1436" s="16">
        <f t="shared" si="106"/>
        <v>42163.625</v>
      </c>
      <c r="U1436">
        <f t="shared" si="107"/>
        <v>2015</v>
      </c>
    </row>
    <row r="1437" spans="1:21" ht="32" hidden="1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P1437">
        <f t="shared" si="104"/>
        <v>7.5</v>
      </c>
      <c r="Q1437" s="11" t="s">
        <v>8320</v>
      </c>
      <c r="R1437" t="s">
        <v>8339</v>
      </c>
      <c r="S1437" s="16">
        <f t="shared" si="105"/>
        <v>42258.780324074076</v>
      </c>
      <c r="T1437" s="16">
        <f t="shared" si="106"/>
        <v>42288.780324074076</v>
      </c>
      <c r="U1437">
        <f t="shared" si="107"/>
        <v>2015</v>
      </c>
    </row>
    <row r="1438" spans="1:21" ht="48" hidden="1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P1438">
        <f t="shared" si="104"/>
        <v>38.5</v>
      </c>
      <c r="Q1438" s="11" t="s">
        <v>8320</v>
      </c>
      <c r="R1438" t="s">
        <v>8339</v>
      </c>
      <c r="S1438" s="16">
        <f t="shared" si="105"/>
        <v>42391.35019675926</v>
      </c>
      <c r="T1438" s="16">
        <f t="shared" si="106"/>
        <v>42421.35019675926</v>
      </c>
      <c r="U1438">
        <f t="shared" si="107"/>
        <v>2016</v>
      </c>
    </row>
    <row r="1439" spans="1:21" ht="48" hidden="1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P1439">
        <f t="shared" si="104"/>
        <v>36.68</v>
      </c>
      <c r="Q1439" s="11" t="s">
        <v>8320</v>
      </c>
      <c r="R1439" t="s">
        <v>8339</v>
      </c>
      <c r="S1439" s="16">
        <f t="shared" si="105"/>
        <v>41796.531701388885</v>
      </c>
      <c r="T1439" s="16">
        <f t="shared" si="106"/>
        <v>41833.207638888889</v>
      </c>
      <c r="U1439">
        <f t="shared" si="107"/>
        <v>2014</v>
      </c>
    </row>
    <row r="1440" spans="1:21" ht="48" hidden="1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P1440">
        <f t="shared" si="104"/>
        <v>75</v>
      </c>
      <c r="Q1440" s="11" t="s">
        <v>8320</v>
      </c>
      <c r="R1440" t="s">
        <v>8339</v>
      </c>
      <c r="S1440" s="16">
        <f t="shared" si="105"/>
        <v>42457.871516203704</v>
      </c>
      <c r="T1440" s="16">
        <f t="shared" si="106"/>
        <v>42487.579861111109</v>
      </c>
      <c r="U1440">
        <f t="shared" si="107"/>
        <v>2016</v>
      </c>
    </row>
    <row r="1441" spans="1:21" ht="48" hidden="1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P1441">
        <f t="shared" si="104"/>
        <v>30</v>
      </c>
      <c r="Q1441" s="11" t="s">
        <v>8320</v>
      </c>
      <c r="R1441" t="s">
        <v>8339</v>
      </c>
      <c r="S1441" s="16">
        <f t="shared" si="105"/>
        <v>42040.829872685179</v>
      </c>
      <c r="T1441" s="16">
        <f t="shared" si="106"/>
        <v>42070.829872685179</v>
      </c>
      <c r="U1441">
        <f t="shared" si="107"/>
        <v>2015</v>
      </c>
    </row>
    <row r="1442" spans="1:21" ht="48" hidden="1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P1442">
        <f t="shared" si="104"/>
        <v>1</v>
      </c>
      <c r="Q1442" s="11" t="s">
        <v>8320</v>
      </c>
      <c r="R1442" t="s">
        <v>8339</v>
      </c>
      <c r="S1442" s="16">
        <f t="shared" si="105"/>
        <v>42486.748414351852</v>
      </c>
      <c r="T1442" s="16">
        <f t="shared" si="106"/>
        <v>42516.748414351852</v>
      </c>
      <c r="U1442">
        <f t="shared" si="107"/>
        <v>2016</v>
      </c>
    </row>
    <row r="1443" spans="1:21" ht="48" hidden="1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P1443">
        <f t="shared" si="104"/>
        <v>673.33</v>
      </c>
      <c r="Q1443" s="11" t="s">
        <v>8320</v>
      </c>
      <c r="R1443" t="s">
        <v>8339</v>
      </c>
      <c r="S1443" s="16">
        <f t="shared" si="105"/>
        <v>42198.765844907408</v>
      </c>
      <c r="T1443" s="16">
        <f t="shared" si="106"/>
        <v>42258.765844907408</v>
      </c>
      <c r="U1443">
        <f t="shared" si="107"/>
        <v>2015</v>
      </c>
    </row>
    <row r="1444" spans="1:21" ht="48" hidden="1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P1444">
        <f t="shared" si="104"/>
        <v>0</v>
      </c>
      <c r="Q1444" s="11" t="s">
        <v>8320</v>
      </c>
      <c r="R1444" t="s">
        <v>8339</v>
      </c>
      <c r="S1444" s="16">
        <f t="shared" si="105"/>
        <v>42485.64534722222</v>
      </c>
      <c r="T1444" s="16">
        <f t="shared" si="106"/>
        <v>42515.64534722222</v>
      </c>
      <c r="U1444">
        <f t="shared" si="107"/>
        <v>2016</v>
      </c>
    </row>
    <row r="1445" spans="1:21" ht="48" hidden="1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P1445">
        <f t="shared" si="104"/>
        <v>0</v>
      </c>
      <c r="Q1445" s="11" t="s">
        <v>8320</v>
      </c>
      <c r="R1445" t="s">
        <v>8339</v>
      </c>
      <c r="S1445" s="16">
        <f t="shared" si="105"/>
        <v>42707.926030092596</v>
      </c>
      <c r="T1445" s="16">
        <f t="shared" si="106"/>
        <v>42737.926030092596</v>
      </c>
      <c r="U1445">
        <f t="shared" si="107"/>
        <v>2017</v>
      </c>
    </row>
    <row r="1446" spans="1:21" ht="32" hidden="1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P1446">
        <f t="shared" si="104"/>
        <v>0</v>
      </c>
      <c r="Q1446" s="11" t="s">
        <v>8320</v>
      </c>
      <c r="R1446" t="s">
        <v>8339</v>
      </c>
      <c r="S1446" s="16">
        <f t="shared" si="105"/>
        <v>42199.873402777783</v>
      </c>
      <c r="T1446" s="16">
        <f t="shared" si="106"/>
        <v>42259.873402777783</v>
      </c>
      <c r="U1446">
        <f t="shared" si="107"/>
        <v>2015</v>
      </c>
    </row>
    <row r="1447" spans="1:21" ht="48" hidden="1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P1447">
        <f t="shared" si="104"/>
        <v>0</v>
      </c>
      <c r="Q1447" s="11" t="s">
        <v>8320</v>
      </c>
      <c r="R1447" t="s">
        <v>8339</v>
      </c>
      <c r="S1447" s="16">
        <f t="shared" si="105"/>
        <v>42139.542303240742</v>
      </c>
      <c r="T1447" s="16">
        <f t="shared" si="106"/>
        <v>42169.542303240742</v>
      </c>
      <c r="U1447">
        <f t="shared" si="107"/>
        <v>2015</v>
      </c>
    </row>
    <row r="1448" spans="1:21" ht="48" hidden="1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P1448">
        <f t="shared" si="104"/>
        <v>0</v>
      </c>
      <c r="Q1448" s="11" t="s">
        <v>8320</v>
      </c>
      <c r="R1448" t="s">
        <v>8339</v>
      </c>
      <c r="S1448" s="16">
        <f t="shared" si="105"/>
        <v>42461.447662037041</v>
      </c>
      <c r="T1448" s="16">
        <f t="shared" si="106"/>
        <v>42481.447662037041</v>
      </c>
      <c r="U1448">
        <f t="shared" si="107"/>
        <v>2016</v>
      </c>
    </row>
    <row r="1449" spans="1:21" ht="32" hidden="1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P1449">
        <f t="shared" si="104"/>
        <v>25</v>
      </c>
      <c r="Q1449" s="11" t="s">
        <v>8320</v>
      </c>
      <c r="R1449" t="s">
        <v>8339</v>
      </c>
      <c r="S1449" s="16">
        <f t="shared" si="105"/>
        <v>42529.730717592596</v>
      </c>
      <c r="T1449" s="16">
        <f t="shared" si="106"/>
        <v>42559.730717592596</v>
      </c>
      <c r="U1449">
        <f t="shared" si="107"/>
        <v>2016</v>
      </c>
    </row>
    <row r="1450" spans="1:21" ht="48" hidden="1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P1450">
        <f t="shared" si="104"/>
        <v>0</v>
      </c>
      <c r="Q1450" s="11" t="s">
        <v>8320</v>
      </c>
      <c r="R1450" t="s">
        <v>8339</v>
      </c>
      <c r="S1450" s="16">
        <f t="shared" si="105"/>
        <v>42115.936550925922</v>
      </c>
      <c r="T1450" s="16">
        <f t="shared" si="106"/>
        <v>42146.225694444445</v>
      </c>
      <c r="U1450">
        <f t="shared" si="107"/>
        <v>2015</v>
      </c>
    </row>
    <row r="1451" spans="1:21" ht="48" hidden="1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P1451">
        <f t="shared" si="104"/>
        <v>0</v>
      </c>
      <c r="Q1451" s="11" t="s">
        <v>8320</v>
      </c>
      <c r="R1451" t="s">
        <v>8339</v>
      </c>
      <c r="S1451" s="16">
        <f t="shared" si="105"/>
        <v>42086.811400462961</v>
      </c>
      <c r="T1451" s="16">
        <f t="shared" si="106"/>
        <v>42134.811400462961</v>
      </c>
      <c r="U1451">
        <f t="shared" si="107"/>
        <v>2015</v>
      </c>
    </row>
    <row r="1452" spans="1:21" ht="48" hidden="1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P1452">
        <f t="shared" si="104"/>
        <v>1</v>
      </c>
      <c r="Q1452" s="11" t="s">
        <v>8320</v>
      </c>
      <c r="R1452" t="s">
        <v>8339</v>
      </c>
      <c r="S1452" s="16">
        <f t="shared" si="105"/>
        <v>42390.171261574069</v>
      </c>
      <c r="T1452" s="16">
        <f t="shared" si="106"/>
        <v>42420.171261574069</v>
      </c>
      <c r="U1452">
        <f t="shared" si="107"/>
        <v>2016</v>
      </c>
    </row>
    <row r="1453" spans="1:21" ht="32" hidden="1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P1453">
        <f t="shared" si="104"/>
        <v>1</v>
      </c>
      <c r="Q1453" s="11" t="s">
        <v>8320</v>
      </c>
      <c r="R1453" t="s">
        <v>8339</v>
      </c>
      <c r="S1453" s="16">
        <f t="shared" si="105"/>
        <v>41931.959016203706</v>
      </c>
      <c r="T1453" s="16">
        <f t="shared" si="106"/>
        <v>41962.00068287037</v>
      </c>
      <c r="U1453">
        <f t="shared" si="107"/>
        <v>2014</v>
      </c>
    </row>
    <row r="1454" spans="1:21" ht="32" hidden="1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P1454">
        <f t="shared" si="104"/>
        <v>0</v>
      </c>
      <c r="Q1454" s="11" t="s">
        <v>8320</v>
      </c>
      <c r="R1454" t="s">
        <v>8339</v>
      </c>
      <c r="S1454" s="16">
        <f t="shared" si="105"/>
        <v>41818.703275462962</v>
      </c>
      <c r="T1454" s="16">
        <f t="shared" si="106"/>
        <v>41848.703275462962</v>
      </c>
      <c r="U1454">
        <f t="shared" si="107"/>
        <v>2014</v>
      </c>
    </row>
    <row r="1455" spans="1:21" ht="48" hidden="1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P1455">
        <f t="shared" si="104"/>
        <v>0</v>
      </c>
      <c r="Q1455" s="11" t="s">
        <v>8320</v>
      </c>
      <c r="R1455" t="s">
        <v>8339</v>
      </c>
      <c r="S1455" s="16">
        <f t="shared" si="105"/>
        <v>42795.696145833332</v>
      </c>
      <c r="T1455" s="16">
        <f t="shared" si="106"/>
        <v>42840.654479166667</v>
      </c>
      <c r="U1455">
        <f t="shared" si="107"/>
        <v>2017</v>
      </c>
    </row>
    <row r="1456" spans="1:21" ht="48" hidden="1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P1456">
        <f t="shared" si="104"/>
        <v>15</v>
      </c>
      <c r="Q1456" s="11" t="s">
        <v>8320</v>
      </c>
      <c r="R1456" t="s">
        <v>8339</v>
      </c>
      <c r="S1456" s="16">
        <f t="shared" si="105"/>
        <v>42463.866666666669</v>
      </c>
      <c r="T1456" s="16">
        <f t="shared" si="106"/>
        <v>42484.915972222225</v>
      </c>
      <c r="U1456">
        <f t="shared" si="107"/>
        <v>2016</v>
      </c>
    </row>
    <row r="1457" spans="1:21" ht="48" hidden="1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P1457">
        <f t="shared" si="104"/>
        <v>225</v>
      </c>
      <c r="Q1457" s="11" t="s">
        <v>8320</v>
      </c>
      <c r="R1457" t="s">
        <v>8339</v>
      </c>
      <c r="S1457" s="16">
        <f t="shared" si="105"/>
        <v>41832.672685185185</v>
      </c>
      <c r="T1457" s="16">
        <f t="shared" si="106"/>
        <v>41887.568749999999</v>
      </c>
      <c r="U1457">
        <f t="shared" si="107"/>
        <v>2014</v>
      </c>
    </row>
    <row r="1458" spans="1:21" ht="16" hidden="1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P1458">
        <f t="shared" si="104"/>
        <v>48.33</v>
      </c>
      <c r="Q1458" s="11" t="s">
        <v>8320</v>
      </c>
      <c r="R1458" t="s">
        <v>8339</v>
      </c>
      <c r="S1458" s="16">
        <f t="shared" si="105"/>
        <v>42708.668576388889</v>
      </c>
      <c r="T1458" s="16">
        <f t="shared" si="106"/>
        <v>42738.668576388889</v>
      </c>
      <c r="U1458">
        <f t="shared" si="107"/>
        <v>2017</v>
      </c>
    </row>
    <row r="1459" spans="1:21" ht="32" hidden="1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P1459">
        <f t="shared" si="104"/>
        <v>0</v>
      </c>
      <c r="Q1459" s="11" t="s">
        <v>8320</v>
      </c>
      <c r="R1459" t="s">
        <v>8339</v>
      </c>
      <c r="S1459" s="16">
        <f t="shared" si="105"/>
        <v>42289.89634259259</v>
      </c>
      <c r="T1459" s="16">
        <f t="shared" si="106"/>
        <v>42319.938009259262</v>
      </c>
      <c r="U1459">
        <f t="shared" si="107"/>
        <v>2015</v>
      </c>
    </row>
    <row r="1460" spans="1:21" ht="48" hidden="1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P1460">
        <f t="shared" si="104"/>
        <v>0</v>
      </c>
      <c r="Q1460" s="11" t="s">
        <v>8320</v>
      </c>
      <c r="R1460" t="s">
        <v>8339</v>
      </c>
      <c r="S1460" s="16">
        <f t="shared" si="105"/>
        <v>41831.705555555556</v>
      </c>
      <c r="T1460" s="16">
        <f t="shared" si="106"/>
        <v>41862.166666666664</v>
      </c>
      <c r="U1460">
        <f t="shared" si="107"/>
        <v>2014</v>
      </c>
    </row>
    <row r="1461" spans="1:21" ht="48" hidden="1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P1461">
        <f t="shared" si="104"/>
        <v>0</v>
      </c>
      <c r="Q1461" s="11" t="s">
        <v>8320</v>
      </c>
      <c r="R1461" t="s">
        <v>8339</v>
      </c>
      <c r="S1461" s="16">
        <f t="shared" si="105"/>
        <v>42312.204814814817</v>
      </c>
      <c r="T1461" s="16">
        <f t="shared" si="106"/>
        <v>42340.725694444445</v>
      </c>
      <c r="U1461">
        <f t="shared" si="107"/>
        <v>2015</v>
      </c>
    </row>
    <row r="1462" spans="1:21" ht="48" hidden="1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P1462">
        <f t="shared" si="104"/>
        <v>0</v>
      </c>
      <c r="Q1462" s="11" t="s">
        <v>8320</v>
      </c>
      <c r="R1462" t="s">
        <v>8339</v>
      </c>
      <c r="S1462" s="16">
        <f t="shared" si="105"/>
        <v>41915.896967592591</v>
      </c>
      <c r="T1462" s="16">
        <f t="shared" si="106"/>
        <v>41973.989583333328</v>
      </c>
      <c r="U1462">
        <f t="shared" si="107"/>
        <v>2014</v>
      </c>
    </row>
    <row r="1463" spans="1:21" ht="32" hidden="1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P1463">
        <f t="shared" si="104"/>
        <v>44.67</v>
      </c>
      <c r="Q1463" s="11" t="s">
        <v>8320</v>
      </c>
      <c r="R1463" t="s">
        <v>8340</v>
      </c>
      <c r="S1463" s="16">
        <f t="shared" si="105"/>
        <v>41899.645300925928</v>
      </c>
      <c r="T1463" s="16">
        <f t="shared" si="106"/>
        <v>41933</v>
      </c>
      <c r="U1463">
        <f t="shared" si="107"/>
        <v>2014</v>
      </c>
    </row>
    <row r="1464" spans="1:21" ht="32" hidden="1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P1464">
        <f t="shared" si="104"/>
        <v>28.94</v>
      </c>
      <c r="Q1464" s="11" t="s">
        <v>8320</v>
      </c>
      <c r="R1464" t="s">
        <v>8340</v>
      </c>
      <c r="S1464" s="16">
        <f t="shared" si="105"/>
        <v>41344.662858796299</v>
      </c>
      <c r="T1464" s="16">
        <f t="shared" si="106"/>
        <v>41374.662858796299</v>
      </c>
      <c r="U1464">
        <f t="shared" si="107"/>
        <v>2013</v>
      </c>
    </row>
    <row r="1465" spans="1:21" ht="48" hidden="1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P1465">
        <f t="shared" si="104"/>
        <v>35.44</v>
      </c>
      <c r="Q1465" s="11" t="s">
        <v>8320</v>
      </c>
      <c r="R1465" t="s">
        <v>8340</v>
      </c>
      <c r="S1465" s="16">
        <f t="shared" si="105"/>
        <v>41326.911319444444</v>
      </c>
      <c r="T1465" s="16">
        <f t="shared" si="106"/>
        <v>41371.869652777779</v>
      </c>
      <c r="U1465">
        <f t="shared" si="107"/>
        <v>2013</v>
      </c>
    </row>
    <row r="1466" spans="1:21" ht="16" hidden="1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P1466">
        <f t="shared" si="104"/>
        <v>34.869999999999997</v>
      </c>
      <c r="Q1466" s="11" t="s">
        <v>8320</v>
      </c>
      <c r="R1466" t="s">
        <v>8340</v>
      </c>
      <c r="S1466" s="16">
        <f t="shared" si="105"/>
        <v>41291.661550925928</v>
      </c>
      <c r="T1466" s="16">
        <f t="shared" si="106"/>
        <v>41321.661550925928</v>
      </c>
      <c r="U1466">
        <f t="shared" si="107"/>
        <v>2013</v>
      </c>
    </row>
    <row r="1467" spans="1:21" ht="48" hidden="1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P1467">
        <f t="shared" si="104"/>
        <v>52.62</v>
      </c>
      <c r="Q1467" s="11" t="s">
        <v>8320</v>
      </c>
      <c r="R1467" t="s">
        <v>8340</v>
      </c>
      <c r="S1467" s="16">
        <f t="shared" si="105"/>
        <v>40959.734398148146</v>
      </c>
      <c r="T1467" s="16">
        <f t="shared" si="106"/>
        <v>40990.125</v>
      </c>
      <c r="U1467">
        <f t="shared" si="107"/>
        <v>2012</v>
      </c>
    </row>
    <row r="1468" spans="1:21" ht="48" hidden="1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P1468">
        <f t="shared" si="104"/>
        <v>69.599999999999994</v>
      </c>
      <c r="Q1468" s="11" t="s">
        <v>8320</v>
      </c>
      <c r="R1468" t="s">
        <v>8340</v>
      </c>
      <c r="S1468" s="16">
        <f t="shared" si="105"/>
        <v>42340.172060185185</v>
      </c>
      <c r="T1468" s="16">
        <f t="shared" si="106"/>
        <v>42381.208333333328</v>
      </c>
      <c r="U1468">
        <f t="shared" si="107"/>
        <v>2016</v>
      </c>
    </row>
    <row r="1469" spans="1:21" ht="32" hidden="1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P1469">
        <f t="shared" si="104"/>
        <v>76.72</v>
      </c>
      <c r="Q1469" s="11" t="s">
        <v>8320</v>
      </c>
      <c r="R1469" t="s">
        <v>8340</v>
      </c>
      <c r="S1469" s="16">
        <f t="shared" si="105"/>
        <v>40933.80190972222</v>
      </c>
      <c r="T1469" s="16">
        <f t="shared" si="106"/>
        <v>40993.760243055556</v>
      </c>
      <c r="U1469">
        <f t="shared" si="107"/>
        <v>2012</v>
      </c>
    </row>
    <row r="1470" spans="1:21" ht="48" hidden="1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P1470">
        <f t="shared" si="104"/>
        <v>33.19</v>
      </c>
      <c r="Q1470" s="11" t="s">
        <v>8320</v>
      </c>
      <c r="R1470" t="s">
        <v>8340</v>
      </c>
      <c r="S1470" s="16">
        <f t="shared" si="105"/>
        <v>40646.014456018522</v>
      </c>
      <c r="T1470" s="16">
        <f t="shared" si="106"/>
        <v>40706.014456018522</v>
      </c>
      <c r="U1470">
        <f t="shared" si="107"/>
        <v>2011</v>
      </c>
    </row>
    <row r="1471" spans="1:21" ht="32" hidden="1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P1471">
        <f t="shared" si="104"/>
        <v>149.46</v>
      </c>
      <c r="Q1471" s="11" t="s">
        <v>8320</v>
      </c>
      <c r="R1471" t="s">
        <v>8340</v>
      </c>
      <c r="S1471" s="16">
        <f t="shared" si="105"/>
        <v>41290.598483796297</v>
      </c>
      <c r="T1471" s="16">
        <f t="shared" si="106"/>
        <v>41320.598483796297</v>
      </c>
      <c r="U1471">
        <f t="shared" si="107"/>
        <v>2013</v>
      </c>
    </row>
    <row r="1472" spans="1:21" ht="48" hidden="1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P1472">
        <f t="shared" si="104"/>
        <v>23.17</v>
      </c>
      <c r="Q1472" s="11" t="s">
        <v>8320</v>
      </c>
      <c r="R1472" t="s">
        <v>8340</v>
      </c>
      <c r="S1472" s="16">
        <f t="shared" si="105"/>
        <v>41250.827118055553</v>
      </c>
      <c r="T1472" s="16">
        <f t="shared" si="106"/>
        <v>41271.827118055553</v>
      </c>
      <c r="U1472">
        <f t="shared" si="107"/>
        <v>2012</v>
      </c>
    </row>
    <row r="1473" spans="1:21" ht="48" hidden="1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P1473">
        <f t="shared" si="104"/>
        <v>96.88</v>
      </c>
      <c r="Q1473" s="11" t="s">
        <v>8320</v>
      </c>
      <c r="R1473" t="s">
        <v>8340</v>
      </c>
      <c r="S1473" s="16">
        <f t="shared" si="105"/>
        <v>42073.957569444443</v>
      </c>
      <c r="T1473" s="16">
        <f t="shared" si="106"/>
        <v>42103.957569444443</v>
      </c>
      <c r="U1473">
        <f t="shared" si="107"/>
        <v>2015</v>
      </c>
    </row>
    <row r="1474" spans="1:21" ht="48" hidden="1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P1474">
        <f t="shared" si="104"/>
        <v>103.2</v>
      </c>
      <c r="Q1474" s="11" t="s">
        <v>8320</v>
      </c>
      <c r="R1474" t="s">
        <v>8340</v>
      </c>
      <c r="S1474" s="16">
        <f t="shared" si="105"/>
        <v>41533.542858796296</v>
      </c>
      <c r="T1474" s="16">
        <f t="shared" si="106"/>
        <v>41563.542858796296</v>
      </c>
      <c r="U1474">
        <f t="shared" si="107"/>
        <v>2013</v>
      </c>
    </row>
    <row r="1475" spans="1:21" ht="16" hidden="1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P1475">
        <f t="shared" ref="P1475:P1538" si="108">IFERROR(ROUND(E1475/L1475,2),0)</f>
        <v>38.46</v>
      </c>
      <c r="Q1475" s="11" t="s">
        <v>8320</v>
      </c>
      <c r="R1475" t="s">
        <v>8340</v>
      </c>
      <c r="S1475" s="16">
        <f t="shared" ref="S1475:S1538" si="109">(((J1475/60)/60)/24)+DATE(1970,1,1)</f>
        <v>40939.979618055557</v>
      </c>
      <c r="T1475" s="16">
        <f t="shared" ref="T1475:T1538" si="110">(((I1475/60)/60)/24)+DATE(1970,1,1)</f>
        <v>40969.979618055557</v>
      </c>
      <c r="U1475">
        <f t="shared" ref="U1475:U1538" si="111">YEAR(T1475)</f>
        <v>2012</v>
      </c>
    </row>
    <row r="1476" spans="1:21" ht="48" hidden="1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P1476">
        <f t="shared" si="108"/>
        <v>44.32</v>
      </c>
      <c r="Q1476" s="11" t="s">
        <v>8320</v>
      </c>
      <c r="R1476" t="s">
        <v>8340</v>
      </c>
      <c r="S1476" s="16">
        <f t="shared" si="109"/>
        <v>41500.727916666663</v>
      </c>
      <c r="T1476" s="16">
        <f t="shared" si="110"/>
        <v>41530.727916666663</v>
      </c>
      <c r="U1476">
        <f t="shared" si="111"/>
        <v>2013</v>
      </c>
    </row>
    <row r="1477" spans="1:21" ht="48" hidden="1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P1477">
        <f t="shared" si="108"/>
        <v>64.17</v>
      </c>
      <c r="Q1477" s="11" t="s">
        <v>8320</v>
      </c>
      <c r="R1477" t="s">
        <v>8340</v>
      </c>
      <c r="S1477" s="16">
        <f t="shared" si="109"/>
        <v>41960.722951388889</v>
      </c>
      <c r="T1477" s="16">
        <f t="shared" si="110"/>
        <v>41993.207638888889</v>
      </c>
      <c r="U1477">
        <f t="shared" si="111"/>
        <v>2014</v>
      </c>
    </row>
    <row r="1478" spans="1:21" ht="32" hidden="1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P1478">
        <f t="shared" si="108"/>
        <v>43.33</v>
      </c>
      <c r="Q1478" s="11" t="s">
        <v>8320</v>
      </c>
      <c r="R1478" t="s">
        <v>8340</v>
      </c>
      <c r="S1478" s="16">
        <f t="shared" si="109"/>
        <v>40766.041921296295</v>
      </c>
      <c r="T1478" s="16">
        <f t="shared" si="110"/>
        <v>40796.041921296295</v>
      </c>
      <c r="U1478">
        <f t="shared" si="111"/>
        <v>2011</v>
      </c>
    </row>
    <row r="1479" spans="1:21" ht="48" hidden="1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P1479">
        <f t="shared" si="108"/>
        <v>90.5</v>
      </c>
      <c r="Q1479" s="11" t="s">
        <v>8320</v>
      </c>
      <c r="R1479" t="s">
        <v>8340</v>
      </c>
      <c r="S1479" s="16">
        <f t="shared" si="109"/>
        <v>40840.615787037037</v>
      </c>
      <c r="T1479" s="16">
        <f t="shared" si="110"/>
        <v>40900.125</v>
      </c>
      <c r="U1479">
        <f t="shared" si="111"/>
        <v>2011</v>
      </c>
    </row>
    <row r="1480" spans="1:21" ht="48" hidden="1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P1480">
        <f t="shared" si="108"/>
        <v>29.19</v>
      </c>
      <c r="Q1480" s="11" t="s">
        <v>8320</v>
      </c>
      <c r="R1480" t="s">
        <v>8340</v>
      </c>
      <c r="S1480" s="16">
        <f t="shared" si="109"/>
        <v>41394.871678240743</v>
      </c>
      <c r="T1480" s="16">
        <f t="shared" si="110"/>
        <v>41408.871678240743</v>
      </c>
      <c r="U1480">
        <f t="shared" si="111"/>
        <v>2013</v>
      </c>
    </row>
    <row r="1481" spans="1:21" ht="48" hidden="1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P1481">
        <f t="shared" si="108"/>
        <v>30.96</v>
      </c>
      <c r="Q1481" s="11" t="s">
        <v>8320</v>
      </c>
      <c r="R1481" t="s">
        <v>8340</v>
      </c>
      <c r="S1481" s="16">
        <f t="shared" si="109"/>
        <v>41754.745243055557</v>
      </c>
      <c r="T1481" s="16">
        <f t="shared" si="110"/>
        <v>41769.165972222225</v>
      </c>
      <c r="U1481">
        <f t="shared" si="111"/>
        <v>2014</v>
      </c>
    </row>
    <row r="1482" spans="1:21" ht="48" hidden="1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P1482">
        <f t="shared" si="108"/>
        <v>92.16</v>
      </c>
      <c r="Q1482" s="11" t="s">
        <v>8320</v>
      </c>
      <c r="R1482" t="s">
        <v>8340</v>
      </c>
      <c r="S1482" s="16">
        <f t="shared" si="109"/>
        <v>41464.934016203704</v>
      </c>
      <c r="T1482" s="16">
        <f t="shared" si="110"/>
        <v>41481.708333333336</v>
      </c>
      <c r="U1482">
        <f t="shared" si="111"/>
        <v>2013</v>
      </c>
    </row>
    <row r="1483" spans="1:21" ht="48" hidden="1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P1483">
        <f t="shared" si="108"/>
        <v>17.5</v>
      </c>
      <c r="Q1483" s="11" t="s">
        <v>8320</v>
      </c>
      <c r="R1483" t="s">
        <v>8322</v>
      </c>
      <c r="S1483" s="16">
        <f t="shared" si="109"/>
        <v>41550.922974537039</v>
      </c>
      <c r="T1483" s="16">
        <f t="shared" si="110"/>
        <v>41580.922974537039</v>
      </c>
      <c r="U1483">
        <f t="shared" si="111"/>
        <v>2013</v>
      </c>
    </row>
    <row r="1484" spans="1:21" ht="48" hidden="1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P1484">
        <f t="shared" si="108"/>
        <v>5</v>
      </c>
      <c r="Q1484" s="11" t="s">
        <v>8320</v>
      </c>
      <c r="R1484" t="s">
        <v>8322</v>
      </c>
      <c r="S1484" s="16">
        <f t="shared" si="109"/>
        <v>41136.85805555556</v>
      </c>
      <c r="T1484" s="16">
        <f t="shared" si="110"/>
        <v>41159.32708333333</v>
      </c>
      <c r="U1484">
        <f t="shared" si="111"/>
        <v>2012</v>
      </c>
    </row>
    <row r="1485" spans="1:21" ht="48" hidden="1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P1485">
        <f t="shared" si="108"/>
        <v>25</v>
      </c>
      <c r="Q1485" s="11" t="s">
        <v>8320</v>
      </c>
      <c r="R1485" t="s">
        <v>8322</v>
      </c>
      <c r="S1485" s="16">
        <f t="shared" si="109"/>
        <v>42548.192997685182</v>
      </c>
      <c r="T1485" s="16">
        <f t="shared" si="110"/>
        <v>42573.192997685182</v>
      </c>
      <c r="U1485">
        <f t="shared" si="111"/>
        <v>2016</v>
      </c>
    </row>
    <row r="1486" spans="1:21" ht="16" hidden="1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P1486">
        <f t="shared" si="108"/>
        <v>0</v>
      </c>
      <c r="Q1486" s="11" t="s">
        <v>8320</v>
      </c>
      <c r="R1486" t="s">
        <v>8322</v>
      </c>
      <c r="S1486" s="16">
        <f t="shared" si="109"/>
        <v>41053.200960648144</v>
      </c>
      <c r="T1486" s="16">
        <f t="shared" si="110"/>
        <v>41111.618750000001</v>
      </c>
      <c r="U1486">
        <f t="shared" si="111"/>
        <v>2012</v>
      </c>
    </row>
    <row r="1487" spans="1:21" ht="48" hidden="1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P1487">
        <f t="shared" si="108"/>
        <v>50</v>
      </c>
      <c r="Q1487" s="11" t="s">
        <v>8320</v>
      </c>
      <c r="R1487" t="s">
        <v>8322</v>
      </c>
      <c r="S1487" s="16">
        <f t="shared" si="109"/>
        <v>42130.795983796299</v>
      </c>
      <c r="T1487" s="16">
        <f t="shared" si="110"/>
        <v>42175.795983796299</v>
      </c>
      <c r="U1487">
        <f t="shared" si="111"/>
        <v>2015</v>
      </c>
    </row>
    <row r="1488" spans="1:21" ht="48" hidden="1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P1488">
        <f t="shared" si="108"/>
        <v>16</v>
      </c>
      <c r="Q1488" s="11" t="s">
        <v>8320</v>
      </c>
      <c r="R1488" t="s">
        <v>8322</v>
      </c>
      <c r="S1488" s="16">
        <f t="shared" si="109"/>
        <v>42032.168530092589</v>
      </c>
      <c r="T1488" s="16">
        <f t="shared" si="110"/>
        <v>42062.168530092589</v>
      </c>
      <c r="U1488">
        <f t="shared" si="111"/>
        <v>2015</v>
      </c>
    </row>
    <row r="1489" spans="1:21" ht="48" hidden="1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P1489">
        <f t="shared" si="108"/>
        <v>0</v>
      </c>
      <c r="Q1489" s="11" t="s">
        <v>8320</v>
      </c>
      <c r="R1489" t="s">
        <v>8322</v>
      </c>
      <c r="S1489" s="16">
        <f t="shared" si="109"/>
        <v>42554.917488425926</v>
      </c>
      <c r="T1489" s="16">
        <f t="shared" si="110"/>
        <v>42584.917488425926</v>
      </c>
      <c r="U1489">
        <f t="shared" si="111"/>
        <v>2016</v>
      </c>
    </row>
    <row r="1490" spans="1:21" ht="48" hidden="1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P1490">
        <f t="shared" si="108"/>
        <v>60</v>
      </c>
      <c r="Q1490" s="11" t="s">
        <v>8320</v>
      </c>
      <c r="R1490" t="s">
        <v>8322</v>
      </c>
      <c r="S1490" s="16">
        <f t="shared" si="109"/>
        <v>41614.563194444447</v>
      </c>
      <c r="T1490" s="16">
        <f t="shared" si="110"/>
        <v>41644.563194444447</v>
      </c>
      <c r="U1490">
        <f t="shared" si="111"/>
        <v>2014</v>
      </c>
    </row>
    <row r="1491" spans="1:21" ht="48" hidden="1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P1491">
        <f t="shared" si="108"/>
        <v>0</v>
      </c>
      <c r="Q1491" s="11" t="s">
        <v>8320</v>
      </c>
      <c r="R1491" t="s">
        <v>8322</v>
      </c>
      <c r="S1491" s="16">
        <f t="shared" si="109"/>
        <v>41198.611712962964</v>
      </c>
      <c r="T1491" s="16">
        <f t="shared" si="110"/>
        <v>41228.653379629628</v>
      </c>
      <c r="U1491">
        <f t="shared" si="111"/>
        <v>2012</v>
      </c>
    </row>
    <row r="1492" spans="1:21" ht="48" hidden="1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P1492">
        <f t="shared" si="108"/>
        <v>47.11</v>
      </c>
      <c r="Q1492" s="11" t="s">
        <v>8320</v>
      </c>
      <c r="R1492" t="s">
        <v>8322</v>
      </c>
      <c r="S1492" s="16">
        <f t="shared" si="109"/>
        <v>41520.561041666668</v>
      </c>
      <c r="T1492" s="16">
        <f t="shared" si="110"/>
        <v>41549.561041666668</v>
      </c>
      <c r="U1492">
        <f t="shared" si="111"/>
        <v>2013</v>
      </c>
    </row>
    <row r="1493" spans="1:21" ht="32" hidden="1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P1493">
        <f t="shared" si="108"/>
        <v>100</v>
      </c>
      <c r="Q1493" s="11" t="s">
        <v>8320</v>
      </c>
      <c r="R1493" t="s">
        <v>8322</v>
      </c>
      <c r="S1493" s="16">
        <f t="shared" si="109"/>
        <v>41991.713460648149</v>
      </c>
      <c r="T1493" s="16">
        <f t="shared" si="110"/>
        <v>42050.651388888888</v>
      </c>
      <c r="U1493">
        <f t="shared" si="111"/>
        <v>2015</v>
      </c>
    </row>
    <row r="1494" spans="1:21" ht="48" hidden="1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P1494">
        <f t="shared" si="108"/>
        <v>15</v>
      </c>
      <c r="Q1494" s="11" t="s">
        <v>8320</v>
      </c>
      <c r="R1494" t="s">
        <v>8322</v>
      </c>
      <c r="S1494" s="16">
        <f t="shared" si="109"/>
        <v>40682.884791666671</v>
      </c>
      <c r="T1494" s="16">
        <f t="shared" si="110"/>
        <v>40712.884791666671</v>
      </c>
      <c r="U1494">
        <f t="shared" si="111"/>
        <v>2011</v>
      </c>
    </row>
    <row r="1495" spans="1:21" ht="32" hidden="1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P1495">
        <f t="shared" si="108"/>
        <v>0</v>
      </c>
      <c r="Q1495" s="11" t="s">
        <v>8320</v>
      </c>
      <c r="R1495" t="s">
        <v>8322</v>
      </c>
      <c r="S1495" s="16">
        <f t="shared" si="109"/>
        <v>41411.866608796299</v>
      </c>
      <c r="T1495" s="16">
        <f t="shared" si="110"/>
        <v>41441.866608796299</v>
      </c>
      <c r="U1495">
        <f t="shared" si="111"/>
        <v>2013</v>
      </c>
    </row>
    <row r="1496" spans="1:21" ht="48" hidden="1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P1496">
        <f t="shared" si="108"/>
        <v>40.450000000000003</v>
      </c>
      <c r="Q1496" s="11" t="s">
        <v>8320</v>
      </c>
      <c r="R1496" t="s">
        <v>8322</v>
      </c>
      <c r="S1496" s="16">
        <f t="shared" si="109"/>
        <v>42067.722372685181</v>
      </c>
      <c r="T1496" s="16">
        <f t="shared" si="110"/>
        <v>42097.651388888888</v>
      </c>
      <c r="U1496">
        <f t="shared" si="111"/>
        <v>2015</v>
      </c>
    </row>
    <row r="1497" spans="1:21" ht="32" hidden="1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P1497">
        <f t="shared" si="108"/>
        <v>0</v>
      </c>
      <c r="Q1497" s="11" t="s">
        <v>8320</v>
      </c>
      <c r="R1497" t="s">
        <v>8322</v>
      </c>
      <c r="S1497" s="16">
        <f t="shared" si="109"/>
        <v>40752.789710648147</v>
      </c>
      <c r="T1497" s="16">
        <f t="shared" si="110"/>
        <v>40782.789710648147</v>
      </c>
      <c r="U1497">
        <f t="shared" si="111"/>
        <v>2011</v>
      </c>
    </row>
    <row r="1498" spans="1:21" ht="48" hidden="1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P1498">
        <f t="shared" si="108"/>
        <v>0</v>
      </c>
      <c r="Q1498" s="11" t="s">
        <v>8320</v>
      </c>
      <c r="R1498" t="s">
        <v>8322</v>
      </c>
      <c r="S1498" s="16">
        <f t="shared" si="109"/>
        <v>41838.475219907406</v>
      </c>
      <c r="T1498" s="16">
        <f t="shared" si="110"/>
        <v>41898.475219907406</v>
      </c>
      <c r="U1498">
        <f t="shared" si="111"/>
        <v>2014</v>
      </c>
    </row>
    <row r="1499" spans="1:21" ht="48" hidden="1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P1499">
        <f t="shared" si="108"/>
        <v>1</v>
      </c>
      <c r="Q1499" s="11" t="s">
        <v>8320</v>
      </c>
      <c r="R1499" t="s">
        <v>8322</v>
      </c>
      <c r="S1499" s="16">
        <f t="shared" si="109"/>
        <v>41444.64261574074</v>
      </c>
      <c r="T1499" s="16">
        <f t="shared" si="110"/>
        <v>41486.821527777778</v>
      </c>
      <c r="U1499">
        <f t="shared" si="111"/>
        <v>2013</v>
      </c>
    </row>
    <row r="1500" spans="1:21" ht="48" hidden="1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P1500">
        <f t="shared" si="108"/>
        <v>19</v>
      </c>
      <c r="Q1500" s="11" t="s">
        <v>8320</v>
      </c>
      <c r="R1500" t="s">
        <v>8322</v>
      </c>
      <c r="S1500" s="16">
        <f t="shared" si="109"/>
        <v>41840.983541666668</v>
      </c>
      <c r="T1500" s="16">
        <f t="shared" si="110"/>
        <v>41885.983541666668</v>
      </c>
      <c r="U1500">
        <f t="shared" si="111"/>
        <v>2014</v>
      </c>
    </row>
    <row r="1501" spans="1:21" ht="48" hidden="1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P1501">
        <f t="shared" si="108"/>
        <v>5</v>
      </c>
      <c r="Q1501" s="11" t="s">
        <v>8320</v>
      </c>
      <c r="R1501" t="s">
        <v>8322</v>
      </c>
      <c r="S1501" s="16">
        <f t="shared" si="109"/>
        <v>42527.007326388892</v>
      </c>
      <c r="T1501" s="16">
        <f t="shared" si="110"/>
        <v>42587.007326388892</v>
      </c>
      <c r="U1501">
        <f t="shared" si="111"/>
        <v>2016</v>
      </c>
    </row>
    <row r="1502" spans="1:21" ht="48" hidden="1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P1502">
        <f t="shared" si="108"/>
        <v>46.73</v>
      </c>
      <c r="Q1502" s="11" t="s">
        <v>8320</v>
      </c>
      <c r="R1502" t="s">
        <v>8322</v>
      </c>
      <c r="S1502" s="16">
        <f t="shared" si="109"/>
        <v>41365.904594907406</v>
      </c>
      <c r="T1502" s="16">
        <f t="shared" si="110"/>
        <v>41395.904594907406</v>
      </c>
      <c r="U1502">
        <f t="shared" si="111"/>
        <v>2013</v>
      </c>
    </row>
    <row r="1503" spans="1:21" ht="32" hidden="1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P1503">
        <f t="shared" si="108"/>
        <v>97.73</v>
      </c>
      <c r="Q1503" s="11" t="s">
        <v>8336</v>
      </c>
      <c r="R1503" t="s">
        <v>8337</v>
      </c>
      <c r="S1503" s="16">
        <f t="shared" si="109"/>
        <v>42163.583599537036</v>
      </c>
      <c r="T1503" s="16">
        <f t="shared" si="110"/>
        <v>42193.583599537036</v>
      </c>
      <c r="U1503">
        <f t="shared" si="111"/>
        <v>2015</v>
      </c>
    </row>
    <row r="1504" spans="1:21" ht="48" hidden="1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P1504">
        <f t="shared" si="108"/>
        <v>67.84</v>
      </c>
      <c r="Q1504" s="11" t="s">
        <v>8336</v>
      </c>
      <c r="R1504" t="s">
        <v>8337</v>
      </c>
      <c r="S1504" s="16">
        <f t="shared" si="109"/>
        <v>42426.542592592596</v>
      </c>
      <c r="T1504" s="16">
        <f t="shared" si="110"/>
        <v>42454.916666666672</v>
      </c>
      <c r="U1504">
        <f t="shared" si="111"/>
        <v>2016</v>
      </c>
    </row>
    <row r="1505" spans="1:21" ht="48" hidden="1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P1505">
        <f t="shared" si="108"/>
        <v>56.98</v>
      </c>
      <c r="Q1505" s="11" t="s">
        <v>8336</v>
      </c>
      <c r="R1505" t="s">
        <v>8337</v>
      </c>
      <c r="S1505" s="16">
        <f t="shared" si="109"/>
        <v>42606.347233796296</v>
      </c>
      <c r="T1505" s="16">
        <f t="shared" si="110"/>
        <v>42666.347233796296</v>
      </c>
      <c r="U1505">
        <f t="shared" si="111"/>
        <v>2016</v>
      </c>
    </row>
    <row r="1506" spans="1:21" ht="32" hidden="1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P1506">
        <f t="shared" si="108"/>
        <v>67.16</v>
      </c>
      <c r="Q1506" s="11" t="s">
        <v>8336</v>
      </c>
      <c r="R1506" t="s">
        <v>8337</v>
      </c>
      <c r="S1506" s="16">
        <f t="shared" si="109"/>
        <v>41772.657685185186</v>
      </c>
      <c r="T1506" s="16">
        <f t="shared" si="110"/>
        <v>41800.356249999997</v>
      </c>
      <c r="U1506">
        <f t="shared" si="111"/>
        <v>2014</v>
      </c>
    </row>
    <row r="1507" spans="1:21" ht="48" hidden="1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P1507">
        <f t="shared" si="108"/>
        <v>48.04</v>
      </c>
      <c r="Q1507" s="11" t="s">
        <v>8336</v>
      </c>
      <c r="R1507" t="s">
        <v>8337</v>
      </c>
      <c r="S1507" s="16">
        <f t="shared" si="109"/>
        <v>42414.44332175926</v>
      </c>
      <c r="T1507" s="16">
        <f t="shared" si="110"/>
        <v>42451.834027777775</v>
      </c>
      <c r="U1507">
        <f t="shared" si="111"/>
        <v>2016</v>
      </c>
    </row>
    <row r="1508" spans="1:21" ht="48" hidden="1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P1508">
        <f t="shared" si="108"/>
        <v>38.86</v>
      </c>
      <c r="Q1508" s="11" t="s">
        <v>8336</v>
      </c>
      <c r="R1508" t="s">
        <v>8337</v>
      </c>
      <c r="S1508" s="16">
        <f t="shared" si="109"/>
        <v>41814.785925925928</v>
      </c>
      <c r="T1508" s="16">
        <f t="shared" si="110"/>
        <v>41844.785925925928</v>
      </c>
      <c r="U1508">
        <f t="shared" si="111"/>
        <v>2014</v>
      </c>
    </row>
    <row r="1509" spans="1:21" ht="48" hidden="1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P1509">
        <f t="shared" si="108"/>
        <v>78.180000000000007</v>
      </c>
      <c r="Q1509" s="11" t="s">
        <v>8336</v>
      </c>
      <c r="R1509" t="s">
        <v>8337</v>
      </c>
      <c r="S1509" s="16">
        <f t="shared" si="109"/>
        <v>40254.450335648151</v>
      </c>
      <c r="T1509" s="16">
        <f t="shared" si="110"/>
        <v>40313.340277777781</v>
      </c>
      <c r="U1509">
        <f t="shared" si="111"/>
        <v>2010</v>
      </c>
    </row>
    <row r="1510" spans="1:21" ht="48" hidden="1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P1510">
        <f t="shared" si="108"/>
        <v>97.11</v>
      </c>
      <c r="Q1510" s="11" t="s">
        <v>8336</v>
      </c>
      <c r="R1510" t="s">
        <v>8337</v>
      </c>
      <c r="S1510" s="16">
        <f t="shared" si="109"/>
        <v>41786.614363425928</v>
      </c>
      <c r="T1510" s="16">
        <f t="shared" si="110"/>
        <v>41817.614363425928</v>
      </c>
      <c r="U1510">
        <f t="shared" si="111"/>
        <v>2014</v>
      </c>
    </row>
    <row r="1511" spans="1:21" ht="48" hidden="1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P1511">
        <f t="shared" si="108"/>
        <v>110.39</v>
      </c>
      <c r="Q1511" s="11" t="s">
        <v>8336</v>
      </c>
      <c r="R1511" t="s">
        <v>8337</v>
      </c>
      <c r="S1511" s="16">
        <f t="shared" si="109"/>
        <v>42751.533391203702</v>
      </c>
      <c r="T1511" s="16">
        <f t="shared" si="110"/>
        <v>42780.957638888889</v>
      </c>
      <c r="U1511">
        <f t="shared" si="111"/>
        <v>2017</v>
      </c>
    </row>
    <row r="1512" spans="1:21" ht="48" hidden="1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P1512">
        <f t="shared" si="108"/>
        <v>39.92</v>
      </c>
      <c r="Q1512" s="11" t="s">
        <v>8336</v>
      </c>
      <c r="R1512" t="s">
        <v>8337</v>
      </c>
      <c r="S1512" s="16">
        <f t="shared" si="109"/>
        <v>41809.385162037033</v>
      </c>
      <c r="T1512" s="16">
        <f t="shared" si="110"/>
        <v>41839.385162037033</v>
      </c>
      <c r="U1512">
        <f t="shared" si="111"/>
        <v>2014</v>
      </c>
    </row>
    <row r="1513" spans="1:21" ht="48" hidden="1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P1513">
        <f t="shared" si="108"/>
        <v>75.98</v>
      </c>
      <c r="Q1513" s="11" t="s">
        <v>8336</v>
      </c>
      <c r="R1513" t="s">
        <v>8337</v>
      </c>
      <c r="S1513" s="16">
        <f t="shared" si="109"/>
        <v>42296.583379629628</v>
      </c>
      <c r="T1513" s="16">
        <f t="shared" si="110"/>
        <v>42326.625046296293</v>
      </c>
      <c r="U1513">
        <f t="shared" si="111"/>
        <v>2015</v>
      </c>
    </row>
    <row r="1514" spans="1:21" ht="48" hidden="1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P1514">
        <f t="shared" si="108"/>
        <v>58.38</v>
      </c>
      <c r="Q1514" s="11" t="s">
        <v>8336</v>
      </c>
      <c r="R1514" t="s">
        <v>8337</v>
      </c>
      <c r="S1514" s="16">
        <f t="shared" si="109"/>
        <v>42741.684479166666</v>
      </c>
      <c r="T1514" s="16">
        <f t="shared" si="110"/>
        <v>42771.684479166666</v>
      </c>
      <c r="U1514">
        <f t="shared" si="111"/>
        <v>2017</v>
      </c>
    </row>
    <row r="1515" spans="1:21" ht="48" hidden="1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P1515">
        <f t="shared" si="108"/>
        <v>55.82</v>
      </c>
      <c r="Q1515" s="11" t="s">
        <v>8336</v>
      </c>
      <c r="R1515" t="s">
        <v>8337</v>
      </c>
      <c r="S1515" s="16">
        <f t="shared" si="109"/>
        <v>41806.637337962966</v>
      </c>
      <c r="T1515" s="16">
        <f t="shared" si="110"/>
        <v>41836.637337962966</v>
      </c>
      <c r="U1515">
        <f t="shared" si="111"/>
        <v>2014</v>
      </c>
    </row>
    <row r="1516" spans="1:21" ht="48" hidden="1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P1516">
        <f t="shared" si="108"/>
        <v>151.24</v>
      </c>
      <c r="Q1516" s="11" t="s">
        <v>8336</v>
      </c>
      <c r="R1516" t="s">
        <v>8337</v>
      </c>
      <c r="S1516" s="16">
        <f t="shared" si="109"/>
        <v>42234.597685185188</v>
      </c>
      <c r="T1516" s="16">
        <f t="shared" si="110"/>
        <v>42274.597685185188</v>
      </c>
      <c r="U1516">
        <f t="shared" si="111"/>
        <v>2015</v>
      </c>
    </row>
    <row r="1517" spans="1:21" ht="48" hidden="1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P1517">
        <f t="shared" si="108"/>
        <v>849.67</v>
      </c>
      <c r="Q1517" s="11" t="s">
        <v>8336</v>
      </c>
      <c r="R1517" t="s">
        <v>8337</v>
      </c>
      <c r="S1517" s="16">
        <f t="shared" si="109"/>
        <v>42415.253437499996</v>
      </c>
      <c r="T1517" s="16">
        <f t="shared" si="110"/>
        <v>42445.211770833332</v>
      </c>
      <c r="U1517">
        <f t="shared" si="111"/>
        <v>2016</v>
      </c>
    </row>
    <row r="1518" spans="1:21" ht="48" hidden="1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P1518">
        <f t="shared" si="108"/>
        <v>159.24</v>
      </c>
      <c r="Q1518" s="11" t="s">
        <v>8336</v>
      </c>
      <c r="R1518" t="s">
        <v>8337</v>
      </c>
      <c r="S1518" s="16">
        <f t="shared" si="109"/>
        <v>42619.466342592597</v>
      </c>
      <c r="T1518" s="16">
        <f t="shared" si="110"/>
        <v>42649.583333333328</v>
      </c>
      <c r="U1518">
        <f t="shared" si="111"/>
        <v>2016</v>
      </c>
    </row>
    <row r="1519" spans="1:21" ht="48" hidden="1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P1519">
        <f t="shared" si="108"/>
        <v>39.51</v>
      </c>
      <c r="Q1519" s="11" t="s">
        <v>8336</v>
      </c>
      <c r="R1519" t="s">
        <v>8337</v>
      </c>
      <c r="S1519" s="16">
        <f t="shared" si="109"/>
        <v>41948.56658564815</v>
      </c>
      <c r="T1519" s="16">
        <f t="shared" si="110"/>
        <v>41979.25</v>
      </c>
      <c r="U1519">
        <f t="shared" si="111"/>
        <v>2014</v>
      </c>
    </row>
    <row r="1520" spans="1:21" ht="32" hidden="1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P1520">
        <f t="shared" si="108"/>
        <v>130.53</v>
      </c>
      <c r="Q1520" s="11" t="s">
        <v>8336</v>
      </c>
      <c r="R1520" t="s">
        <v>8337</v>
      </c>
      <c r="S1520" s="16">
        <f t="shared" si="109"/>
        <v>41760.8200462963</v>
      </c>
      <c r="T1520" s="16">
        <f t="shared" si="110"/>
        <v>41790.8200462963</v>
      </c>
      <c r="U1520">
        <f t="shared" si="111"/>
        <v>2014</v>
      </c>
    </row>
    <row r="1521" spans="1:21" ht="48" hidden="1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P1521">
        <f t="shared" si="108"/>
        <v>64.16</v>
      </c>
      <c r="Q1521" s="11" t="s">
        <v>8336</v>
      </c>
      <c r="R1521" t="s">
        <v>8337</v>
      </c>
      <c r="S1521" s="16">
        <f t="shared" si="109"/>
        <v>41782.741701388892</v>
      </c>
      <c r="T1521" s="16">
        <f t="shared" si="110"/>
        <v>41810.915972222225</v>
      </c>
      <c r="U1521">
        <f t="shared" si="111"/>
        <v>2014</v>
      </c>
    </row>
    <row r="1522" spans="1:21" ht="32" hidden="1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P1522">
        <f t="shared" si="108"/>
        <v>111.53</v>
      </c>
      <c r="Q1522" s="11" t="s">
        <v>8336</v>
      </c>
      <c r="R1522" t="s">
        <v>8337</v>
      </c>
      <c r="S1522" s="16">
        <f t="shared" si="109"/>
        <v>41955.857789351852</v>
      </c>
      <c r="T1522" s="16">
        <f t="shared" si="110"/>
        <v>41992.166666666672</v>
      </c>
      <c r="U1522">
        <f t="shared" si="111"/>
        <v>2014</v>
      </c>
    </row>
    <row r="1523" spans="1:21" ht="48" hidden="1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P1523">
        <f t="shared" si="108"/>
        <v>170.45</v>
      </c>
      <c r="Q1523" s="11" t="s">
        <v>8336</v>
      </c>
      <c r="R1523" t="s">
        <v>8337</v>
      </c>
      <c r="S1523" s="16">
        <f t="shared" si="109"/>
        <v>42493.167719907404</v>
      </c>
      <c r="T1523" s="16">
        <f t="shared" si="110"/>
        <v>42528.167719907404</v>
      </c>
      <c r="U1523">
        <f t="shared" si="111"/>
        <v>2016</v>
      </c>
    </row>
    <row r="1524" spans="1:21" ht="48" hidden="1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P1524">
        <f t="shared" si="108"/>
        <v>133.74</v>
      </c>
      <c r="Q1524" s="11" t="s">
        <v>8336</v>
      </c>
      <c r="R1524" t="s">
        <v>8337</v>
      </c>
      <c r="S1524" s="16">
        <f t="shared" si="109"/>
        <v>41899.830312500002</v>
      </c>
      <c r="T1524" s="16">
        <f t="shared" si="110"/>
        <v>41929.830312500002</v>
      </c>
      <c r="U1524">
        <f t="shared" si="111"/>
        <v>2014</v>
      </c>
    </row>
    <row r="1525" spans="1:21" ht="48" hidden="1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P1525">
        <f t="shared" si="108"/>
        <v>95.83</v>
      </c>
      <c r="Q1525" s="11" t="s">
        <v>8336</v>
      </c>
      <c r="R1525" t="s">
        <v>8337</v>
      </c>
      <c r="S1525" s="16">
        <f t="shared" si="109"/>
        <v>41964.751342592594</v>
      </c>
      <c r="T1525" s="16">
        <f t="shared" si="110"/>
        <v>41996</v>
      </c>
      <c r="U1525">
        <f t="shared" si="111"/>
        <v>2014</v>
      </c>
    </row>
    <row r="1526" spans="1:21" ht="48" hidden="1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P1526">
        <f t="shared" si="108"/>
        <v>221.79</v>
      </c>
      <c r="Q1526" s="11" t="s">
        <v>8336</v>
      </c>
      <c r="R1526" t="s">
        <v>8337</v>
      </c>
      <c r="S1526" s="16">
        <f t="shared" si="109"/>
        <v>42756.501041666663</v>
      </c>
      <c r="T1526" s="16">
        <f t="shared" si="110"/>
        <v>42786.501041666663</v>
      </c>
      <c r="U1526">
        <f t="shared" si="111"/>
        <v>2017</v>
      </c>
    </row>
    <row r="1527" spans="1:21" ht="48" hidden="1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P1527">
        <f t="shared" si="108"/>
        <v>32.32</v>
      </c>
      <c r="Q1527" s="11" t="s">
        <v>8336</v>
      </c>
      <c r="R1527" t="s">
        <v>8337</v>
      </c>
      <c r="S1527" s="16">
        <f t="shared" si="109"/>
        <v>42570.702986111108</v>
      </c>
      <c r="T1527" s="16">
        <f t="shared" si="110"/>
        <v>42600.702986111108</v>
      </c>
      <c r="U1527">
        <f t="shared" si="111"/>
        <v>2016</v>
      </c>
    </row>
    <row r="1528" spans="1:21" ht="48" hidden="1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P1528">
        <f t="shared" si="108"/>
        <v>98.84</v>
      </c>
      <c r="Q1528" s="11" t="s">
        <v>8336</v>
      </c>
      <c r="R1528" t="s">
        <v>8337</v>
      </c>
      <c r="S1528" s="16">
        <f t="shared" si="109"/>
        <v>42339.276006944448</v>
      </c>
      <c r="T1528" s="16">
        <f t="shared" si="110"/>
        <v>42388.276006944448</v>
      </c>
      <c r="U1528">
        <f t="shared" si="111"/>
        <v>2016</v>
      </c>
    </row>
    <row r="1529" spans="1:21" ht="32" hidden="1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P1529">
        <f t="shared" si="108"/>
        <v>55.22</v>
      </c>
      <c r="Q1529" s="11" t="s">
        <v>8336</v>
      </c>
      <c r="R1529" t="s">
        <v>8337</v>
      </c>
      <c r="S1529" s="16">
        <f t="shared" si="109"/>
        <v>42780.600532407407</v>
      </c>
      <c r="T1529" s="16">
        <f t="shared" si="110"/>
        <v>42808.558865740735</v>
      </c>
      <c r="U1529">
        <f t="shared" si="111"/>
        <v>2017</v>
      </c>
    </row>
    <row r="1530" spans="1:21" ht="32" hidden="1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P1530">
        <f t="shared" si="108"/>
        <v>52.79</v>
      </c>
      <c r="Q1530" s="11" t="s">
        <v>8336</v>
      </c>
      <c r="R1530" t="s">
        <v>8337</v>
      </c>
      <c r="S1530" s="16">
        <f t="shared" si="109"/>
        <v>42736.732893518521</v>
      </c>
      <c r="T1530" s="16">
        <f t="shared" si="110"/>
        <v>42767</v>
      </c>
      <c r="U1530">
        <f t="shared" si="111"/>
        <v>2017</v>
      </c>
    </row>
    <row r="1531" spans="1:21" ht="32" hidden="1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P1531">
        <f t="shared" si="108"/>
        <v>135.66999999999999</v>
      </c>
      <c r="Q1531" s="11" t="s">
        <v>8336</v>
      </c>
      <c r="R1531" t="s">
        <v>8337</v>
      </c>
      <c r="S1531" s="16">
        <f t="shared" si="109"/>
        <v>42052.628703703704</v>
      </c>
      <c r="T1531" s="16">
        <f t="shared" si="110"/>
        <v>42082.587037037039</v>
      </c>
      <c r="U1531">
        <f t="shared" si="111"/>
        <v>2015</v>
      </c>
    </row>
    <row r="1532" spans="1:21" ht="48" hidden="1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P1532">
        <f t="shared" si="108"/>
        <v>53.99</v>
      </c>
      <c r="Q1532" s="11" t="s">
        <v>8336</v>
      </c>
      <c r="R1532" t="s">
        <v>8337</v>
      </c>
      <c r="S1532" s="16">
        <f t="shared" si="109"/>
        <v>42275.767303240747</v>
      </c>
      <c r="T1532" s="16">
        <f t="shared" si="110"/>
        <v>42300.767303240747</v>
      </c>
      <c r="U1532">
        <f t="shared" si="111"/>
        <v>2015</v>
      </c>
    </row>
    <row r="1533" spans="1:21" ht="48" hidden="1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P1533">
        <f t="shared" si="108"/>
        <v>56.64</v>
      </c>
      <c r="Q1533" s="11" t="s">
        <v>8336</v>
      </c>
      <c r="R1533" t="s">
        <v>8337</v>
      </c>
      <c r="S1533" s="16">
        <f t="shared" si="109"/>
        <v>41941.802384259259</v>
      </c>
      <c r="T1533" s="16">
        <f t="shared" si="110"/>
        <v>41974.125</v>
      </c>
      <c r="U1533">
        <f t="shared" si="111"/>
        <v>2014</v>
      </c>
    </row>
    <row r="1534" spans="1:21" ht="48" hidden="1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P1534">
        <f t="shared" si="108"/>
        <v>82.32</v>
      </c>
      <c r="Q1534" s="11" t="s">
        <v>8336</v>
      </c>
      <c r="R1534" t="s">
        <v>8337</v>
      </c>
      <c r="S1534" s="16">
        <f t="shared" si="109"/>
        <v>42391.475289351853</v>
      </c>
      <c r="T1534" s="16">
        <f t="shared" si="110"/>
        <v>42415.625</v>
      </c>
      <c r="U1534">
        <f t="shared" si="111"/>
        <v>2016</v>
      </c>
    </row>
    <row r="1535" spans="1:21" ht="32" hidden="1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P1535">
        <f t="shared" si="108"/>
        <v>88.26</v>
      </c>
      <c r="Q1535" s="11" t="s">
        <v>8336</v>
      </c>
      <c r="R1535" t="s">
        <v>8337</v>
      </c>
      <c r="S1535" s="16">
        <f t="shared" si="109"/>
        <v>42443.00204861111</v>
      </c>
      <c r="T1535" s="16">
        <f t="shared" si="110"/>
        <v>42492.165972222225</v>
      </c>
      <c r="U1535">
        <f t="shared" si="111"/>
        <v>2016</v>
      </c>
    </row>
    <row r="1536" spans="1:21" ht="48" hidden="1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P1536">
        <f t="shared" si="108"/>
        <v>84.91</v>
      </c>
      <c r="Q1536" s="11" t="s">
        <v>8336</v>
      </c>
      <c r="R1536" t="s">
        <v>8337</v>
      </c>
      <c r="S1536" s="16">
        <f t="shared" si="109"/>
        <v>42221.67432870371</v>
      </c>
      <c r="T1536" s="16">
        <f t="shared" si="110"/>
        <v>42251.67432870371</v>
      </c>
      <c r="U1536">
        <f t="shared" si="111"/>
        <v>2015</v>
      </c>
    </row>
    <row r="1537" spans="1:21" ht="48" hidden="1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P1537">
        <f t="shared" si="108"/>
        <v>48.15</v>
      </c>
      <c r="Q1537" s="11" t="s">
        <v>8336</v>
      </c>
      <c r="R1537" t="s">
        <v>8337</v>
      </c>
      <c r="S1537" s="16">
        <f t="shared" si="109"/>
        <v>42484.829062500001</v>
      </c>
      <c r="T1537" s="16">
        <f t="shared" si="110"/>
        <v>42513.916666666672</v>
      </c>
      <c r="U1537">
        <f t="shared" si="111"/>
        <v>2016</v>
      </c>
    </row>
    <row r="1538" spans="1:21" ht="48" hidden="1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P1538">
        <f t="shared" si="108"/>
        <v>66.02</v>
      </c>
      <c r="Q1538" s="11" t="s">
        <v>8336</v>
      </c>
      <c r="R1538" t="s">
        <v>8337</v>
      </c>
      <c r="S1538" s="16">
        <f t="shared" si="109"/>
        <v>42213.802199074074</v>
      </c>
      <c r="T1538" s="16">
        <f t="shared" si="110"/>
        <v>42243.802199074074</v>
      </c>
      <c r="U1538">
        <f t="shared" si="111"/>
        <v>2015</v>
      </c>
    </row>
    <row r="1539" spans="1:21" ht="48" hidden="1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P1539">
        <f t="shared" ref="P1539:P1602" si="112">IFERROR(ROUND(E1539/L1539,2),0)</f>
        <v>96.38</v>
      </c>
      <c r="Q1539" s="11" t="s">
        <v>8336</v>
      </c>
      <c r="R1539" t="s">
        <v>8337</v>
      </c>
      <c r="S1539" s="16">
        <f t="shared" ref="S1539:S1602" si="113">(((J1539/60)/60)/24)+DATE(1970,1,1)</f>
        <v>42552.315127314811</v>
      </c>
      <c r="T1539" s="16">
        <f t="shared" ref="T1539:T1602" si="114">(((I1539/60)/60)/24)+DATE(1970,1,1)</f>
        <v>42588.75</v>
      </c>
      <c r="U1539">
        <f t="shared" ref="U1539:U1602" si="115">YEAR(T1539)</f>
        <v>2016</v>
      </c>
    </row>
    <row r="1540" spans="1:21" ht="48" hidden="1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P1540">
        <f t="shared" si="112"/>
        <v>156.16999999999999</v>
      </c>
      <c r="Q1540" s="11" t="s">
        <v>8336</v>
      </c>
      <c r="R1540" t="s">
        <v>8337</v>
      </c>
      <c r="S1540" s="16">
        <f t="shared" si="113"/>
        <v>41981.782060185185</v>
      </c>
      <c r="T1540" s="16">
        <f t="shared" si="114"/>
        <v>42026.782060185185</v>
      </c>
      <c r="U1540">
        <f t="shared" si="115"/>
        <v>2015</v>
      </c>
    </row>
    <row r="1541" spans="1:21" ht="48" hidden="1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P1541">
        <f t="shared" si="112"/>
        <v>95.76</v>
      </c>
      <c r="Q1541" s="11" t="s">
        <v>8336</v>
      </c>
      <c r="R1541" t="s">
        <v>8337</v>
      </c>
      <c r="S1541" s="16">
        <f t="shared" si="113"/>
        <v>42705.919201388882</v>
      </c>
      <c r="T1541" s="16">
        <f t="shared" si="114"/>
        <v>42738.919201388882</v>
      </c>
      <c r="U1541">
        <f t="shared" si="115"/>
        <v>2017</v>
      </c>
    </row>
    <row r="1542" spans="1:21" ht="48" hidden="1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P1542">
        <f t="shared" si="112"/>
        <v>180.41</v>
      </c>
      <c r="Q1542" s="11" t="s">
        <v>8336</v>
      </c>
      <c r="R1542" t="s">
        <v>8337</v>
      </c>
      <c r="S1542" s="16">
        <f t="shared" si="113"/>
        <v>41939.00712962963</v>
      </c>
      <c r="T1542" s="16">
        <f t="shared" si="114"/>
        <v>41969.052083333328</v>
      </c>
      <c r="U1542">
        <f t="shared" si="115"/>
        <v>2014</v>
      </c>
    </row>
    <row r="1543" spans="1:21" ht="48" hidden="1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P1543">
        <f t="shared" si="112"/>
        <v>3</v>
      </c>
      <c r="Q1543" s="11" t="s">
        <v>8336</v>
      </c>
      <c r="R1543" t="s">
        <v>8341</v>
      </c>
      <c r="S1543" s="16">
        <f t="shared" si="113"/>
        <v>41974.712245370371</v>
      </c>
      <c r="T1543" s="16">
        <f t="shared" si="114"/>
        <v>42004.712245370371</v>
      </c>
      <c r="U1543">
        <f t="shared" si="115"/>
        <v>2014</v>
      </c>
    </row>
    <row r="1544" spans="1:21" ht="48" hidden="1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P1544">
        <f t="shared" si="112"/>
        <v>20</v>
      </c>
      <c r="Q1544" s="11" t="s">
        <v>8336</v>
      </c>
      <c r="R1544" t="s">
        <v>8341</v>
      </c>
      <c r="S1544" s="16">
        <f t="shared" si="113"/>
        <v>42170.996527777781</v>
      </c>
      <c r="T1544" s="16">
        <f t="shared" si="114"/>
        <v>42185.996527777781</v>
      </c>
      <c r="U1544">
        <f t="shared" si="115"/>
        <v>2015</v>
      </c>
    </row>
    <row r="1545" spans="1:21" ht="48" hidden="1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P1545">
        <f t="shared" si="112"/>
        <v>10</v>
      </c>
      <c r="Q1545" s="11" t="s">
        <v>8336</v>
      </c>
      <c r="R1545" t="s">
        <v>8341</v>
      </c>
      <c r="S1545" s="16">
        <f t="shared" si="113"/>
        <v>41935.509652777779</v>
      </c>
      <c r="T1545" s="16">
        <f t="shared" si="114"/>
        <v>41965.551319444443</v>
      </c>
      <c r="U1545">
        <f t="shared" si="115"/>
        <v>2014</v>
      </c>
    </row>
    <row r="1546" spans="1:21" ht="48" hidden="1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P1546">
        <f t="shared" si="112"/>
        <v>0</v>
      </c>
      <c r="Q1546" s="11" t="s">
        <v>8336</v>
      </c>
      <c r="R1546" t="s">
        <v>8341</v>
      </c>
      <c r="S1546" s="16">
        <f t="shared" si="113"/>
        <v>42053.051203703704</v>
      </c>
      <c r="T1546" s="16">
        <f t="shared" si="114"/>
        <v>42095.012499999997</v>
      </c>
      <c r="U1546">
        <f t="shared" si="115"/>
        <v>2015</v>
      </c>
    </row>
    <row r="1547" spans="1:21" ht="48" hidden="1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P1547">
        <f t="shared" si="112"/>
        <v>1</v>
      </c>
      <c r="Q1547" s="11" t="s">
        <v>8336</v>
      </c>
      <c r="R1547" t="s">
        <v>8341</v>
      </c>
      <c r="S1547" s="16">
        <f t="shared" si="113"/>
        <v>42031.884652777779</v>
      </c>
      <c r="T1547" s="16">
        <f t="shared" si="114"/>
        <v>42065.886111111111</v>
      </c>
      <c r="U1547">
        <f t="shared" si="115"/>
        <v>2015</v>
      </c>
    </row>
    <row r="1548" spans="1:21" ht="48" hidden="1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P1548">
        <f t="shared" si="112"/>
        <v>26.27</v>
      </c>
      <c r="Q1548" s="11" t="s">
        <v>8336</v>
      </c>
      <c r="R1548" t="s">
        <v>8341</v>
      </c>
      <c r="S1548" s="16">
        <f t="shared" si="113"/>
        <v>41839.212951388887</v>
      </c>
      <c r="T1548" s="16">
        <f t="shared" si="114"/>
        <v>41899.212951388887</v>
      </c>
      <c r="U1548">
        <f t="shared" si="115"/>
        <v>2014</v>
      </c>
    </row>
    <row r="1549" spans="1:21" ht="48" hidden="1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P1549">
        <f t="shared" si="112"/>
        <v>0</v>
      </c>
      <c r="Q1549" s="11" t="s">
        <v>8336</v>
      </c>
      <c r="R1549" t="s">
        <v>8341</v>
      </c>
      <c r="S1549" s="16">
        <f t="shared" si="113"/>
        <v>42782.426875000005</v>
      </c>
      <c r="T1549" s="16">
        <f t="shared" si="114"/>
        <v>42789.426875000005</v>
      </c>
      <c r="U1549">
        <f t="shared" si="115"/>
        <v>2017</v>
      </c>
    </row>
    <row r="1550" spans="1:21" ht="32" hidden="1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P1550">
        <f t="shared" si="112"/>
        <v>60</v>
      </c>
      <c r="Q1550" s="11" t="s">
        <v>8336</v>
      </c>
      <c r="R1550" t="s">
        <v>8341</v>
      </c>
      <c r="S1550" s="16">
        <f t="shared" si="113"/>
        <v>42286.88217592593</v>
      </c>
      <c r="T1550" s="16">
        <f t="shared" si="114"/>
        <v>42316.923842592587</v>
      </c>
      <c r="U1550">
        <f t="shared" si="115"/>
        <v>2015</v>
      </c>
    </row>
    <row r="1551" spans="1:21" ht="48" hidden="1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P1551">
        <f t="shared" si="112"/>
        <v>28.33</v>
      </c>
      <c r="Q1551" s="11" t="s">
        <v>8336</v>
      </c>
      <c r="R1551" t="s">
        <v>8341</v>
      </c>
      <c r="S1551" s="16">
        <f t="shared" si="113"/>
        <v>42281.136099537034</v>
      </c>
      <c r="T1551" s="16">
        <f t="shared" si="114"/>
        <v>42311.177766203706</v>
      </c>
      <c r="U1551">
        <f t="shared" si="115"/>
        <v>2015</v>
      </c>
    </row>
    <row r="1552" spans="1:21" ht="48" hidden="1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P1552">
        <f t="shared" si="112"/>
        <v>14.43</v>
      </c>
      <c r="Q1552" s="11" t="s">
        <v>8336</v>
      </c>
      <c r="R1552" t="s">
        <v>8341</v>
      </c>
      <c r="S1552" s="16">
        <f t="shared" si="113"/>
        <v>42472.449467592596</v>
      </c>
      <c r="T1552" s="16">
        <f t="shared" si="114"/>
        <v>42502.449467592596</v>
      </c>
      <c r="U1552">
        <f t="shared" si="115"/>
        <v>2016</v>
      </c>
    </row>
    <row r="1553" spans="1:21" ht="48" hidden="1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P1553">
        <f t="shared" si="112"/>
        <v>0</v>
      </c>
      <c r="Q1553" s="11" t="s">
        <v>8336</v>
      </c>
      <c r="R1553" t="s">
        <v>8341</v>
      </c>
      <c r="S1553" s="16">
        <f t="shared" si="113"/>
        <v>42121.824525462958</v>
      </c>
      <c r="T1553" s="16">
        <f t="shared" si="114"/>
        <v>42151.824525462958</v>
      </c>
      <c r="U1553">
        <f t="shared" si="115"/>
        <v>2015</v>
      </c>
    </row>
    <row r="1554" spans="1:21" ht="48" hidden="1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P1554">
        <f t="shared" si="112"/>
        <v>132.19</v>
      </c>
      <c r="Q1554" s="11" t="s">
        <v>8336</v>
      </c>
      <c r="R1554" t="s">
        <v>8341</v>
      </c>
      <c r="S1554" s="16">
        <f t="shared" si="113"/>
        <v>41892.688750000001</v>
      </c>
      <c r="T1554" s="16">
        <f t="shared" si="114"/>
        <v>41913.165972222225</v>
      </c>
      <c r="U1554">
        <f t="shared" si="115"/>
        <v>2014</v>
      </c>
    </row>
    <row r="1555" spans="1:21" ht="48" hidden="1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P1555">
        <f t="shared" si="112"/>
        <v>0</v>
      </c>
      <c r="Q1555" s="11" t="s">
        <v>8336</v>
      </c>
      <c r="R1555" t="s">
        <v>8341</v>
      </c>
      <c r="S1555" s="16">
        <f t="shared" si="113"/>
        <v>42219.282951388886</v>
      </c>
      <c r="T1555" s="16">
        <f t="shared" si="114"/>
        <v>42249.282951388886</v>
      </c>
      <c r="U1555">
        <f t="shared" si="115"/>
        <v>2015</v>
      </c>
    </row>
    <row r="1556" spans="1:21" ht="48" hidden="1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P1556">
        <f t="shared" si="112"/>
        <v>0</v>
      </c>
      <c r="Q1556" s="11" t="s">
        <v>8336</v>
      </c>
      <c r="R1556" t="s">
        <v>8341</v>
      </c>
      <c r="S1556" s="16">
        <f t="shared" si="113"/>
        <v>42188.252199074079</v>
      </c>
      <c r="T1556" s="16">
        <f t="shared" si="114"/>
        <v>42218.252199074079</v>
      </c>
      <c r="U1556">
        <f t="shared" si="115"/>
        <v>2015</v>
      </c>
    </row>
    <row r="1557" spans="1:21" ht="48" hidden="1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P1557">
        <f t="shared" si="112"/>
        <v>0</v>
      </c>
      <c r="Q1557" s="11" t="s">
        <v>8336</v>
      </c>
      <c r="R1557" t="s">
        <v>8341</v>
      </c>
      <c r="S1557" s="16">
        <f t="shared" si="113"/>
        <v>42241.613796296297</v>
      </c>
      <c r="T1557" s="16">
        <f t="shared" si="114"/>
        <v>42264.708333333328</v>
      </c>
      <c r="U1557">
        <f t="shared" si="115"/>
        <v>2015</v>
      </c>
    </row>
    <row r="1558" spans="1:21" ht="48" hidden="1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P1558">
        <f t="shared" si="112"/>
        <v>56.42</v>
      </c>
      <c r="Q1558" s="11" t="s">
        <v>8336</v>
      </c>
      <c r="R1558" t="s">
        <v>8341</v>
      </c>
      <c r="S1558" s="16">
        <f t="shared" si="113"/>
        <v>42525.153055555551</v>
      </c>
      <c r="T1558" s="16">
        <f t="shared" si="114"/>
        <v>42555.153055555551</v>
      </c>
      <c r="U1558">
        <f t="shared" si="115"/>
        <v>2016</v>
      </c>
    </row>
    <row r="1559" spans="1:21" ht="48" hidden="1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P1559">
        <f t="shared" si="112"/>
        <v>100</v>
      </c>
      <c r="Q1559" s="11" t="s">
        <v>8336</v>
      </c>
      <c r="R1559" t="s">
        <v>8341</v>
      </c>
      <c r="S1559" s="16">
        <f t="shared" si="113"/>
        <v>41871.65315972222</v>
      </c>
      <c r="T1559" s="16">
        <f t="shared" si="114"/>
        <v>41902.65315972222</v>
      </c>
      <c r="U1559">
        <f t="shared" si="115"/>
        <v>2014</v>
      </c>
    </row>
    <row r="1560" spans="1:21" ht="32" hidden="1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P1560">
        <f t="shared" si="112"/>
        <v>11.67</v>
      </c>
      <c r="Q1560" s="11" t="s">
        <v>8336</v>
      </c>
      <c r="R1560" t="s">
        <v>8341</v>
      </c>
      <c r="S1560" s="16">
        <f t="shared" si="113"/>
        <v>42185.397673611107</v>
      </c>
      <c r="T1560" s="16">
        <f t="shared" si="114"/>
        <v>42244.508333333331</v>
      </c>
      <c r="U1560">
        <f t="shared" si="115"/>
        <v>2015</v>
      </c>
    </row>
    <row r="1561" spans="1:21" ht="32" hidden="1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P1561">
        <f t="shared" si="112"/>
        <v>50</v>
      </c>
      <c r="Q1561" s="11" t="s">
        <v>8336</v>
      </c>
      <c r="R1561" t="s">
        <v>8341</v>
      </c>
      <c r="S1561" s="16">
        <f t="shared" si="113"/>
        <v>42108.05322916666</v>
      </c>
      <c r="T1561" s="16">
        <f t="shared" si="114"/>
        <v>42123.05322916666</v>
      </c>
      <c r="U1561">
        <f t="shared" si="115"/>
        <v>2015</v>
      </c>
    </row>
    <row r="1562" spans="1:21" ht="48" hidden="1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P1562">
        <f t="shared" si="112"/>
        <v>23.5</v>
      </c>
      <c r="Q1562" s="11" t="s">
        <v>8336</v>
      </c>
      <c r="R1562" t="s">
        <v>8341</v>
      </c>
      <c r="S1562" s="16">
        <f t="shared" si="113"/>
        <v>41936.020752314813</v>
      </c>
      <c r="T1562" s="16">
        <f t="shared" si="114"/>
        <v>41956.062418981484</v>
      </c>
      <c r="U1562">
        <f t="shared" si="115"/>
        <v>2014</v>
      </c>
    </row>
    <row r="1563" spans="1:21" ht="48" hidden="1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P1563">
        <f t="shared" si="112"/>
        <v>67</v>
      </c>
      <c r="Q1563" s="11" t="s">
        <v>8320</v>
      </c>
      <c r="R1563" t="s">
        <v>8342</v>
      </c>
      <c r="S1563" s="16">
        <f t="shared" si="113"/>
        <v>41555.041701388887</v>
      </c>
      <c r="T1563" s="16">
        <f t="shared" si="114"/>
        <v>41585.083368055559</v>
      </c>
      <c r="U1563">
        <f t="shared" si="115"/>
        <v>2013</v>
      </c>
    </row>
    <row r="1564" spans="1:21" ht="48" hidden="1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P1564">
        <f t="shared" si="112"/>
        <v>0</v>
      </c>
      <c r="Q1564" s="11" t="s">
        <v>8320</v>
      </c>
      <c r="R1564" t="s">
        <v>8342</v>
      </c>
      <c r="S1564" s="16">
        <f t="shared" si="113"/>
        <v>40079.566157407404</v>
      </c>
      <c r="T1564" s="16">
        <f t="shared" si="114"/>
        <v>40149.034722222219</v>
      </c>
      <c r="U1564">
        <f t="shared" si="115"/>
        <v>2009</v>
      </c>
    </row>
    <row r="1565" spans="1:21" ht="48" hidden="1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P1565">
        <f t="shared" si="112"/>
        <v>42.5</v>
      </c>
      <c r="Q1565" s="11" t="s">
        <v>8320</v>
      </c>
      <c r="R1565" t="s">
        <v>8342</v>
      </c>
      <c r="S1565" s="16">
        <f t="shared" si="113"/>
        <v>41652.742488425924</v>
      </c>
      <c r="T1565" s="16">
        <f t="shared" si="114"/>
        <v>41712.700821759259</v>
      </c>
      <c r="U1565">
        <f t="shared" si="115"/>
        <v>2014</v>
      </c>
    </row>
    <row r="1566" spans="1:21" ht="48" hidden="1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P1566">
        <f t="shared" si="112"/>
        <v>10</v>
      </c>
      <c r="Q1566" s="11" t="s">
        <v>8320</v>
      </c>
      <c r="R1566" t="s">
        <v>8342</v>
      </c>
      <c r="S1566" s="16">
        <f t="shared" si="113"/>
        <v>42121.367002314815</v>
      </c>
      <c r="T1566" s="16">
        <f t="shared" si="114"/>
        <v>42152.836805555555</v>
      </c>
      <c r="U1566">
        <f t="shared" si="115"/>
        <v>2015</v>
      </c>
    </row>
    <row r="1567" spans="1:21" ht="48" hidden="1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P1567">
        <f t="shared" si="112"/>
        <v>100</v>
      </c>
      <c r="Q1567" s="11" t="s">
        <v>8320</v>
      </c>
      <c r="R1567" t="s">
        <v>8342</v>
      </c>
      <c r="S1567" s="16">
        <f t="shared" si="113"/>
        <v>40672.729872685188</v>
      </c>
      <c r="T1567" s="16">
        <f t="shared" si="114"/>
        <v>40702.729872685188</v>
      </c>
      <c r="U1567">
        <f t="shared" si="115"/>
        <v>2011</v>
      </c>
    </row>
    <row r="1568" spans="1:21" ht="48" hidden="1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P1568">
        <f t="shared" si="112"/>
        <v>108.05</v>
      </c>
      <c r="Q1568" s="11" t="s">
        <v>8320</v>
      </c>
      <c r="R1568" t="s">
        <v>8342</v>
      </c>
      <c r="S1568" s="16">
        <f t="shared" si="113"/>
        <v>42549.916712962964</v>
      </c>
      <c r="T1568" s="16">
        <f t="shared" si="114"/>
        <v>42578.916666666672</v>
      </c>
      <c r="U1568">
        <f t="shared" si="115"/>
        <v>2016</v>
      </c>
    </row>
    <row r="1569" spans="1:21" ht="48" hidden="1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P1569">
        <f t="shared" si="112"/>
        <v>26.92</v>
      </c>
      <c r="Q1569" s="11" t="s">
        <v>8320</v>
      </c>
      <c r="R1569" t="s">
        <v>8342</v>
      </c>
      <c r="S1569" s="16">
        <f t="shared" si="113"/>
        <v>41671.936863425923</v>
      </c>
      <c r="T1569" s="16">
        <f t="shared" si="114"/>
        <v>41687</v>
      </c>
      <c r="U1569">
        <f t="shared" si="115"/>
        <v>2014</v>
      </c>
    </row>
    <row r="1570" spans="1:21" ht="48" hidden="1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P1570">
        <f t="shared" si="112"/>
        <v>155</v>
      </c>
      <c r="Q1570" s="11" t="s">
        <v>8320</v>
      </c>
      <c r="R1570" t="s">
        <v>8342</v>
      </c>
      <c r="S1570" s="16">
        <f t="shared" si="113"/>
        <v>41962.062326388885</v>
      </c>
      <c r="T1570" s="16">
        <f t="shared" si="114"/>
        <v>41997.062326388885</v>
      </c>
      <c r="U1570">
        <f t="shared" si="115"/>
        <v>2014</v>
      </c>
    </row>
    <row r="1571" spans="1:21" ht="16" hidden="1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P1571">
        <f t="shared" si="112"/>
        <v>0</v>
      </c>
      <c r="Q1571" s="11" t="s">
        <v>8320</v>
      </c>
      <c r="R1571" t="s">
        <v>8342</v>
      </c>
      <c r="S1571" s="16">
        <f t="shared" si="113"/>
        <v>41389.679560185185</v>
      </c>
      <c r="T1571" s="16">
        <f t="shared" si="114"/>
        <v>41419.679560185185</v>
      </c>
      <c r="U1571">
        <f t="shared" si="115"/>
        <v>2013</v>
      </c>
    </row>
    <row r="1572" spans="1:21" ht="32" hidden="1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P1572">
        <f t="shared" si="112"/>
        <v>47.77</v>
      </c>
      <c r="Q1572" s="11" t="s">
        <v>8320</v>
      </c>
      <c r="R1572" t="s">
        <v>8342</v>
      </c>
      <c r="S1572" s="16">
        <f t="shared" si="113"/>
        <v>42438.813449074078</v>
      </c>
      <c r="T1572" s="16">
        <f t="shared" si="114"/>
        <v>42468.771782407406</v>
      </c>
      <c r="U1572">
        <f t="shared" si="115"/>
        <v>2016</v>
      </c>
    </row>
    <row r="1573" spans="1:21" ht="48" hidden="1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P1573">
        <f t="shared" si="112"/>
        <v>20</v>
      </c>
      <c r="Q1573" s="11" t="s">
        <v>8320</v>
      </c>
      <c r="R1573" t="s">
        <v>8342</v>
      </c>
      <c r="S1573" s="16">
        <f t="shared" si="113"/>
        <v>42144.769479166673</v>
      </c>
      <c r="T1573" s="16">
        <f t="shared" si="114"/>
        <v>42174.769479166673</v>
      </c>
      <c r="U1573">
        <f t="shared" si="115"/>
        <v>2015</v>
      </c>
    </row>
    <row r="1574" spans="1:21" ht="48" hidden="1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P1574">
        <f t="shared" si="112"/>
        <v>41.67</v>
      </c>
      <c r="Q1574" s="11" t="s">
        <v>8320</v>
      </c>
      <c r="R1574" t="s">
        <v>8342</v>
      </c>
      <c r="S1574" s="16">
        <f t="shared" si="113"/>
        <v>42404.033090277779</v>
      </c>
      <c r="T1574" s="16">
        <f t="shared" si="114"/>
        <v>42428.999305555553</v>
      </c>
      <c r="U1574">
        <f t="shared" si="115"/>
        <v>2016</v>
      </c>
    </row>
    <row r="1575" spans="1:21" ht="48" hidden="1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P1575">
        <f t="shared" si="112"/>
        <v>74.33</v>
      </c>
      <c r="Q1575" s="11" t="s">
        <v>8320</v>
      </c>
      <c r="R1575" t="s">
        <v>8342</v>
      </c>
      <c r="S1575" s="16">
        <f t="shared" si="113"/>
        <v>42786.000023148154</v>
      </c>
      <c r="T1575" s="16">
        <f t="shared" si="114"/>
        <v>42826.165972222225</v>
      </c>
      <c r="U1575">
        <f t="shared" si="115"/>
        <v>2017</v>
      </c>
    </row>
    <row r="1576" spans="1:21" ht="48" hidden="1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P1576">
        <f t="shared" si="112"/>
        <v>84.33</v>
      </c>
      <c r="Q1576" s="11" t="s">
        <v>8320</v>
      </c>
      <c r="R1576" t="s">
        <v>8342</v>
      </c>
      <c r="S1576" s="16">
        <f t="shared" si="113"/>
        <v>42017.927418981482</v>
      </c>
      <c r="T1576" s="16">
        <f t="shared" si="114"/>
        <v>42052.927418981482</v>
      </c>
      <c r="U1576">
        <f t="shared" si="115"/>
        <v>2015</v>
      </c>
    </row>
    <row r="1577" spans="1:21" ht="48" hidden="1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P1577">
        <f t="shared" si="112"/>
        <v>65.459999999999994</v>
      </c>
      <c r="Q1577" s="11" t="s">
        <v>8320</v>
      </c>
      <c r="R1577" t="s">
        <v>8342</v>
      </c>
      <c r="S1577" s="16">
        <f t="shared" si="113"/>
        <v>41799.524259259262</v>
      </c>
      <c r="T1577" s="16">
        <f t="shared" si="114"/>
        <v>41829.524259259262</v>
      </c>
      <c r="U1577">
        <f t="shared" si="115"/>
        <v>2014</v>
      </c>
    </row>
    <row r="1578" spans="1:21" ht="32" hidden="1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P1578">
        <f t="shared" si="112"/>
        <v>65</v>
      </c>
      <c r="Q1578" s="11" t="s">
        <v>8320</v>
      </c>
      <c r="R1578" t="s">
        <v>8342</v>
      </c>
      <c r="S1578" s="16">
        <f t="shared" si="113"/>
        <v>42140.879259259258</v>
      </c>
      <c r="T1578" s="16">
        <f t="shared" si="114"/>
        <v>42185.879259259258</v>
      </c>
      <c r="U1578">
        <f t="shared" si="115"/>
        <v>2015</v>
      </c>
    </row>
    <row r="1579" spans="1:21" ht="48" hidden="1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P1579">
        <f t="shared" si="112"/>
        <v>27.5</v>
      </c>
      <c r="Q1579" s="11" t="s">
        <v>8320</v>
      </c>
      <c r="R1579" t="s">
        <v>8342</v>
      </c>
      <c r="S1579" s="16">
        <f t="shared" si="113"/>
        <v>41054.847777777781</v>
      </c>
      <c r="T1579" s="16">
        <f t="shared" si="114"/>
        <v>41114.847777777781</v>
      </c>
      <c r="U1579">
        <f t="shared" si="115"/>
        <v>2012</v>
      </c>
    </row>
    <row r="1580" spans="1:21" ht="64" hidden="1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P1580">
        <f t="shared" si="112"/>
        <v>51.25</v>
      </c>
      <c r="Q1580" s="11" t="s">
        <v>8320</v>
      </c>
      <c r="R1580" t="s">
        <v>8342</v>
      </c>
      <c r="S1580" s="16">
        <f t="shared" si="113"/>
        <v>40399.065868055557</v>
      </c>
      <c r="T1580" s="16">
        <f t="shared" si="114"/>
        <v>40423.083333333336</v>
      </c>
      <c r="U1580">
        <f t="shared" si="115"/>
        <v>2010</v>
      </c>
    </row>
    <row r="1581" spans="1:21" ht="32" hidden="1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P1581">
        <f t="shared" si="112"/>
        <v>14</v>
      </c>
      <c r="Q1581" s="11" t="s">
        <v>8320</v>
      </c>
      <c r="R1581" t="s">
        <v>8342</v>
      </c>
      <c r="S1581" s="16">
        <f t="shared" si="113"/>
        <v>41481.996423611112</v>
      </c>
      <c r="T1581" s="16">
        <f t="shared" si="114"/>
        <v>41514.996423611112</v>
      </c>
      <c r="U1581">
        <f t="shared" si="115"/>
        <v>2013</v>
      </c>
    </row>
    <row r="1582" spans="1:21" ht="48" hidden="1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P1582">
        <f t="shared" si="112"/>
        <v>0</v>
      </c>
      <c r="Q1582" s="11" t="s">
        <v>8320</v>
      </c>
      <c r="R1582" t="s">
        <v>8342</v>
      </c>
      <c r="S1582" s="16">
        <f t="shared" si="113"/>
        <v>40990.050069444449</v>
      </c>
      <c r="T1582" s="16">
        <f t="shared" si="114"/>
        <v>41050.050069444449</v>
      </c>
      <c r="U1582">
        <f t="shared" si="115"/>
        <v>2012</v>
      </c>
    </row>
    <row r="1583" spans="1:21" ht="48" hidden="1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P1583">
        <f t="shared" si="112"/>
        <v>5</v>
      </c>
      <c r="Q1583" s="11" t="s">
        <v>8336</v>
      </c>
      <c r="R1583" t="s">
        <v>8343</v>
      </c>
      <c r="S1583" s="16">
        <f t="shared" si="113"/>
        <v>42325.448958333334</v>
      </c>
      <c r="T1583" s="16">
        <f t="shared" si="114"/>
        <v>42357.448958333334</v>
      </c>
      <c r="U1583">
        <f t="shared" si="115"/>
        <v>2015</v>
      </c>
    </row>
    <row r="1584" spans="1:21" ht="32" hidden="1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P1584">
        <f t="shared" si="112"/>
        <v>31</v>
      </c>
      <c r="Q1584" s="11" t="s">
        <v>8336</v>
      </c>
      <c r="R1584" t="s">
        <v>8343</v>
      </c>
      <c r="S1584" s="16">
        <f t="shared" si="113"/>
        <v>42246.789965277778</v>
      </c>
      <c r="T1584" s="16">
        <f t="shared" si="114"/>
        <v>42303.888888888891</v>
      </c>
      <c r="U1584">
        <f t="shared" si="115"/>
        <v>2015</v>
      </c>
    </row>
    <row r="1585" spans="1:21" ht="48" hidden="1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P1585">
        <f t="shared" si="112"/>
        <v>15</v>
      </c>
      <c r="Q1585" s="11" t="s">
        <v>8336</v>
      </c>
      <c r="R1585" t="s">
        <v>8343</v>
      </c>
      <c r="S1585" s="16">
        <f t="shared" si="113"/>
        <v>41877.904988425929</v>
      </c>
      <c r="T1585" s="16">
        <f t="shared" si="114"/>
        <v>41907.904988425929</v>
      </c>
      <c r="U1585">
        <f t="shared" si="115"/>
        <v>2014</v>
      </c>
    </row>
    <row r="1586" spans="1:21" ht="48" hidden="1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P1586">
        <f t="shared" si="112"/>
        <v>0</v>
      </c>
      <c r="Q1586" s="11" t="s">
        <v>8336</v>
      </c>
      <c r="R1586" t="s">
        <v>8343</v>
      </c>
      <c r="S1586" s="16">
        <f t="shared" si="113"/>
        <v>41779.649317129632</v>
      </c>
      <c r="T1586" s="16">
        <f t="shared" si="114"/>
        <v>41789.649317129632</v>
      </c>
      <c r="U1586">
        <f t="shared" si="115"/>
        <v>2014</v>
      </c>
    </row>
    <row r="1587" spans="1:21" ht="48" hidden="1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P1587">
        <f t="shared" si="112"/>
        <v>131.66999999999999</v>
      </c>
      <c r="Q1587" s="11" t="s">
        <v>8336</v>
      </c>
      <c r="R1587" t="s">
        <v>8343</v>
      </c>
      <c r="S1587" s="16">
        <f t="shared" si="113"/>
        <v>42707.895462962959</v>
      </c>
      <c r="T1587" s="16">
        <f t="shared" si="114"/>
        <v>42729.458333333328</v>
      </c>
      <c r="U1587">
        <f t="shared" si="115"/>
        <v>2016</v>
      </c>
    </row>
    <row r="1588" spans="1:21" ht="32" hidden="1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P1588">
        <f t="shared" si="112"/>
        <v>0</v>
      </c>
      <c r="Q1588" s="11" t="s">
        <v>8336</v>
      </c>
      <c r="R1588" t="s">
        <v>8343</v>
      </c>
      <c r="S1588" s="16">
        <f t="shared" si="113"/>
        <v>42069.104421296302</v>
      </c>
      <c r="T1588" s="16">
        <f t="shared" si="114"/>
        <v>42099.062754629631</v>
      </c>
      <c r="U1588">
        <f t="shared" si="115"/>
        <v>2015</v>
      </c>
    </row>
    <row r="1589" spans="1:21" ht="48" hidden="1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P1589">
        <f t="shared" si="112"/>
        <v>1</v>
      </c>
      <c r="Q1589" s="11" t="s">
        <v>8336</v>
      </c>
      <c r="R1589" t="s">
        <v>8343</v>
      </c>
      <c r="S1589" s="16">
        <f t="shared" si="113"/>
        <v>41956.950983796298</v>
      </c>
      <c r="T1589" s="16">
        <f t="shared" si="114"/>
        <v>41986.950983796298</v>
      </c>
      <c r="U1589">
        <f t="shared" si="115"/>
        <v>2014</v>
      </c>
    </row>
    <row r="1590" spans="1:21" ht="32" hidden="1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P1590">
        <f t="shared" si="112"/>
        <v>0</v>
      </c>
      <c r="Q1590" s="11" t="s">
        <v>8336</v>
      </c>
      <c r="R1590" t="s">
        <v>8343</v>
      </c>
      <c r="S1590" s="16">
        <f t="shared" si="113"/>
        <v>42005.24998842593</v>
      </c>
      <c r="T1590" s="16">
        <f t="shared" si="114"/>
        <v>42035.841666666667</v>
      </c>
      <c r="U1590">
        <f t="shared" si="115"/>
        <v>2015</v>
      </c>
    </row>
    <row r="1591" spans="1:21" ht="48" hidden="1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P1591">
        <f t="shared" si="112"/>
        <v>0</v>
      </c>
      <c r="Q1591" s="11" t="s">
        <v>8336</v>
      </c>
      <c r="R1591" t="s">
        <v>8343</v>
      </c>
      <c r="S1591" s="16">
        <f t="shared" si="113"/>
        <v>42256.984791666662</v>
      </c>
      <c r="T1591" s="16">
        <f t="shared" si="114"/>
        <v>42286.984791666662</v>
      </c>
      <c r="U1591">
        <f t="shared" si="115"/>
        <v>2015</v>
      </c>
    </row>
    <row r="1592" spans="1:21" ht="16" hidden="1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P1592">
        <f t="shared" si="112"/>
        <v>510</v>
      </c>
      <c r="Q1592" s="11" t="s">
        <v>8336</v>
      </c>
      <c r="R1592" t="s">
        <v>8343</v>
      </c>
      <c r="S1592" s="16">
        <f t="shared" si="113"/>
        <v>42240.857222222221</v>
      </c>
      <c r="T1592" s="16">
        <f t="shared" si="114"/>
        <v>42270.857222222221</v>
      </c>
      <c r="U1592">
        <f t="shared" si="115"/>
        <v>2015</v>
      </c>
    </row>
    <row r="1593" spans="1:21" ht="48" hidden="1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P1593">
        <f t="shared" si="112"/>
        <v>44.48</v>
      </c>
      <c r="Q1593" s="11" t="s">
        <v>8336</v>
      </c>
      <c r="R1593" t="s">
        <v>8343</v>
      </c>
      <c r="S1593" s="16">
        <f t="shared" si="113"/>
        <v>42433.726168981477</v>
      </c>
      <c r="T1593" s="16">
        <f t="shared" si="114"/>
        <v>42463.68450231482</v>
      </c>
      <c r="U1593">
        <f t="shared" si="115"/>
        <v>2016</v>
      </c>
    </row>
    <row r="1594" spans="1:21" ht="32" hidden="1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P1594">
        <f t="shared" si="112"/>
        <v>0</v>
      </c>
      <c r="Q1594" s="11" t="s">
        <v>8336</v>
      </c>
      <c r="R1594" t="s">
        <v>8343</v>
      </c>
      <c r="S1594" s="16">
        <f t="shared" si="113"/>
        <v>42046.072743055556</v>
      </c>
      <c r="T1594" s="16">
        <f t="shared" si="114"/>
        <v>42091.031076388885</v>
      </c>
      <c r="U1594">
        <f t="shared" si="115"/>
        <v>2015</v>
      </c>
    </row>
    <row r="1595" spans="1:21" ht="32" hidden="1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P1595">
        <f t="shared" si="112"/>
        <v>1</v>
      </c>
      <c r="Q1595" s="11" t="s">
        <v>8336</v>
      </c>
      <c r="R1595" t="s">
        <v>8343</v>
      </c>
      <c r="S1595" s="16">
        <f t="shared" si="113"/>
        <v>42033.845543981486</v>
      </c>
      <c r="T1595" s="16">
        <f t="shared" si="114"/>
        <v>42063.845543981486</v>
      </c>
      <c r="U1595">
        <f t="shared" si="115"/>
        <v>2015</v>
      </c>
    </row>
    <row r="1596" spans="1:21" ht="32" hidden="1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P1596">
        <f t="shared" si="112"/>
        <v>20.5</v>
      </c>
      <c r="Q1596" s="11" t="s">
        <v>8336</v>
      </c>
      <c r="R1596" t="s">
        <v>8343</v>
      </c>
      <c r="S1596" s="16">
        <f t="shared" si="113"/>
        <v>42445.712754629625</v>
      </c>
      <c r="T1596" s="16">
        <f t="shared" si="114"/>
        <v>42505.681249999994</v>
      </c>
      <c r="U1596">
        <f t="shared" si="115"/>
        <v>2016</v>
      </c>
    </row>
    <row r="1597" spans="1:21" ht="48" hidden="1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P1597">
        <f t="shared" si="112"/>
        <v>40</v>
      </c>
      <c r="Q1597" s="11" t="s">
        <v>8336</v>
      </c>
      <c r="R1597" t="s">
        <v>8343</v>
      </c>
      <c r="S1597" s="16">
        <f t="shared" si="113"/>
        <v>41780.050092592595</v>
      </c>
      <c r="T1597" s="16">
        <f t="shared" si="114"/>
        <v>41808.842361111114</v>
      </c>
      <c r="U1597">
        <f t="shared" si="115"/>
        <v>2014</v>
      </c>
    </row>
    <row r="1598" spans="1:21" ht="32" hidden="1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P1598">
        <f t="shared" si="112"/>
        <v>25</v>
      </c>
      <c r="Q1598" s="11" t="s">
        <v>8336</v>
      </c>
      <c r="R1598" t="s">
        <v>8343</v>
      </c>
      <c r="S1598" s="16">
        <f t="shared" si="113"/>
        <v>41941.430196759262</v>
      </c>
      <c r="T1598" s="16">
        <f t="shared" si="114"/>
        <v>41986.471863425926</v>
      </c>
      <c r="U1598">
        <f t="shared" si="115"/>
        <v>2014</v>
      </c>
    </row>
    <row r="1599" spans="1:21" ht="48" hidden="1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P1599">
        <f t="shared" si="112"/>
        <v>0</v>
      </c>
      <c r="Q1599" s="11" t="s">
        <v>8336</v>
      </c>
      <c r="R1599" t="s">
        <v>8343</v>
      </c>
      <c r="S1599" s="16">
        <f t="shared" si="113"/>
        <v>42603.354131944448</v>
      </c>
      <c r="T1599" s="16">
        <f t="shared" si="114"/>
        <v>42633.354131944448</v>
      </c>
      <c r="U1599">
        <f t="shared" si="115"/>
        <v>2016</v>
      </c>
    </row>
    <row r="1600" spans="1:21" ht="48" hidden="1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P1600">
        <f t="shared" si="112"/>
        <v>1</v>
      </c>
      <c r="Q1600" s="11" t="s">
        <v>8336</v>
      </c>
      <c r="R1600" t="s">
        <v>8343</v>
      </c>
      <c r="S1600" s="16">
        <f t="shared" si="113"/>
        <v>42151.667337962965</v>
      </c>
      <c r="T1600" s="16">
        <f t="shared" si="114"/>
        <v>42211.667337962965</v>
      </c>
      <c r="U1600">
        <f t="shared" si="115"/>
        <v>2015</v>
      </c>
    </row>
    <row r="1601" spans="1:21" ht="48" hidden="1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P1601">
        <f t="shared" si="112"/>
        <v>0</v>
      </c>
      <c r="Q1601" s="11" t="s">
        <v>8336</v>
      </c>
      <c r="R1601" t="s">
        <v>8343</v>
      </c>
      <c r="S1601" s="16">
        <f t="shared" si="113"/>
        <v>42438.53907407407</v>
      </c>
      <c r="T1601" s="16">
        <f t="shared" si="114"/>
        <v>42468.497407407413</v>
      </c>
      <c r="U1601">
        <f t="shared" si="115"/>
        <v>2016</v>
      </c>
    </row>
    <row r="1602" spans="1:21" ht="48" hidden="1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P1602">
        <f t="shared" si="112"/>
        <v>40.78</v>
      </c>
      <c r="Q1602" s="11" t="s">
        <v>8336</v>
      </c>
      <c r="R1602" t="s">
        <v>8343</v>
      </c>
      <c r="S1602" s="16">
        <f t="shared" si="113"/>
        <v>41791.057314814818</v>
      </c>
      <c r="T1602" s="16">
        <f t="shared" si="114"/>
        <v>41835.21597222222</v>
      </c>
      <c r="U1602">
        <f t="shared" si="115"/>
        <v>2014</v>
      </c>
    </row>
    <row r="1603" spans="1:21" ht="48" hidden="1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P1603">
        <f t="shared" ref="P1603:P1666" si="116">IFERROR(ROUND(E1603/L1603,2),0)</f>
        <v>48.33</v>
      </c>
      <c r="Q1603" s="11" t="s">
        <v>8323</v>
      </c>
      <c r="R1603" t="s">
        <v>8324</v>
      </c>
      <c r="S1603" s="16">
        <f t="shared" ref="S1603:S1666" si="117">(((J1603/60)/60)/24)+DATE(1970,1,1)</f>
        <v>40638.092974537038</v>
      </c>
      <c r="T1603" s="16">
        <f t="shared" ref="T1603:T1666" si="118">(((I1603/60)/60)/24)+DATE(1970,1,1)</f>
        <v>40668.092974537038</v>
      </c>
      <c r="U1603">
        <f t="shared" ref="U1603:U1666" si="119">YEAR(T1603)</f>
        <v>2011</v>
      </c>
    </row>
    <row r="1604" spans="1:21" ht="48" hidden="1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P1604">
        <f t="shared" si="116"/>
        <v>46.95</v>
      </c>
      <c r="Q1604" s="11" t="s">
        <v>8323</v>
      </c>
      <c r="R1604" t="s">
        <v>8324</v>
      </c>
      <c r="S1604" s="16">
        <f t="shared" si="117"/>
        <v>40788.297650462962</v>
      </c>
      <c r="T1604" s="16">
        <f t="shared" si="118"/>
        <v>40830.958333333336</v>
      </c>
      <c r="U1604">
        <f t="shared" si="119"/>
        <v>2011</v>
      </c>
    </row>
    <row r="1605" spans="1:21" ht="32" hidden="1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P1605">
        <f t="shared" si="116"/>
        <v>66.69</v>
      </c>
      <c r="Q1605" s="11" t="s">
        <v>8323</v>
      </c>
      <c r="R1605" t="s">
        <v>8324</v>
      </c>
      <c r="S1605" s="16">
        <f t="shared" si="117"/>
        <v>40876.169664351852</v>
      </c>
      <c r="T1605" s="16">
        <f t="shared" si="118"/>
        <v>40936.169664351852</v>
      </c>
      <c r="U1605">
        <f t="shared" si="119"/>
        <v>2012</v>
      </c>
    </row>
    <row r="1606" spans="1:21" ht="48" hidden="1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P1606">
        <f t="shared" si="116"/>
        <v>48.84</v>
      </c>
      <c r="Q1606" s="11" t="s">
        <v>8323</v>
      </c>
      <c r="R1606" t="s">
        <v>8324</v>
      </c>
      <c r="S1606" s="16">
        <f t="shared" si="117"/>
        <v>40945.845312500001</v>
      </c>
      <c r="T1606" s="16">
        <f t="shared" si="118"/>
        <v>40985.80364583333</v>
      </c>
      <c r="U1606">
        <f t="shared" si="119"/>
        <v>2012</v>
      </c>
    </row>
    <row r="1607" spans="1:21" ht="48" hidden="1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P1607">
        <f t="shared" si="116"/>
        <v>137.31</v>
      </c>
      <c r="Q1607" s="11" t="s">
        <v>8323</v>
      </c>
      <c r="R1607" t="s">
        <v>8324</v>
      </c>
      <c r="S1607" s="16">
        <f t="shared" si="117"/>
        <v>40747.012881944444</v>
      </c>
      <c r="T1607" s="16">
        <f t="shared" si="118"/>
        <v>40756.291666666664</v>
      </c>
      <c r="U1607">
        <f t="shared" si="119"/>
        <v>2011</v>
      </c>
    </row>
    <row r="1608" spans="1:21" ht="48" hidden="1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P1608">
        <f t="shared" si="116"/>
        <v>87.83</v>
      </c>
      <c r="Q1608" s="11" t="s">
        <v>8323</v>
      </c>
      <c r="R1608" t="s">
        <v>8324</v>
      </c>
      <c r="S1608" s="16">
        <f t="shared" si="117"/>
        <v>40536.111550925925</v>
      </c>
      <c r="T1608" s="16">
        <f t="shared" si="118"/>
        <v>40626.069884259261</v>
      </c>
      <c r="U1608">
        <f t="shared" si="119"/>
        <v>2011</v>
      </c>
    </row>
    <row r="1609" spans="1:21" ht="48" hidden="1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P1609">
        <f t="shared" si="116"/>
        <v>70.790000000000006</v>
      </c>
      <c r="Q1609" s="11" t="s">
        <v>8323</v>
      </c>
      <c r="R1609" t="s">
        <v>8324</v>
      </c>
      <c r="S1609" s="16">
        <f t="shared" si="117"/>
        <v>41053.80846064815</v>
      </c>
      <c r="T1609" s="16">
        <f t="shared" si="118"/>
        <v>41074.80846064815</v>
      </c>
      <c r="U1609">
        <f t="shared" si="119"/>
        <v>2012</v>
      </c>
    </row>
    <row r="1610" spans="1:21" ht="32" hidden="1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P1610">
        <f t="shared" si="116"/>
        <v>52.83</v>
      </c>
      <c r="Q1610" s="11" t="s">
        <v>8323</v>
      </c>
      <c r="R1610" t="s">
        <v>8324</v>
      </c>
      <c r="S1610" s="16">
        <f t="shared" si="117"/>
        <v>41607.83085648148</v>
      </c>
      <c r="T1610" s="16">
        <f t="shared" si="118"/>
        <v>41640.226388888892</v>
      </c>
      <c r="U1610">
        <f t="shared" si="119"/>
        <v>2014</v>
      </c>
    </row>
    <row r="1611" spans="1:21" ht="48" hidden="1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P1611">
        <f t="shared" si="116"/>
        <v>443.75</v>
      </c>
      <c r="Q1611" s="11" t="s">
        <v>8323</v>
      </c>
      <c r="R1611" t="s">
        <v>8324</v>
      </c>
      <c r="S1611" s="16">
        <f t="shared" si="117"/>
        <v>40796.001261574071</v>
      </c>
      <c r="T1611" s="16">
        <f t="shared" si="118"/>
        <v>40849.333333333336</v>
      </c>
      <c r="U1611">
        <f t="shared" si="119"/>
        <v>2011</v>
      </c>
    </row>
    <row r="1612" spans="1:21" ht="32" hidden="1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P1612">
        <f t="shared" si="116"/>
        <v>48.54</v>
      </c>
      <c r="Q1612" s="11" t="s">
        <v>8323</v>
      </c>
      <c r="R1612" t="s">
        <v>8324</v>
      </c>
      <c r="S1612" s="16">
        <f t="shared" si="117"/>
        <v>41228.924884259257</v>
      </c>
      <c r="T1612" s="16">
        <f t="shared" si="118"/>
        <v>41258.924884259257</v>
      </c>
      <c r="U1612">
        <f t="shared" si="119"/>
        <v>2012</v>
      </c>
    </row>
    <row r="1613" spans="1:21" ht="16" hidden="1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P1613">
        <f t="shared" si="116"/>
        <v>37.07</v>
      </c>
      <c r="Q1613" s="11" t="s">
        <v>8323</v>
      </c>
      <c r="R1613" t="s">
        <v>8324</v>
      </c>
      <c r="S1613" s="16">
        <f t="shared" si="117"/>
        <v>41409.00037037037</v>
      </c>
      <c r="T1613" s="16">
        <f t="shared" si="118"/>
        <v>41430.00037037037</v>
      </c>
      <c r="U1613">
        <f t="shared" si="119"/>
        <v>2013</v>
      </c>
    </row>
    <row r="1614" spans="1:21" ht="32" hidden="1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P1614">
        <f t="shared" si="116"/>
        <v>50</v>
      </c>
      <c r="Q1614" s="11" t="s">
        <v>8323</v>
      </c>
      <c r="R1614" t="s">
        <v>8324</v>
      </c>
      <c r="S1614" s="16">
        <f t="shared" si="117"/>
        <v>41246.874814814815</v>
      </c>
      <c r="T1614" s="16">
        <f t="shared" si="118"/>
        <v>41276.874814814815</v>
      </c>
      <c r="U1614">
        <f t="shared" si="119"/>
        <v>2013</v>
      </c>
    </row>
    <row r="1615" spans="1:21" ht="48" hidden="1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P1615">
        <f t="shared" si="116"/>
        <v>39.04</v>
      </c>
      <c r="Q1615" s="11" t="s">
        <v>8323</v>
      </c>
      <c r="R1615" t="s">
        <v>8324</v>
      </c>
      <c r="S1615" s="16">
        <f t="shared" si="117"/>
        <v>41082.069467592592</v>
      </c>
      <c r="T1615" s="16">
        <f t="shared" si="118"/>
        <v>41112.069467592592</v>
      </c>
      <c r="U1615">
        <f t="shared" si="119"/>
        <v>2012</v>
      </c>
    </row>
    <row r="1616" spans="1:21" ht="48" hidden="1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P1616">
        <f t="shared" si="116"/>
        <v>66.69</v>
      </c>
      <c r="Q1616" s="11" t="s">
        <v>8323</v>
      </c>
      <c r="R1616" t="s">
        <v>8324</v>
      </c>
      <c r="S1616" s="16">
        <f t="shared" si="117"/>
        <v>41794.981122685182</v>
      </c>
      <c r="T1616" s="16">
        <f t="shared" si="118"/>
        <v>41854.708333333336</v>
      </c>
      <c r="U1616">
        <f t="shared" si="119"/>
        <v>2014</v>
      </c>
    </row>
    <row r="1617" spans="1:21" ht="48" hidden="1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P1617">
        <f t="shared" si="116"/>
        <v>67.13</v>
      </c>
      <c r="Q1617" s="11" t="s">
        <v>8323</v>
      </c>
      <c r="R1617" t="s">
        <v>8324</v>
      </c>
      <c r="S1617" s="16">
        <f t="shared" si="117"/>
        <v>40845.050879629627</v>
      </c>
      <c r="T1617" s="16">
        <f t="shared" si="118"/>
        <v>40890.092546296299</v>
      </c>
      <c r="U1617">
        <f t="shared" si="119"/>
        <v>2011</v>
      </c>
    </row>
    <row r="1618" spans="1:21" ht="48" hidden="1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P1618">
        <f t="shared" si="116"/>
        <v>66.37</v>
      </c>
      <c r="Q1618" s="11" t="s">
        <v>8323</v>
      </c>
      <c r="R1618" t="s">
        <v>8324</v>
      </c>
      <c r="S1618" s="16">
        <f t="shared" si="117"/>
        <v>41194.715520833335</v>
      </c>
      <c r="T1618" s="16">
        <f t="shared" si="118"/>
        <v>41235.916666666664</v>
      </c>
      <c r="U1618">
        <f t="shared" si="119"/>
        <v>2012</v>
      </c>
    </row>
    <row r="1619" spans="1:21" ht="32" hidden="1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P1619">
        <f t="shared" si="116"/>
        <v>64.62</v>
      </c>
      <c r="Q1619" s="11" t="s">
        <v>8323</v>
      </c>
      <c r="R1619" t="s">
        <v>8324</v>
      </c>
      <c r="S1619" s="16">
        <f t="shared" si="117"/>
        <v>41546.664212962962</v>
      </c>
      <c r="T1619" s="16">
        <f t="shared" si="118"/>
        <v>41579.791666666664</v>
      </c>
      <c r="U1619">
        <f t="shared" si="119"/>
        <v>2013</v>
      </c>
    </row>
    <row r="1620" spans="1:21" ht="32" hidden="1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P1620">
        <f t="shared" si="116"/>
        <v>58.37</v>
      </c>
      <c r="Q1620" s="11" t="s">
        <v>8323</v>
      </c>
      <c r="R1620" t="s">
        <v>8324</v>
      </c>
      <c r="S1620" s="16">
        <f t="shared" si="117"/>
        <v>41301.654340277775</v>
      </c>
      <c r="T1620" s="16">
        <f t="shared" si="118"/>
        <v>41341.654340277775</v>
      </c>
      <c r="U1620">
        <f t="shared" si="119"/>
        <v>2013</v>
      </c>
    </row>
    <row r="1621" spans="1:21" ht="48" hidden="1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P1621">
        <f t="shared" si="116"/>
        <v>86.96</v>
      </c>
      <c r="Q1621" s="11" t="s">
        <v>8323</v>
      </c>
      <c r="R1621" t="s">
        <v>8324</v>
      </c>
      <c r="S1621" s="16">
        <f t="shared" si="117"/>
        <v>41876.18618055556</v>
      </c>
      <c r="T1621" s="16">
        <f t="shared" si="118"/>
        <v>41897.18618055556</v>
      </c>
      <c r="U1621">
        <f t="shared" si="119"/>
        <v>2014</v>
      </c>
    </row>
    <row r="1622" spans="1:21" ht="32" hidden="1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P1622">
        <f t="shared" si="116"/>
        <v>66.47</v>
      </c>
      <c r="Q1622" s="11" t="s">
        <v>8323</v>
      </c>
      <c r="R1622" t="s">
        <v>8324</v>
      </c>
      <c r="S1622" s="16">
        <f t="shared" si="117"/>
        <v>41321.339583333334</v>
      </c>
      <c r="T1622" s="16">
        <f t="shared" si="118"/>
        <v>41328.339583333334</v>
      </c>
      <c r="U1622">
        <f t="shared" si="119"/>
        <v>2013</v>
      </c>
    </row>
    <row r="1623" spans="1:21" ht="48" hidden="1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P1623">
        <f t="shared" si="116"/>
        <v>163.78</v>
      </c>
      <c r="Q1623" s="11" t="s">
        <v>8323</v>
      </c>
      <c r="R1623" t="s">
        <v>8324</v>
      </c>
      <c r="S1623" s="16">
        <f t="shared" si="117"/>
        <v>41003.60665509259</v>
      </c>
      <c r="T1623" s="16">
        <f t="shared" si="118"/>
        <v>41057.165972222225</v>
      </c>
      <c r="U1623">
        <f t="shared" si="119"/>
        <v>2012</v>
      </c>
    </row>
    <row r="1624" spans="1:21" ht="48" hidden="1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P1624">
        <f t="shared" si="116"/>
        <v>107.98</v>
      </c>
      <c r="Q1624" s="11" t="s">
        <v>8323</v>
      </c>
      <c r="R1624" t="s">
        <v>8324</v>
      </c>
      <c r="S1624" s="16">
        <f t="shared" si="117"/>
        <v>41950.29483796296</v>
      </c>
      <c r="T1624" s="16">
        <f t="shared" si="118"/>
        <v>41990.332638888889</v>
      </c>
      <c r="U1624">
        <f t="shared" si="119"/>
        <v>2014</v>
      </c>
    </row>
    <row r="1625" spans="1:21" ht="48" hidden="1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P1625">
        <f t="shared" si="116"/>
        <v>42.11</v>
      </c>
      <c r="Q1625" s="11" t="s">
        <v>8323</v>
      </c>
      <c r="R1625" t="s">
        <v>8324</v>
      </c>
      <c r="S1625" s="16">
        <f t="shared" si="117"/>
        <v>41453.688530092593</v>
      </c>
      <c r="T1625" s="16">
        <f t="shared" si="118"/>
        <v>41513.688530092593</v>
      </c>
      <c r="U1625">
        <f t="shared" si="119"/>
        <v>2013</v>
      </c>
    </row>
    <row r="1626" spans="1:21" ht="32" hidden="1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P1626">
        <f t="shared" si="116"/>
        <v>47.2</v>
      </c>
      <c r="Q1626" s="11" t="s">
        <v>8323</v>
      </c>
      <c r="R1626" t="s">
        <v>8324</v>
      </c>
      <c r="S1626" s="16">
        <f t="shared" si="117"/>
        <v>41243.367303240739</v>
      </c>
      <c r="T1626" s="16">
        <f t="shared" si="118"/>
        <v>41283.367303240739</v>
      </c>
      <c r="U1626">
        <f t="shared" si="119"/>
        <v>2013</v>
      </c>
    </row>
    <row r="1627" spans="1:21" ht="48" hidden="1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P1627">
        <f t="shared" si="116"/>
        <v>112.02</v>
      </c>
      <c r="Q1627" s="11" t="s">
        <v>8323</v>
      </c>
      <c r="R1627" t="s">
        <v>8324</v>
      </c>
      <c r="S1627" s="16">
        <f t="shared" si="117"/>
        <v>41135.699687500004</v>
      </c>
      <c r="T1627" s="16">
        <f t="shared" si="118"/>
        <v>41163.699687500004</v>
      </c>
      <c r="U1627">
        <f t="shared" si="119"/>
        <v>2012</v>
      </c>
    </row>
    <row r="1628" spans="1:21" ht="48" hidden="1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P1628">
        <f t="shared" si="116"/>
        <v>74.95</v>
      </c>
      <c r="Q1628" s="11" t="s">
        <v>8323</v>
      </c>
      <c r="R1628" t="s">
        <v>8324</v>
      </c>
      <c r="S1628" s="16">
        <f t="shared" si="117"/>
        <v>41579.847997685189</v>
      </c>
      <c r="T1628" s="16">
        <f t="shared" si="118"/>
        <v>41609.889664351853</v>
      </c>
      <c r="U1628">
        <f t="shared" si="119"/>
        <v>2013</v>
      </c>
    </row>
    <row r="1629" spans="1:21" ht="48" hidden="1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P1629">
        <f t="shared" si="116"/>
        <v>61.58</v>
      </c>
      <c r="Q1629" s="11" t="s">
        <v>8323</v>
      </c>
      <c r="R1629" t="s">
        <v>8324</v>
      </c>
      <c r="S1629" s="16">
        <f t="shared" si="117"/>
        <v>41205.707048611112</v>
      </c>
      <c r="T1629" s="16">
        <f t="shared" si="118"/>
        <v>41239.207638888889</v>
      </c>
      <c r="U1629">
        <f t="shared" si="119"/>
        <v>2012</v>
      </c>
    </row>
    <row r="1630" spans="1:21" ht="32" hidden="1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P1630">
        <f t="shared" si="116"/>
        <v>45.88</v>
      </c>
      <c r="Q1630" s="11" t="s">
        <v>8323</v>
      </c>
      <c r="R1630" t="s">
        <v>8324</v>
      </c>
      <c r="S1630" s="16">
        <f t="shared" si="117"/>
        <v>41774.737060185187</v>
      </c>
      <c r="T1630" s="16">
        <f t="shared" si="118"/>
        <v>41807.737060185187</v>
      </c>
      <c r="U1630">
        <f t="shared" si="119"/>
        <v>2014</v>
      </c>
    </row>
    <row r="1631" spans="1:21" ht="32" hidden="1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P1631">
        <f t="shared" si="116"/>
        <v>75.849999999999994</v>
      </c>
      <c r="Q1631" s="11" t="s">
        <v>8323</v>
      </c>
      <c r="R1631" t="s">
        <v>8324</v>
      </c>
      <c r="S1631" s="16">
        <f t="shared" si="117"/>
        <v>41645.867280092592</v>
      </c>
      <c r="T1631" s="16">
        <f t="shared" si="118"/>
        <v>41690.867280092592</v>
      </c>
      <c r="U1631">
        <f t="shared" si="119"/>
        <v>2014</v>
      </c>
    </row>
    <row r="1632" spans="1:21" ht="48" hidden="1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P1632">
        <f t="shared" si="116"/>
        <v>84.21</v>
      </c>
      <c r="Q1632" s="11" t="s">
        <v>8323</v>
      </c>
      <c r="R1632" t="s">
        <v>8324</v>
      </c>
      <c r="S1632" s="16">
        <f t="shared" si="117"/>
        <v>40939.837673611109</v>
      </c>
      <c r="T1632" s="16">
        <f t="shared" si="118"/>
        <v>40970.290972222225</v>
      </c>
      <c r="U1632">
        <f t="shared" si="119"/>
        <v>2012</v>
      </c>
    </row>
    <row r="1633" spans="1:21" ht="48" hidden="1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P1633">
        <f t="shared" si="116"/>
        <v>117.23</v>
      </c>
      <c r="Q1633" s="11" t="s">
        <v>8323</v>
      </c>
      <c r="R1633" t="s">
        <v>8324</v>
      </c>
      <c r="S1633" s="16">
        <f t="shared" si="117"/>
        <v>41164.859502314815</v>
      </c>
      <c r="T1633" s="16">
        <f t="shared" si="118"/>
        <v>41194.859502314815</v>
      </c>
      <c r="U1633">
        <f t="shared" si="119"/>
        <v>2012</v>
      </c>
    </row>
    <row r="1634" spans="1:21" ht="48" hidden="1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P1634">
        <f t="shared" si="116"/>
        <v>86.49</v>
      </c>
      <c r="Q1634" s="11" t="s">
        <v>8323</v>
      </c>
      <c r="R1634" t="s">
        <v>8324</v>
      </c>
      <c r="S1634" s="16">
        <f t="shared" si="117"/>
        <v>40750.340902777774</v>
      </c>
      <c r="T1634" s="16">
        <f t="shared" si="118"/>
        <v>40810.340902777774</v>
      </c>
      <c r="U1634">
        <f t="shared" si="119"/>
        <v>2011</v>
      </c>
    </row>
    <row r="1635" spans="1:21" ht="48" hidden="1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P1635">
        <f t="shared" si="116"/>
        <v>172.41</v>
      </c>
      <c r="Q1635" s="11" t="s">
        <v>8323</v>
      </c>
      <c r="R1635" t="s">
        <v>8324</v>
      </c>
      <c r="S1635" s="16">
        <f t="shared" si="117"/>
        <v>40896.883750000001</v>
      </c>
      <c r="T1635" s="16">
        <f t="shared" si="118"/>
        <v>40924.208333333336</v>
      </c>
      <c r="U1635">
        <f t="shared" si="119"/>
        <v>2012</v>
      </c>
    </row>
    <row r="1636" spans="1:21" ht="32" hidden="1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P1636">
        <f t="shared" si="116"/>
        <v>62.81</v>
      </c>
      <c r="Q1636" s="11" t="s">
        <v>8323</v>
      </c>
      <c r="R1636" t="s">
        <v>8324</v>
      </c>
      <c r="S1636" s="16">
        <f t="shared" si="117"/>
        <v>40658.189826388887</v>
      </c>
      <c r="T1636" s="16">
        <f t="shared" si="118"/>
        <v>40696.249305555553</v>
      </c>
      <c r="U1636">
        <f t="shared" si="119"/>
        <v>2011</v>
      </c>
    </row>
    <row r="1637" spans="1:21" ht="48" hidden="1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P1637">
        <f t="shared" si="116"/>
        <v>67.73</v>
      </c>
      <c r="Q1637" s="11" t="s">
        <v>8323</v>
      </c>
      <c r="R1637" t="s">
        <v>8324</v>
      </c>
      <c r="S1637" s="16">
        <f t="shared" si="117"/>
        <v>42502.868761574078</v>
      </c>
      <c r="T1637" s="16">
        <f t="shared" si="118"/>
        <v>42562.868761574078</v>
      </c>
      <c r="U1637">
        <f t="shared" si="119"/>
        <v>2016</v>
      </c>
    </row>
    <row r="1638" spans="1:21" ht="48" hidden="1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P1638">
        <f t="shared" si="116"/>
        <v>53.56</v>
      </c>
      <c r="Q1638" s="11" t="s">
        <v>8323</v>
      </c>
      <c r="R1638" t="s">
        <v>8324</v>
      </c>
      <c r="S1638" s="16">
        <f t="shared" si="117"/>
        <v>40663.08666666667</v>
      </c>
      <c r="T1638" s="16">
        <f t="shared" si="118"/>
        <v>40706.166666666664</v>
      </c>
      <c r="U1638">
        <f t="shared" si="119"/>
        <v>2011</v>
      </c>
    </row>
    <row r="1639" spans="1:21" ht="48" hidden="1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P1639">
        <f t="shared" si="116"/>
        <v>34.6</v>
      </c>
      <c r="Q1639" s="11" t="s">
        <v>8323</v>
      </c>
      <c r="R1639" t="s">
        <v>8324</v>
      </c>
      <c r="S1639" s="16">
        <f t="shared" si="117"/>
        <v>40122.751620370371</v>
      </c>
      <c r="T1639" s="16">
        <f t="shared" si="118"/>
        <v>40178.98541666667</v>
      </c>
      <c r="U1639">
        <f t="shared" si="119"/>
        <v>2009</v>
      </c>
    </row>
    <row r="1640" spans="1:21" ht="32" hidden="1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P1640">
        <f t="shared" si="116"/>
        <v>38.89</v>
      </c>
      <c r="Q1640" s="11" t="s">
        <v>8323</v>
      </c>
      <c r="R1640" t="s">
        <v>8324</v>
      </c>
      <c r="S1640" s="16">
        <f t="shared" si="117"/>
        <v>41288.68712962963</v>
      </c>
      <c r="T1640" s="16">
        <f t="shared" si="118"/>
        <v>41333.892361111109</v>
      </c>
      <c r="U1640">
        <f t="shared" si="119"/>
        <v>2013</v>
      </c>
    </row>
    <row r="1641" spans="1:21" ht="48" hidden="1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P1641">
        <f t="shared" si="116"/>
        <v>94.74</v>
      </c>
      <c r="Q1641" s="11" t="s">
        <v>8323</v>
      </c>
      <c r="R1641" t="s">
        <v>8324</v>
      </c>
      <c r="S1641" s="16">
        <f t="shared" si="117"/>
        <v>40941.652372685188</v>
      </c>
      <c r="T1641" s="16">
        <f t="shared" si="118"/>
        <v>40971.652372685188</v>
      </c>
      <c r="U1641">
        <f t="shared" si="119"/>
        <v>2012</v>
      </c>
    </row>
    <row r="1642" spans="1:21" ht="48" hidden="1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P1642">
        <f t="shared" si="116"/>
        <v>39.97</v>
      </c>
      <c r="Q1642" s="11" t="s">
        <v>8323</v>
      </c>
      <c r="R1642" t="s">
        <v>8324</v>
      </c>
      <c r="S1642" s="16">
        <f t="shared" si="117"/>
        <v>40379.23096064815</v>
      </c>
      <c r="T1642" s="16">
        <f t="shared" si="118"/>
        <v>40393.082638888889</v>
      </c>
      <c r="U1642">
        <f t="shared" si="119"/>
        <v>2010</v>
      </c>
    </row>
    <row r="1643" spans="1:21" ht="32" hidden="1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P1643">
        <f t="shared" si="116"/>
        <v>97.5</v>
      </c>
      <c r="Q1643" s="11" t="s">
        <v>8323</v>
      </c>
      <c r="R1643" t="s">
        <v>8344</v>
      </c>
      <c r="S1643" s="16">
        <f t="shared" si="117"/>
        <v>41962.596574074079</v>
      </c>
      <c r="T1643" s="16">
        <f t="shared" si="118"/>
        <v>41992.596574074079</v>
      </c>
      <c r="U1643">
        <f t="shared" si="119"/>
        <v>2014</v>
      </c>
    </row>
    <row r="1644" spans="1:21" ht="48" hidden="1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P1644">
        <f t="shared" si="116"/>
        <v>42.86</v>
      </c>
      <c r="Q1644" s="11" t="s">
        <v>8323</v>
      </c>
      <c r="R1644" t="s">
        <v>8344</v>
      </c>
      <c r="S1644" s="16">
        <f t="shared" si="117"/>
        <v>40688.024618055555</v>
      </c>
      <c r="T1644" s="16">
        <f t="shared" si="118"/>
        <v>40708.024618055555</v>
      </c>
      <c r="U1644">
        <f t="shared" si="119"/>
        <v>2011</v>
      </c>
    </row>
    <row r="1645" spans="1:21" ht="32" hidden="1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P1645">
        <f t="shared" si="116"/>
        <v>168.51</v>
      </c>
      <c r="Q1645" s="11" t="s">
        <v>8323</v>
      </c>
      <c r="R1645" t="s">
        <v>8344</v>
      </c>
      <c r="S1645" s="16">
        <f t="shared" si="117"/>
        <v>41146.824212962965</v>
      </c>
      <c r="T1645" s="16">
        <f t="shared" si="118"/>
        <v>41176.824212962965</v>
      </c>
      <c r="U1645">
        <f t="shared" si="119"/>
        <v>2012</v>
      </c>
    </row>
    <row r="1646" spans="1:21" ht="48" hidden="1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P1646">
        <f t="shared" si="116"/>
        <v>85.55</v>
      </c>
      <c r="Q1646" s="11" t="s">
        <v>8323</v>
      </c>
      <c r="R1646" t="s">
        <v>8344</v>
      </c>
      <c r="S1646" s="16">
        <f t="shared" si="117"/>
        <v>41175.05972222222</v>
      </c>
      <c r="T1646" s="16">
        <f t="shared" si="118"/>
        <v>41235.101388888892</v>
      </c>
      <c r="U1646">
        <f t="shared" si="119"/>
        <v>2012</v>
      </c>
    </row>
    <row r="1647" spans="1:21" ht="48" hidden="1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P1647">
        <f t="shared" si="116"/>
        <v>554</v>
      </c>
      <c r="Q1647" s="11" t="s">
        <v>8323</v>
      </c>
      <c r="R1647" t="s">
        <v>8344</v>
      </c>
      <c r="S1647" s="16">
        <f t="shared" si="117"/>
        <v>41521.617361111108</v>
      </c>
      <c r="T1647" s="16">
        <f t="shared" si="118"/>
        <v>41535.617361111108</v>
      </c>
      <c r="U1647">
        <f t="shared" si="119"/>
        <v>2013</v>
      </c>
    </row>
    <row r="1648" spans="1:21" ht="48" hidden="1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P1648">
        <f t="shared" si="116"/>
        <v>26.55</v>
      </c>
      <c r="Q1648" s="11" t="s">
        <v>8323</v>
      </c>
      <c r="R1648" t="s">
        <v>8344</v>
      </c>
      <c r="S1648" s="16">
        <f t="shared" si="117"/>
        <v>41833.450266203705</v>
      </c>
      <c r="T1648" s="16">
        <f t="shared" si="118"/>
        <v>41865.757638888892</v>
      </c>
      <c r="U1648">
        <f t="shared" si="119"/>
        <v>2014</v>
      </c>
    </row>
    <row r="1649" spans="1:21" ht="48" hidden="1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P1649">
        <f t="shared" si="116"/>
        <v>113.83</v>
      </c>
      <c r="Q1649" s="11" t="s">
        <v>8323</v>
      </c>
      <c r="R1649" t="s">
        <v>8344</v>
      </c>
      <c r="S1649" s="16">
        <f t="shared" si="117"/>
        <v>41039.409456018519</v>
      </c>
      <c r="T1649" s="16">
        <f t="shared" si="118"/>
        <v>41069.409456018519</v>
      </c>
      <c r="U1649">
        <f t="shared" si="119"/>
        <v>2012</v>
      </c>
    </row>
    <row r="1650" spans="1:21" ht="48" hidden="1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P1650">
        <f t="shared" si="116"/>
        <v>32.01</v>
      </c>
      <c r="Q1650" s="11" t="s">
        <v>8323</v>
      </c>
      <c r="R1650" t="s">
        <v>8344</v>
      </c>
      <c r="S1650" s="16">
        <f t="shared" si="117"/>
        <v>40592.704652777778</v>
      </c>
      <c r="T1650" s="16">
        <f t="shared" si="118"/>
        <v>40622.662986111114</v>
      </c>
      <c r="U1650">
        <f t="shared" si="119"/>
        <v>2011</v>
      </c>
    </row>
    <row r="1651" spans="1:21" ht="48" hidden="1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P1651">
        <f t="shared" si="116"/>
        <v>47.19</v>
      </c>
      <c r="Q1651" s="11" t="s">
        <v>8323</v>
      </c>
      <c r="R1651" t="s">
        <v>8344</v>
      </c>
      <c r="S1651" s="16">
        <f t="shared" si="117"/>
        <v>41737.684664351851</v>
      </c>
      <c r="T1651" s="16">
        <f t="shared" si="118"/>
        <v>41782.684664351851</v>
      </c>
      <c r="U1651">
        <f t="shared" si="119"/>
        <v>2014</v>
      </c>
    </row>
    <row r="1652" spans="1:21" ht="32" hidden="1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P1652">
        <f t="shared" si="116"/>
        <v>88.47</v>
      </c>
      <c r="Q1652" s="11" t="s">
        <v>8323</v>
      </c>
      <c r="R1652" t="s">
        <v>8344</v>
      </c>
      <c r="S1652" s="16">
        <f t="shared" si="117"/>
        <v>41526.435613425929</v>
      </c>
      <c r="T1652" s="16">
        <f t="shared" si="118"/>
        <v>41556.435613425929</v>
      </c>
      <c r="U1652">
        <f t="shared" si="119"/>
        <v>2013</v>
      </c>
    </row>
    <row r="1653" spans="1:21" ht="48" hidden="1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P1653">
        <f t="shared" si="116"/>
        <v>100.75</v>
      </c>
      <c r="Q1653" s="11" t="s">
        <v>8323</v>
      </c>
      <c r="R1653" t="s">
        <v>8344</v>
      </c>
      <c r="S1653" s="16">
        <f t="shared" si="117"/>
        <v>40625.900694444441</v>
      </c>
      <c r="T1653" s="16">
        <f t="shared" si="118"/>
        <v>40659.290972222225</v>
      </c>
      <c r="U1653">
        <f t="shared" si="119"/>
        <v>2011</v>
      </c>
    </row>
    <row r="1654" spans="1:21" ht="48" hidden="1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P1654">
        <f t="shared" si="116"/>
        <v>64.709999999999994</v>
      </c>
      <c r="Q1654" s="11" t="s">
        <v>8323</v>
      </c>
      <c r="R1654" t="s">
        <v>8344</v>
      </c>
      <c r="S1654" s="16">
        <f t="shared" si="117"/>
        <v>41572.492974537039</v>
      </c>
      <c r="T1654" s="16">
        <f t="shared" si="118"/>
        <v>41602.534641203703</v>
      </c>
      <c r="U1654">
        <f t="shared" si="119"/>
        <v>2013</v>
      </c>
    </row>
    <row r="1655" spans="1:21" ht="48" hidden="1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P1655">
        <f t="shared" si="116"/>
        <v>51.85</v>
      </c>
      <c r="Q1655" s="11" t="s">
        <v>8323</v>
      </c>
      <c r="R1655" t="s">
        <v>8344</v>
      </c>
      <c r="S1655" s="16">
        <f t="shared" si="117"/>
        <v>40626.834444444445</v>
      </c>
      <c r="T1655" s="16">
        <f t="shared" si="118"/>
        <v>40657.834444444445</v>
      </c>
      <c r="U1655">
        <f t="shared" si="119"/>
        <v>2011</v>
      </c>
    </row>
    <row r="1656" spans="1:21" ht="48" hidden="1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P1656">
        <f t="shared" si="116"/>
        <v>38.79</v>
      </c>
      <c r="Q1656" s="11" t="s">
        <v>8323</v>
      </c>
      <c r="R1656" t="s">
        <v>8344</v>
      </c>
      <c r="S1656" s="16">
        <f t="shared" si="117"/>
        <v>40987.890740740739</v>
      </c>
      <c r="T1656" s="16">
        <f t="shared" si="118"/>
        <v>41017.890740740739</v>
      </c>
      <c r="U1656">
        <f t="shared" si="119"/>
        <v>2012</v>
      </c>
    </row>
    <row r="1657" spans="1:21" ht="32" hidden="1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P1657">
        <f t="shared" si="116"/>
        <v>44.65</v>
      </c>
      <c r="Q1657" s="11" t="s">
        <v>8323</v>
      </c>
      <c r="R1657" t="s">
        <v>8344</v>
      </c>
      <c r="S1657" s="16">
        <f t="shared" si="117"/>
        <v>40974.791898148149</v>
      </c>
      <c r="T1657" s="16">
        <f t="shared" si="118"/>
        <v>41004.750231481477</v>
      </c>
      <c r="U1657">
        <f t="shared" si="119"/>
        <v>2012</v>
      </c>
    </row>
    <row r="1658" spans="1:21" ht="64" hidden="1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P1658">
        <f t="shared" si="116"/>
        <v>156.77000000000001</v>
      </c>
      <c r="Q1658" s="11" t="s">
        <v>8323</v>
      </c>
      <c r="R1658" t="s">
        <v>8344</v>
      </c>
      <c r="S1658" s="16">
        <f t="shared" si="117"/>
        <v>41226.928842592592</v>
      </c>
      <c r="T1658" s="16">
        <f t="shared" si="118"/>
        <v>41256.928842592592</v>
      </c>
      <c r="U1658">
        <f t="shared" si="119"/>
        <v>2012</v>
      </c>
    </row>
    <row r="1659" spans="1:21" ht="48" hidden="1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P1659">
        <f t="shared" si="116"/>
        <v>118.7</v>
      </c>
      <c r="Q1659" s="11" t="s">
        <v>8323</v>
      </c>
      <c r="R1659" t="s">
        <v>8344</v>
      </c>
      <c r="S1659" s="16">
        <f t="shared" si="117"/>
        <v>41023.782037037039</v>
      </c>
      <c r="T1659" s="16">
        <f t="shared" si="118"/>
        <v>41053.782037037039</v>
      </c>
      <c r="U1659">
        <f t="shared" si="119"/>
        <v>2012</v>
      </c>
    </row>
    <row r="1660" spans="1:21" ht="48" hidden="1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P1660">
        <f t="shared" si="116"/>
        <v>74.150000000000006</v>
      </c>
      <c r="Q1660" s="11" t="s">
        <v>8323</v>
      </c>
      <c r="R1660" t="s">
        <v>8344</v>
      </c>
      <c r="S1660" s="16">
        <f t="shared" si="117"/>
        <v>41223.22184027778</v>
      </c>
      <c r="T1660" s="16">
        <f t="shared" si="118"/>
        <v>41261.597222222219</v>
      </c>
      <c r="U1660">
        <f t="shared" si="119"/>
        <v>2012</v>
      </c>
    </row>
    <row r="1661" spans="1:21" ht="48" hidden="1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P1661">
        <f t="shared" si="116"/>
        <v>12.53</v>
      </c>
      <c r="Q1661" s="11" t="s">
        <v>8323</v>
      </c>
      <c r="R1661" t="s">
        <v>8344</v>
      </c>
      <c r="S1661" s="16">
        <f t="shared" si="117"/>
        <v>41596.913437499999</v>
      </c>
      <c r="T1661" s="16">
        <f t="shared" si="118"/>
        <v>41625.5</v>
      </c>
      <c r="U1661">
        <f t="shared" si="119"/>
        <v>2013</v>
      </c>
    </row>
    <row r="1662" spans="1:21" ht="48" hidden="1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P1662">
        <f t="shared" si="116"/>
        <v>27.86</v>
      </c>
      <c r="Q1662" s="11" t="s">
        <v>8323</v>
      </c>
      <c r="R1662" t="s">
        <v>8344</v>
      </c>
      <c r="S1662" s="16">
        <f t="shared" si="117"/>
        <v>42459.693865740745</v>
      </c>
      <c r="T1662" s="16">
        <f t="shared" si="118"/>
        <v>42490.915972222225</v>
      </c>
      <c r="U1662">
        <f t="shared" si="119"/>
        <v>2016</v>
      </c>
    </row>
    <row r="1663" spans="1:21" ht="64" hidden="1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P1663">
        <f t="shared" si="116"/>
        <v>80.180000000000007</v>
      </c>
      <c r="Q1663" s="11" t="s">
        <v>8323</v>
      </c>
      <c r="R1663" t="s">
        <v>8344</v>
      </c>
      <c r="S1663" s="16">
        <f t="shared" si="117"/>
        <v>42343.998043981483</v>
      </c>
      <c r="T1663" s="16">
        <f t="shared" si="118"/>
        <v>42386.875</v>
      </c>
      <c r="U1663">
        <f t="shared" si="119"/>
        <v>2016</v>
      </c>
    </row>
    <row r="1664" spans="1:21" ht="48" hidden="1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P1664">
        <f t="shared" si="116"/>
        <v>132.44</v>
      </c>
      <c r="Q1664" s="11" t="s">
        <v>8323</v>
      </c>
      <c r="R1664" t="s">
        <v>8344</v>
      </c>
      <c r="S1664" s="16">
        <f t="shared" si="117"/>
        <v>40848.198333333334</v>
      </c>
      <c r="T1664" s="16">
        <f t="shared" si="118"/>
        <v>40908.239999999998</v>
      </c>
      <c r="U1664">
        <f t="shared" si="119"/>
        <v>2011</v>
      </c>
    </row>
    <row r="1665" spans="1:21" ht="32" hidden="1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P1665">
        <f t="shared" si="116"/>
        <v>33.75</v>
      </c>
      <c r="Q1665" s="11" t="s">
        <v>8323</v>
      </c>
      <c r="R1665" t="s">
        <v>8344</v>
      </c>
      <c r="S1665" s="16">
        <f t="shared" si="117"/>
        <v>42006.02207175926</v>
      </c>
      <c r="T1665" s="16">
        <f t="shared" si="118"/>
        <v>42036.02207175926</v>
      </c>
      <c r="U1665">
        <f t="shared" si="119"/>
        <v>2015</v>
      </c>
    </row>
    <row r="1666" spans="1:21" ht="48" hidden="1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P1666">
        <f t="shared" si="116"/>
        <v>34.380000000000003</v>
      </c>
      <c r="Q1666" s="11" t="s">
        <v>8323</v>
      </c>
      <c r="R1666" t="s">
        <v>8344</v>
      </c>
      <c r="S1666" s="16">
        <f t="shared" si="117"/>
        <v>40939.761782407404</v>
      </c>
      <c r="T1666" s="16">
        <f t="shared" si="118"/>
        <v>40984.165972222225</v>
      </c>
      <c r="U1666">
        <f t="shared" si="119"/>
        <v>2012</v>
      </c>
    </row>
    <row r="1667" spans="1:21" ht="48" hidden="1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P1667">
        <f t="shared" ref="P1667:P1730" si="120">IFERROR(ROUND(E1667/L1667,2),0)</f>
        <v>44.96</v>
      </c>
      <c r="Q1667" s="11" t="s">
        <v>8323</v>
      </c>
      <c r="R1667" t="s">
        <v>8344</v>
      </c>
      <c r="S1667" s="16">
        <f t="shared" ref="S1667:S1730" si="121">(((J1667/60)/60)/24)+DATE(1970,1,1)</f>
        <v>40564.649456018517</v>
      </c>
      <c r="T1667" s="16">
        <f t="shared" ref="T1667:T1730" si="122">(((I1667/60)/60)/24)+DATE(1970,1,1)</f>
        <v>40596.125</v>
      </c>
      <c r="U1667">
        <f t="shared" ref="U1667:U1730" si="123">YEAR(T1667)</f>
        <v>2011</v>
      </c>
    </row>
    <row r="1668" spans="1:21" ht="48" hidden="1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P1668">
        <f t="shared" si="120"/>
        <v>41.04</v>
      </c>
      <c r="Q1668" s="11" t="s">
        <v>8323</v>
      </c>
      <c r="R1668" t="s">
        <v>8344</v>
      </c>
      <c r="S1668" s="16">
        <f t="shared" si="121"/>
        <v>41331.253159722226</v>
      </c>
      <c r="T1668" s="16">
        <f t="shared" si="122"/>
        <v>41361.211493055554</v>
      </c>
      <c r="U1668">
        <f t="shared" si="123"/>
        <v>2013</v>
      </c>
    </row>
    <row r="1669" spans="1:21" ht="48" hidden="1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P1669">
        <f t="shared" si="120"/>
        <v>52.6</v>
      </c>
      <c r="Q1669" s="11" t="s">
        <v>8323</v>
      </c>
      <c r="R1669" t="s">
        <v>8344</v>
      </c>
      <c r="S1669" s="16">
        <f t="shared" si="121"/>
        <v>41682.0705787037</v>
      </c>
      <c r="T1669" s="16">
        <f t="shared" si="122"/>
        <v>41709.290972222225</v>
      </c>
      <c r="U1669">
        <f t="shared" si="123"/>
        <v>2014</v>
      </c>
    </row>
    <row r="1670" spans="1:21" ht="48" hidden="1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P1670">
        <f t="shared" si="120"/>
        <v>70.78</v>
      </c>
      <c r="Q1670" s="11" t="s">
        <v>8323</v>
      </c>
      <c r="R1670" t="s">
        <v>8344</v>
      </c>
      <c r="S1670" s="16">
        <f t="shared" si="121"/>
        <v>40845.14975694444</v>
      </c>
      <c r="T1670" s="16">
        <f t="shared" si="122"/>
        <v>40875.191423611112</v>
      </c>
      <c r="U1670">
        <f t="shared" si="123"/>
        <v>2011</v>
      </c>
    </row>
    <row r="1671" spans="1:21" ht="48" hidden="1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P1671">
        <f t="shared" si="120"/>
        <v>53.75</v>
      </c>
      <c r="Q1671" s="11" t="s">
        <v>8323</v>
      </c>
      <c r="R1671" t="s">
        <v>8344</v>
      </c>
      <c r="S1671" s="16">
        <f t="shared" si="121"/>
        <v>42461.885138888887</v>
      </c>
      <c r="T1671" s="16">
        <f t="shared" si="122"/>
        <v>42521.885138888887</v>
      </c>
      <c r="U1671">
        <f t="shared" si="123"/>
        <v>2016</v>
      </c>
    </row>
    <row r="1672" spans="1:21" ht="64" hidden="1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P1672">
        <f t="shared" si="120"/>
        <v>44.61</v>
      </c>
      <c r="Q1672" s="11" t="s">
        <v>8323</v>
      </c>
      <c r="R1672" t="s">
        <v>8344</v>
      </c>
      <c r="S1672" s="16">
        <f t="shared" si="121"/>
        <v>40313.930543981485</v>
      </c>
      <c r="T1672" s="16">
        <f t="shared" si="122"/>
        <v>40364.166666666664</v>
      </c>
      <c r="U1672">
        <f t="shared" si="123"/>
        <v>2010</v>
      </c>
    </row>
    <row r="1673" spans="1:21" ht="32" hidden="1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P1673">
        <f t="shared" si="120"/>
        <v>26.15</v>
      </c>
      <c r="Q1673" s="11" t="s">
        <v>8323</v>
      </c>
      <c r="R1673" t="s">
        <v>8344</v>
      </c>
      <c r="S1673" s="16">
        <f t="shared" si="121"/>
        <v>42553.54414351852</v>
      </c>
      <c r="T1673" s="16">
        <f t="shared" si="122"/>
        <v>42583.54414351852</v>
      </c>
      <c r="U1673">
        <f t="shared" si="123"/>
        <v>2016</v>
      </c>
    </row>
    <row r="1674" spans="1:21" ht="32" hidden="1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P1674">
        <f t="shared" si="120"/>
        <v>39.18</v>
      </c>
      <c r="Q1674" s="11" t="s">
        <v>8323</v>
      </c>
      <c r="R1674" t="s">
        <v>8344</v>
      </c>
      <c r="S1674" s="16">
        <f t="shared" si="121"/>
        <v>41034.656597222223</v>
      </c>
      <c r="T1674" s="16">
        <f t="shared" si="122"/>
        <v>41064.656597222223</v>
      </c>
      <c r="U1674">
        <f t="shared" si="123"/>
        <v>2012</v>
      </c>
    </row>
    <row r="1675" spans="1:21" ht="48" hidden="1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P1675">
        <f t="shared" si="120"/>
        <v>45.59</v>
      </c>
      <c r="Q1675" s="11" t="s">
        <v>8323</v>
      </c>
      <c r="R1675" t="s">
        <v>8344</v>
      </c>
      <c r="S1675" s="16">
        <f t="shared" si="121"/>
        <v>42039.878379629634</v>
      </c>
      <c r="T1675" s="16">
        <f t="shared" si="122"/>
        <v>42069.878379629634</v>
      </c>
      <c r="U1675">
        <f t="shared" si="123"/>
        <v>2015</v>
      </c>
    </row>
    <row r="1676" spans="1:21" ht="48" hidden="1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P1676">
        <f t="shared" si="120"/>
        <v>89.25</v>
      </c>
      <c r="Q1676" s="11" t="s">
        <v>8323</v>
      </c>
      <c r="R1676" t="s">
        <v>8344</v>
      </c>
      <c r="S1676" s="16">
        <f t="shared" si="121"/>
        <v>42569.605393518519</v>
      </c>
      <c r="T1676" s="16">
        <f t="shared" si="122"/>
        <v>42600.290972222225</v>
      </c>
      <c r="U1676">
        <f t="shared" si="123"/>
        <v>2016</v>
      </c>
    </row>
    <row r="1677" spans="1:21" ht="32" hidden="1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P1677">
        <f t="shared" si="120"/>
        <v>40.42</v>
      </c>
      <c r="Q1677" s="11" t="s">
        <v>8323</v>
      </c>
      <c r="R1677" t="s">
        <v>8344</v>
      </c>
      <c r="S1677" s="16">
        <f t="shared" si="121"/>
        <v>40802.733101851853</v>
      </c>
      <c r="T1677" s="16">
        <f t="shared" si="122"/>
        <v>40832.918749999997</v>
      </c>
      <c r="U1677">
        <f t="shared" si="123"/>
        <v>2011</v>
      </c>
    </row>
    <row r="1678" spans="1:21" ht="32" hidden="1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P1678">
        <f t="shared" si="120"/>
        <v>82.38</v>
      </c>
      <c r="Q1678" s="11" t="s">
        <v>8323</v>
      </c>
      <c r="R1678" t="s">
        <v>8344</v>
      </c>
      <c r="S1678" s="16">
        <f t="shared" si="121"/>
        <v>40973.72623842593</v>
      </c>
      <c r="T1678" s="16">
        <f t="shared" si="122"/>
        <v>41020.165972222225</v>
      </c>
      <c r="U1678">
        <f t="shared" si="123"/>
        <v>2012</v>
      </c>
    </row>
    <row r="1679" spans="1:21" ht="48" hidden="1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P1679">
        <f t="shared" si="120"/>
        <v>159.52000000000001</v>
      </c>
      <c r="Q1679" s="11" t="s">
        <v>8323</v>
      </c>
      <c r="R1679" t="s">
        <v>8344</v>
      </c>
      <c r="S1679" s="16">
        <f t="shared" si="121"/>
        <v>42416.407129629632</v>
      </c>
      <c r="T1679" s="16">
        <f t="shared" si="122"/>
        <v>42476.249305555553</v>
      </c>
      <c r="U1679">
        <f t="shared" si="123"/>
        <v>2016</v>
      </c>
    </row>
    <row r="1680" spans="1:21" ht="32" hidden="1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P1680">
        <f t="shared" si="120"/>
        <v>36.24</v>
      </c>
      <c r="Q1680" s="11" t="s">
        <v>8323</v>
      </c>
      <c r="R1680" t="s">
        <v>8344</v>
      </c>
      <c r="S1680" s="16">
        <f t="shared" si="121"/>
        <v>41662.854988425926</v>
      </c>
      <c r="T1680" s="16">
        <f t="shared" si="122"/>
        <v>41676.854988425926</v>
      </c>
      <c r="U1680">
        <f t="shared" si="123"/>
        <v>2014</v>
      </c>
    </row>
    <row r="1681" spans="1:21" ht="64" hidden="1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P1681">
        <f t="shared" si="120"/>
        <v>62.5</v>
      </c>
      <c r="Q1681" s="11" t="s">
        <v>8323</v>
      </c>
      <c r="R1681" t="s">
        <v>8344</v>
      </c>
      <c r="S1681" s="16">
        <f t="shared" si="121"/>
        <v>40723.068807870368</v>
      </c>
      <c r="T1681" s="16">
        <f t="shared" si="122"/>
        <v>40746.068807870368</v>
      </c>
      <c r="U1681">
        <f t="shared" si="123"/>
        <v>2011</v>
      </c>
    </row>
    <row r="1682" spans="1:21" ht="32" hidden="1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P1682">
        <f t="shared" si="120"/>
        <v>47</v>
      </c>
      <c r="Q1682" s="11" t="s">
        <v>8323</v>
      </c>
      <c r="R1682" t="s">
        <v>8344</v>
      </c>
      <c r="S1682" s="16">
        <f t="shared" si="121"/>
        <v>41802.757719907408</v>
      </c>
      <c r="T1682" s="16">
        <f t="shared" si="122"/>
        <v>41832.757719907408</v>
      </c>
      <c r="U1682">
        <f t="shared" si="123"/>
        <v>2014</v>
      </c>
    </row>
    <row r="1683" spans="1:21" ht="48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P1683">
        <f t="shared" si="120"/>
        <v>74.58</v>
      </c>
      <c r="Q1683" s="11" t="s">
        <v>8323</v>
      </c>
      <c r="R1683" t="s">
        <v>8345</v>
      </c>
      <c r="S1683" s="16">
        <f t="shared" si="121"/>
        <v>42774.121342592596</v>
      </c>
      <c r="T1683" s="16">
        <f t="shared" si="122"/>
        <v>42823.083333333328</v>
      </c>
      <c r="U1683">
        <f t="shared" si="123"/>
        <v>2017</v>
      </c>
    </row>
    <row r="1684" spans="1:21" ht="32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P1684">
        <f t="shared" si="120"/>
        <v>0</v>
      </c>
      <c r="Q1684" s="11" t="s">
        <v>8323</v>
      </c>
      <c r="R1684" t="s">
        <v>8345</v>
      </c>
      <c r="S1684" s="16">
        <f t="shared" si="121"/>
        <v>42779.21365740741</v>
      </c>
      <c r="T1684" s="16">
        <f t="shared" si="122"/>
        <v>42839.171990740739</v>
      </c>
      <c r="U1684">
        <f t="shared" si="123"/>
        <v>2017</v>
      </c>
    </row>
    <row r="1685" spans="1:21" ht="48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P1685">
        <f t="shared" si="120"/>
        <v>76</v>
      </c>
      <c r="Q1685" s="11" t="s">
        <v>8323</v>
      </c>
      <c r="R1685" t="s">
        <v>8345</v>
      </c>
      <c r="S1685" s="16">
        <f t="shared" si="121"/>
        <v>42808.781689814816</v>
      </c>
      <c r="T1685" s="16">
        <f t="shared" si="122"/>
        <v>42832.781689814816</v>
      </c>
      <c r="U1685">
        <f t="shared" si="123"/>
        <v>2017</v>
      </c>
    </row>
    <row r="1686" spans="1:21" ht="32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P1686">
        <f t="shared" si="120"/>
        <v>86.44</v>
      </c>
      <c r="Q1686" s="11" t="s">
        <v>8323</v>
      </c>
      <c r="R1686" t="s">
        <v>8345</v>
      </c>
      <c r="S1686" s="16">
        <f t="shared" si="121"/>
        <v>42783.815289351856</v>
      </c>
      <c r="T1686" s="16">
        <f t="shared" si="122"/>
        <v>42811.773622685185</v>
      </c>
      <c r="U1686">
        <f t="shared" si="123"/>
        <v>2017</v>
      </c>
    </row>
    <row r="1687" spans="1:21" ht="48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P1687">
        <f t="shared" si="120"/>
        <v>24</v>
      </c>
      <c r="Q1687" s="11" t="s">
        <v>8323</v>
      </c>
      <c r="R1687" t="s">
        <v>8345</v>
      </c>
      <c r="S1687" s="16">
        <f t="shared" si="121"/>
        <v>42788.2502662037</v>
      </c>
      <c r="T1687" s="16">
        <f t="shared" si="122"/>
        <v>42818.208599537036</v>
      </c>
      <c r="U1687">
        <f t="shared" si="123"/>
        <v>2017</v>
      </c>
    </row>
    <row r="1688" spans="1:21" ht="48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P1688">
        <f t="shared" si="120"/>
        <v>18</v>
      </c>
      <c r="Q1688" s="11" t="s">
        <v>8323</v>
      </c>
      <c r="R1688" t="s">
        <v>8345</v>
      </c>
      <c r="S1688" s="16">
        <f t="shared" si="121"/>
        <v>42792.843969907408</v>
      </c>
      <c r="T1688" s="16">
        <f t="shared" si="122"/>
        <v>42852.802303240736</v>
      </c>
      <c r="U1688">
        <f t="shared" si="123"/>
        <v>2017</v>
      </c>
    </row>
    <row r="1689" spans="1:21" ht="48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P1689">
        <f t="shared" si="120"/>
        <v>80.13</v>
      </c>
      <c r="Q1689" s="11" t="s">
        <v>8323</v>
      </c>
      <c r="R1689" t="s">
        <v>8345</v>
      </c>
      <c r="S1689" s="16">
        <f t="shared" si="121"/>
        <v>42802.046817129631</v>
      </c>
      <c r="T1689" s="16">
        <f t="shared" si="122"/>
        <v>42835.84375</v>
      </c>
      <c r="U1689">
        <f t="shared" si="123"/>
        <v>2017</v>
      </c>
    </row>
    <row r="1690" spans="1:21" ht="64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P1690">
        <f t="shared" si="120"/>
        <v>253.14</v>
      </c>
      <c r="Q1690" s="11" t="s">
        <v>8323</v>
      </c>
      <c r="R1690" t="s">
        <v>8345</v>
      </c>
      <c r="S1690" s="16">
        <f t="shared" si="121"/>
        <v>42804.534652777773</v>
      </c>
      <c r="T1690" s="16">
        <f t="shared" si="122"/>
        <v>42834.492986111116</v>
      </c>
      <c r="U1690">
        <f t="shared" si="123"/>
        <v>2017</v>
      </c>
    </row>
    <row r="1691" spans="1:21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P1691">
        <f t="shared" si="120"/>
        <v>171.43</v>
      </c>
      <c r="Q1691" s="11" t="s">
        <v>8323</v>
      </c>
      <c r="R1691" t="s">
        <v>8345</v>
      </c>
      <c r="S1691" s="16">
        <f t="shared" si="121"/>
        <v>42780.942476851851</v>
      </c>
      <c r="T1691" s="16">
        <f t="shared" si="122"/>
        <v>42810.900810185187</v>
      </c>
      <c r="U1691">
        <f t="shared" si="123"/>
        <v>2017</v>
      </c>
    </row>
    <row r="1692" spans="1:21" ht="48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P1692">
        <f t="shared" si="120"/>
        <v>57.73</v>
      </c>
      <c r="Q1692" s="11" t="s">
        <v>8323</v>
      </c>
      <c r="R1692" t="s">
        <v>8345</v>
      </c>
      <c r="S1692" s="16">
        <f t="shared" si="121"/>
        <v>42801.43104166667</v>
      </c>
      <c r="T1692" s="16">
        <f t="shared" si="122"/>
        <v>42831.389374999999</v>
      </c>
      <c r="U1692">
        <f t="shared" si="123"/>
        <v>2017</v>
      </c>
    </row>
    <row r="1693" spans="1:21" ht="48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P1693">
        <f t="shared" si="120"/>
        <v>264.26</v>
      </c>
      <c r="Q1693" s="11" t="s">
        <v>8323</v>
      </c>
      <c r="R1693" t="s">
        <v>8345</v>
      </c>
      <c r="S1693" s="16">
        <f t="shared" si="121"/>
        <v>42795.701481481476</v>
      </c>
      <c r="T1693" s="16">
        <f t="shared" si="122"/>
        <v>42828.041666666672</v>
      </c>
      <c r="U1693">
        <f t="shared" si="123"/>
        <v>2017</v>
      </c>
    </row>
    <row r="1694" spans="1:21" ht="48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P1694">
        <f t="shared" si="120"/>
        <v>159.33000000000001</v>
      </c>
      <c r="Q1694" s="11" t="s">
        <v>8323</v>
      </c>
      <c r="R1694" t="s">
        <v>8345</v>
      </c>
      <c r="S1694" s="16">
        <f t="shared" si="121"/>
        <v>42788.151238425926</v>
      </c>
      <c r="T1694" s="16">
        <f t="shared" si="122"/>
        <v>42820.999305555553</v>
      </c>
      <c r="U1694">
        <f t="shared" si="123"/>
        <v>2017</v>
      </c>
    </row>
    <row r="1695" spans="1:21" ht="48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P1695">
        <f t="shared" si="120"/>
        <v>35</v>
      </c>
      <c r="Q1695" s="11" t="s">
        <v>8323</v>
      </c>
      <c r="R1695" t="s">
        <v>8345</v>
      </c>
      <c r="S1695" s="16">
        <f t="shared" si="121"/>
        <v>42803.920277777783</v>
      </c>
      <c r="T1695" s="16">
        <f t="shared" si="122"/>
        <v>42834.833333333328</v>
      </c>
      <c r="U1695">
        <f t="shared" si="123"/>
        <v>2017</v>
      </c>
    </row>
    <row r="1696" spans="1:21" ht="48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P1696">
        <f t="shared" si="120"/>
        <v>5</v>
      </c>
      <c r="Q1696" s="11" t="s">
        <v>8323</v>
      </c>
      <c r="R1696" t="s">
        <v>8345</v>
      </c>
      <c r="S1696" s="16">
        <f t="shared" si="121"/>
        <v>42791.669837962967</v>
      </c>
      <c r="T1696" s="16">
        <f t="shared" si="122"/>
        <v>42821.191666666666</v>
      </c>
      <c r="U1696">
        <f t="shared" si="123"/>
        <v>2017</v>
      </c>
    </row>
    <row r="1697" spans="1:21" ht="48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P1697">
        <f t="shared" si="120"/>
        <v>61.09</v>
      </c>
      <c r="Q1697" s="11" t="s">
        <v>8323</v>
      </c>
      <c r="R1697" t="s">
        <v>8345</v>
      </c>
      <c r="S1697" s="16">
        <f t="shared" si="121"/>
        <v>42801.031412037039</v>
      </c>
      <c r="T1697" s="16">
        <f t="shared" si="122"/>
        <v>42835.041666666672</v>
      </c>
      <c r="U1697">
        <f t="shared" si="123"/>
        <v>2017</v>
      </c>
    </row>
    <row r="1698" spans="1:21" ht="48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P1698">
        <f t="shared" si="120"/>
        <v>0</v>
      </c>
      <c r="Q1698" s="11" t="s">
        <v>8323</v>
      </c>
      <c r="R1698" t="s">
        <v>8345</v>
      </c>
      <c r="S1698" s="16">
        <f t="shared" si="121"/>
        <v>42796.069571759261</v>
      </c>
      <c r="T1698" s="16">
        <f t="shared" si="122"/>
        <v>42826.027905092589</v>
      </c>
      <c r="U1698">
        <f t="shared" si="123"/>
        <v>2017</v>
      </c>
    </row>
    <row r="1699" spans="1:21" ht="48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P1699">
        <f t="shared" si="120"/>
        <v>114.82</v>
      </c>
      <c r="Q1699" s="11" t="s">
        <v>8323</v>
      </c>
      <c r="R1699" t="s">
        <v>8345</v>
      </c>
      <c r="S1699" s="16">
        <f t="shared" si="121"/>
        <v>42805.032962962956</v>
      </c>
      <c r="T1699" s="16">
        <f t="shared" si="122"/>
        <v>42834.991296296299</v>
      </c>
      <c r="U1699">
        <f t="shared" si="123"/>
        <v>2017</v>
      </c>
    </row>
    <row r="1700" spans="1:21" ht="80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P1700">
        <f t="shared" si="120"/>
        <v>0</v>
      </c>
      <c r="Q1700" s="11" t="s">
        <v>8323</v>
      </c>
      <c r="R1700" t="s">
        <v>8345</v>
      </c>
      <c r="S1700" s="16">
        <f t="shared" si="121"/>
        <v>42796.207870370374</v>
      </c>
      <c r="T1700" s="16">
        <f t="shared" si="122"/>
        <v>42820.147916666669</v>
      </c>
      <c r="U1700">
        <f t="shared" si="123"/>
        <v>2017</v>
      </c>
    </row>
    <row r="1701" spans="1:21" ht="48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P1701">
        <f t="shared" si="120"/>
        <v>54</v>
      </c>
      <c r="Q1701" s="11" t="s">
        <v>8323</v>
      </c>
      <c r="R1701" t="s">
        <v>8345</v>
      </c>
      <c r="S1701" s="16">
        <f t="shared" si="121"/>
        <v>42806.863946759258</v>
      </c>
      <c r="T1701" s="16">
        <f t="shared" si="122"/>
        <v>42836.863946759258</v>
      </c>
      <c r="U1701">
        <f t="shared" si="123"/>
        <v>2017</v>
      </c>
    </row>
    <row r="1702" spans="1:21" ht="48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P1702">
        <f t="shared" si="120"/>
        <v>65.97</v>
      </c>
      <c r="Q1702" s="11" t="s">
        <v>8323</v>
      </c>
      <c r="R1702" t="s">
        <v>8345</v>
      </c>
      <c r="S1702" s="16">
        <f t="shared" si="121"/>
        <v>42796.071643518517</v>
      </c>
      <c r="T1702" s="16">
        <f t="shared" si="122"/>
        <v>42826.166666666672</v>
      </c>
      <c r="U1702">
        <f t="shared" si="123"/>
        <v>2017</v>
      </c>
    </row>
    <row r="1703" spans="1:21" ht="48" hidden="1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P1703">
        <f t="shared" si="120"/>
        <v>5</v>
      </c>
      <c r="Q1703" s="11" t="s">
        <v>8323</v>
      </c>
      <c r="R1703" t="s">
        <v>8345</v>
      </c>
      <c r="S1703" s="16">
        <f t="shared" si="121"/>
        <v>41989.664409722223</v>
      </c>
      <c r="T1703" s="16">
        <f t="shared" si="122"/>
        <v>42019.664409722223</v>
      </c>
      <c r="U1703">
        <f t="shared" si="123"/>
        <v>2015</v>
      </c>
    </row>
    <row r="1704" spans="1:21" ht="16" hidden="1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P1704">
        <f t="shared" si="120"/>
        <v>1</v>
      </c>
      <c r="Q1704" s="11" t="s">
        <v>8323</v>
      </c>
      <c r="R1704" t="s">
        <v>8345</v>
      </c>
      <c r="S1704" s="16">
        <f t="shared" si="121"/>
        <v>42063.869791666672</v>
      </c>
      <c r="T1704" s="16">
        <f t="shared" si="122"/>
        <v>42093.828125</v>
      </c>
      <c r="U1704">
        <f t="shared" si="123"/>
        <v>2015</v>
      </c>
    </row>
    <row r="1705" spans="1:21" ht="48" hidden="1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P1705">
        <f t="shared" si="120"/>
        <v>25.5</v>
      </c>
      <c r="Q1705" s="11" t="s">
        <v>8323</v>
      </c>
      <c r="R1705" t="s">
        <v>8345</v>
      </c>
      <c r="S1705" s="16">
        <f t="shared" si="121"/>
        <v>42187.281678240746</v>
      </c>
      <c r="T1705" s="16">
        <f t="shared" si="122"/>
        <v>42247.281678240746</v>
      </c>
      <c r="U1705">
        <f t="shared" si="123"/>
        <v>2015</v>
      </c>
    </row>
    <row r="1706" spans="1:21" ht="32" hidden="1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P1706">
        <f t="shared" si="120"/>
        <v>118.36</v>
      </c>
      <c r="Q1706" s="11" t="s">
        <v>8323</v>
      </c>
      <c r="R1706" t="s">
        <v>8345</v>
      </c>
      <c r="S1706" s="16">
        <f t="shared" si="121"/>
        <v>42021.139733796299</v>
      </c>
      <c r="T1706" s="16">
        <f t="shared" si="122"/>
        <v>42051.139733796299</v>
      </c>
      <c r="U1706">
        <f t="shared" si="123"/>
        <v>2015</v>
      </c>
    </row>
    <row r="1707" spans="1:21" ht="48" hidden="1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P1707">
        <f t="shared" si="120"/>
        <v>0</v>
      </c>
      <c r="Q1707" s="11" t="s">
        <v>8323</v>
      </c>
      <c r="R1707" t="s">
        <v>8345</v>
      </c>
      <c r="S1707" s="16">
        <f t="shared" si="121"/>
        <v>42245.016736111109</v>
      </c>
      <c r="T1707" s="16">
        <f t="shared" si="122"/>
        <v>42256.666666666672</v>
      </c>
      <c r="U1707">
        <f t="shared" si="123"/>
        <v>2015</v>
      </c>
    </row>
    <row r="1708" spans="1:21" ht="48" hidden="1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P1708">
        <f t="shared" si="120"/>
        <v>0</v>
      </c>
      <c r="Q1708" s="11" t="s">
        <v>8323</v>
      </c>
      <c r="R1708" t="s">
        <v>8345</v>
      </c>
      <c r="S1708" s="16">
        <f t="shared" si="121"/>
        <v>42179.306388888886</v>
      </c>
      <c r="T1708" s="16">
        <f t="shared" si="122"/>
        <v>42239.306388888886</v>
      </c>
      <c r="U1708">
        <f t="shared" si="123"/>
        <v>2015</v>
      </c>
    </row>
    <row r="1709" spans="1:21" ht="48" hidden="1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P1709">
        <f t="shared" si="120"/>
        <v>54.11</v>
      </c>
      <c r="Q1709" s="11" t="s">
        <v>8323</v>
      </c>
      <c r="R1709" t="s">
        <v>8345</v>
      </c>
      <c r="S1709" s="16">
        <f t="shared" si="121"/>
        <v>42427.721006944441</v>
      </c>
      <c r="T1709" s="16">
        <f t="shared" si="122"/>
        <v>42457.679340277777</v>
      </c>
      <c r="U1709">
        <f t="shared" si="123"/>
        <v>2016</v>
      </c>
    </row>
    <row r="1710" spans="1:21" ht="48" hidden="1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P1710">
        <f t="shared" si="120"/>
        <v>0</v>
      </c>
      <c r="Q1710" s="11" t="s">
        <v>8323</v>
      </c>
      <c r="R1710" t="s">
        <v>8345</v>
      </c>
      <c r="S1710" s="16">
        <f t="shared" si="121"/>
        <v>42451.866967592592</v>
      </c>
      <c r="T1710" s="16">
        <f t="shared" si="122"/>
        <v>42491.866967592592</v>
      </c>
      <c r="U1710">
        <f t="shared" si="123"/>
        <v>2016</v>
      </c>
    </row>
    <row r="1711" spans="1:21" ht="48" hidden="1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P1711">
        <f t="shared" si="120"/>
        <v>21.25</v>
      </c>
      <c r="Q1711" s="11" t="s">
        <v>8323</v>
      </c>
      <c r="R1711" t="s">
        <v>8345</v>
      </c>
      <c r="S1711" s="16">
        <f t="shared" si="121"/>
        <v>41841.56381944444</v>
      </c>
      <c r="T1711" s="16">
        <f t="shared" si="122"/>
        <v>41882.818749999999</v>
      </c>
      <c r="U1711">
        <f t="shared" si="123"/>
        <v>2014</v>
      </c>
    </row>
    <row r="1712" spans="1:21" ht="32" hidden="1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P1712">
        <f t="shared" si="120"/>
        <v>34</v>
      </c>
      <c r="Q1712" s="11" t="s">
        <v>8323</v>
      </c>
      <c r="R1712" t="s">
        <v>8345</v>
      </c>
      <c r="S1712" s="16">
        <f t="shared" si="121"/>
        <v>42341.59129629629</v>
      </c>
      <c r="T1712" s="16">
        <f t="shared" si="122"/>
        <v>42387.541666666672</v>
      </c>
      <c r="U1712">
        <f t="shared" si="123"/>
        <v>2016</v>
      </c>
    </row>
    <row r="1713" spans="1:21" ht="48" hidden="1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P1713">
        <f t="shared" si="120"/>
        <v>525</v>
      </c>
      <c r="Q1713" s="11" t="s">
        <v>8323</v>
      </c>
      <c r="R1713" t="s">
        <v>8345</v>
      </c>
      <c r="S1713" s="16">
        <f t="shared" si="121"/>
        <v>41852.646226851852</v>
      </c>
      <c r="T1713" s="16">
        <f t="shared" si="122"/>
        <v>41883.646226851852</v>
      </c>
      <c r="U1713">
        <f t="shared" si="123"/>
        <v>2014</v>
      </c>
    </row>
    <row r="1714" spans="1:21" ht="48" hidden="1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P1714">
        <f t="shared" si="120"/>
        <v>0</v>
      </c>
      <c r="Q1714" s="11" t="s">
        <v>8323</v>
      </c>
      <c r="R1714" t="s">
        <v>8345</v>
      </c>
      <c r="S1714" s="16">
        <f t="shared" si="121"/>
        <v>42125.913807870369</v>
      </c>
      <c r="T1714" s="16">
        <f t="shared" si="122"/>
        <v>42185.913807870369</v>
      </c>
      <c r="U1714">
        <f t="shared" si="123"/>
        <v>2015</v>
      </c>
    </row>
    <row r="1715" spans="1:21" ht="48" hidden="1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P1715">
        <f t="shared" si="120"/>
        <v>50</v>
      </c>
      <c r="Q1715" s="11" t="s">
        <v>8323</v>
      </c>
      <c r="R1715" t="s">
        <v>8345</v>
      </c>
      <c r="S1715" s="16">
        <f t="shared" si="121"/>
        <v>41887.801064814819</v>
      </c>
      <c r="T1715" s="16">
        <f t="shared" si="122"/>
        <v>41917.801064814819</v>
      </c>
      <c r="U1715">
        <f t="shared" si="123"/>
        <v>2014</v>
      </c>
    </row>
    <row r="1716" spans="1:21" ht="48" hidden="1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P1716">
        <f t="shared" si="120"/>
        <v>115.71</v>
      </c>
      <c r="Q1716" s="11" t="s">
        <v>8323</v>
      </c>
      <c r="R1716" t="s">
        <v>8345</v>
      </c>
      <c r="S1716" s="16">
        <f t="shared" si="121"/>
        <v>42095.918530092589</v>
      </c>
      <c r="T1716" s="16">
        <f t="shared" si="122"/>
        <v>42125.918530092589</v>
      </c>
      <c r="U1716">
        <f t="shared" si="123"/>
        <v>2015</v>
      </c>
    </row>
    <row r="1717" spans="1:21" ht="48" hidden="1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P1717">
        <f t="shared" si="120"/>
        <v>5.5</v>
      </c>
      <c r="Q1717" s="11" t="s">
        <v>8323</v>
      </c>
      <c r="R1717" t="s">
        <v>8345</v>
      </c>
      <c r="S1717" s="16">
        <f t="shared" si="121"/>
        <v>42064.217418981483</v>
      </c>
      <c r="T1717" s="16">
        <f t="shared" si="122"/>
        <v>42094.140277777777</v>
      </c>
      <c r="U1717">
        <f t="shared" si="123"/>
        <v>2015</v>
      </c>
    </row>
    <row r="1718" spans="1:21" ht="48" hidden="1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P1718">
        <f t="shared" si="120"/>
        <v>50</v>
      </c>
      <c r="Q1718" s="11" t="s">
        <v>8323</v>
      </c>
      <c r="R1718" t="s">
        <v>8345</v>
      </c>
      <c r="S1718" s="16">
        <f t="shared" si="121"/>
        <v>42673.577534722222</v>
      </c>
      <c r="T1718" s="16">
        <f t="shared" si="122"/>
        <v>42713.619201388887</v>
      </c>
      <c r="U1718">
        <f t="shared" si="123"/>
        <v>2016</v>
      </c>
    </row>
    <row r="1719" spans="1:21" ht="48" hidden="1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P1719">
        <f t="shared" si="120"/>
        <v>34.020000000000003</v>
      </c>
      <c r="Q1719" s="11" t="s">
        <v>8323</v>
      </c>
      <c r="R1719" t="s">
        <v>8345</v>
      </c>
      <c r="S1719" s="16">
        <f t="shared" si="121"/>
        <v>42460.98192129629</v>
      </c>
      <c r="T1719" s="16">
        <f t="shared" si="122"/>
        <v>42481.166666666672</v>
      </c>
      <c r="U1719">
        <f t="shared" si="123"/>
        <v>2016</v>
      </c>
    </row>
    <row r="1720" spans="1:21" ht="16" hidden="1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P1720">
        <f t="shared" si="120"/>
        <v>37.5</v>
      </c>
      <c r="Q1720" s="11" t="s">
        <v>8323</v>
      </c>
      <c r="R1720" t="s">
        <v>8345</v>
      </c>
      <c r="S1720" s="16">
        <f t="shared" si="121"/>
        <v>42460.610520833332</v>
      </c>
      <c r="T1720" s="16">
        <f t="shared" si="122"/>
        <v>42504.207638888889</v>
      </c>
      <c r="U1720">
        <f t="shared" si="123"/>
        <v>2016</v>
      </c>
    </row>
    <row r="1721" spans="1:21" ht="48" hidden="1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P1721">
        <f t="shared" si="120"/>
        <v>11.67</v>
      </c>
      <c r="Q1721" s="11" t="s">
        <v>8323</v>
      </c>
      <c r="R1721" t="s">
        <v>8345</v>
      </c>
      <c r="S1721" s="16">
        <f t="shared" si="121"/>
        <v>41869.534618055557</v>
      </c>
      <c r="T1721" s="16">
        <f t="shared" si="122"/>
        <v>41899.534618055557</v>
      </c>
      <c r="U1721">
        <f t="shared" si="123"/>
        <v>2014</v>
      </c>
    </row>
    <row r="1722" spans="1:21" ht="48" hidden="1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P1722">
        <f t="shared" si="120"/>
        <v>28.13</v>
      </c>
      <c r="Q1722" s="11" t="s">
        <v>8323</v>
      </c>
      <c r="R1722" t="s">
        <v>8345</v>
      </c>
      <c r="S1722" s="16">
        <f t="shared" si="121"/>
        <v>41922.783229166671</v>
      </c>
      <c r="T1722" s="16">
        <f t="shared" si="122"/>
        <v>41952.824895833335</v>
      </c>
      <c r="U1722">
        <f t="shared" si="123"/>
        <v>2014</v>
      </c>
    </row>
    <row r="1723" spans="1:21" ht="48" hidden="1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P1723">
        <f t="shared" si="120"/>
        <v>0</v>
      </c>
      <c r="Q1723" s="11" t="s">
        <v>8323</v>
      </c>
      <c r="R1723" t="s">
        <v>8345</v>
      </c>
      <c r="S1723" s="16">
        <f t="shared" si="121"/>
        <v>42319.461377314816</v>
      </c>
      <c r="T1723" s="16">
        <f t="shared" si="122"/>
        <v>42349.461377314816</v>
      </c>
      <c r="U1723">
        <f t="shared" si="123"/>
        <v>2015</v>
      </c>
    </row>
    <row r="1724" spans="1:21" ht="48" hidden="1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P1724">
        <f t="shared" si="120"/>
        <v>1</v>
      </c>
      <c r="Q1724" s="11" t="s">
        <v>8323</v>
      </c>
      <c r="R1724" t="s">
        <v>8345</v>
      </c>
      <c r="S1724" s="16">
        <f t="shared" si="121"/>
        <v>42425.960983796293</v>
      </c>
      <c r="T1724" s="16">
        <f t="shared" si="122"/>
        <v>42463.006944444445</v>
      </c>
      <c r="U1724">
        <f t="shared" si="123"/>
        <v>2016</v>
      </c>
    </row>
    <row r="1725" spans="1:21" ht="48" hidden="1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P1725">
        <f t="shared" si="120"/>
        <v>216.67</v>
      </c>
      <c r="Q1725" s="11" t="s">
        <v>8323</v>
      </c>
      <c r="R1725" t="s">
        <v>8345</v>
      </c>
      <c r="S1725" s="16">
        <f t="shared" si="121"/>
        <v>42129.82540509259</v>
      </c>
      <c r="T1725" s="16">
        <f t="shared" si="122"/>
        <v>42186.25</v>
      </c>
      <c r="U1725">
        <f t="shared" si="123"/>
        <v>2015</v>
      </c>
    </row>
    <row r="1726" spans="1:21" ht="48" hidden="1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P1726">
        <f t="shared" si="120"/>
        <v>8.75</v>
      </c>
      <c r="Q1726" s="11" t="s">
        <v>8323</v>
      </c>
      <c r="R1726" t="s">
        <v>8345</v>
      </c>
      <c r="S1726" s="16">
        <f t="shared" si="121"/>
        <v>41912.932430555556</v>
      </c>
      <c r="T1726" s="16">
        <f t="shared" si="122"/>
        <v>41942.932430555556</v>
      </c>
      <c r="U1726">
        <f t="shared" si="123"/>
        <v>2014</v>
      </c>
    </row>
    <row r="1727" spans="1:21" ht="48" hidden="1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P1727">
        <f t="shared" si="120"/>
        <v>62.22</v>
      </c>
      <c r="Q1727" s="11" t="s">
        <v>8323</v>
      </c>
      <c r="R1727" t="s">
        <v>8345</v>
      </c>
      <c r="S1727" s="16">
        <f t="shared" si="121"/>
        <v>41845.968159722222</v>
      </c>
      <c r="T1727" s="16">
        <f t="shared" si="122"/>
        <v>41875.968159722222</v>
      </c>
      <c r="U1727">
        <f t="shared" si="123"/>
        <v>2014</v>
      </c>
    </row>
    <row r="1728" spans="1:21" ht="32" hidden="1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P1728">
        <f t="shared" si="120"/>
        <v>137.25</v>
      </c>
      <c r="Q1728" s="11" t="s">
        <v>8323</v>
      </c>
      <c r="R1728" t="s">
        <v>8345</v>
      </c>
      <c r="S1728" s="16">
        <f t="shared" si="121"/>
        <v>41788.919722222221</v>
      </c>
      <c r="T1728" s="16">
        <f t="shared" si="122"/>
        <v>41817.919722222221</v>
      </c>
      <c r="U1728">
        <f t="shared" si="123"/>
        <v>2014</v>
      </c>
    </row>
    <row r="1729" spans="1:21" ht="48" hidden="1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P1729">
        <f t="shared" si="120"/>
        <v>1</v>
      </c>
      <c r="Q1729" s="11" t="s">
        <v>8323</v>
      </c>
      <c r="R1729" t="s">
        <v>8345</v>
      </c>
      <c r="S1729" s="16">
        <f t="shared" si="121"/>
        <v>42044.927974537044</v>
      </c>
      <c r="T1729" s="16">
        <f t="shared" si="122"/>
        <v>42099.458333333328</v>
      </c>
      <c r="U1729">
        <f t="shared" si="123"/>
        <v>2015</v>
      </c>
    </row>
    <row r="1730" spans="1:21" ht="48" hidden="1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P1730">
        <f t="shared" si="120"/>
        <v>122.14</v>
      </c>
      <c r="Q1730" s="11" t="s">
        <v>8323</v>
      </c>
      <c r="R1730" t="s">
        <v>8345</v>
      </c>
      <c r="S1730" s="16">
        <f t="shared" si="121"/>
        <v>42268.625856481478</v>
      </c>
      <c r="T1730" s="16">
        <f t="shared" si="122"/>
        <v>42298.625856481478</v>
      </c>
      <c r="U1730">
        <f t="shared" si="123"/>
        <v>2015</v>
      </c>
    </row>
    <row r="1731" spans="1:21" ht="48" hidden="1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P1731">
        <f t="shared" ref="P1731:P1794" si="124">IFERROR(ROUND(E1731/L1731,2),0)</f>
        <v>0</v>
      </c>
      <c r="Q1731" s="11" t="s">
        <v>8323</v>
      </c>
      <c r="R1731" t="s">
        <v>8345</v>
      </c>
      <c r="S1731" s="16">
        <f t="shared" ref="S1731:S1794" si="125">(((J1731/60)/60)/24)+DATE(1970,1,1)</f>
        <v>42471.052152777775</v>
      </c>
      <c r="T1731" s="16">
        <f t="shared" ref="T1731:T1794" si="126">(((I1731/60)/60)/24)+DATE(1970,1,1)</f>
        <v>42531.052152777775</v>
      </c>
      <c r="U1731">
        <f t="shared" ref="U1731:U1794" si="127">YEAR(T1731)</f>
        <v>2016</v>
      </c>
    </row>
    <row r="1732" spans="1:21" ht="48" hidden="1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P1732">
        <f t="shared" si="124"/>
        <v>0</v>
      </c>
      <c r="Q1732" s="11" t="s">
        <v>8323</v>
      </c>
      <c r="R1732" t="s">
        <v>8345</v>
      </c>
      <c r="S1732" s="16">
        <f t="shared" si="125"/>
        <v>42272.087766203709</v>
      </c>
      <c r="T1732" s="16">
        <f t="shared" si="126"/>
        <v>42302.087766203709</v>
      </c>
      <c r="U1732">
        <f t="shared" si="127"/>
        <v>2015</v>
      </c>
    </row>
    <row r="1733" spans="1:21" ht="32" hidden="1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P1733">
        <f t="shared" si="124"/>
        <v>0</v>
      </c>
      <c r="Q1733" s="11" t="s">
        <v>8323</v>
      </c>
      <c r="R1733" t="s">
        <v>8345</v>
      </c>
      <c r="S1733" s="16">
        <f t="shared" si="125"/>
        <v>42152.906851851847</v>
      </c>
      <c r="T1733" s="16">
        <f t="shared" si="126"/>
        <v>42166.625</v>
      </c>
      <c r="U1733">
        <f t="shared" si="127"/>
        <v>2015</v>
      </c>
    </row>
    <row r="1734" spans="1:21" ht="48" hidden="1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P1734">
        <f t="shared" si="124"/>
        <v>0</v>
      </c>
      <c r="Q1734" s="11" t="s">
        <v>8323</v>
      </c>
      <c r="R1734" t="s">
        <v>8345</v>
      </c>
      <c r="S1734" s="16">
        <f t="shared" si="125"/>
        <v>42325.683807870373</v>
      </c>
      <c r="T1734" s="16">
        <f t="shared" si="126"/>
        <v>42385.208333333328</v>
      </c>
      <c r="U1734">
        <f t="shared" si="127"/>
        <v>2016</v>
      </c>
    </row>
    <row r="1735" spans="1:21" ht="48" hidden="1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P1735">
        <f t="shared" si="124"/>
        <v>0</v>
      </c>
      <c r="Q1735" s="11" t="s">
        <v>8323</v>
      </c>
      <c r="R1735" t="s">
        <v>8345</v>
      </c>
      <c r="S1735" s="16">
        <f t="shared" si="125"/>
        <v>42614.675625000003</v>
      </c>
      <c r="T1735" s="16">
        <f t="shared" si="126"/>
        <v>42626.895833333328</v>
      </c>
      <c r="U1735">
        <f t="shared" si="127"/>
        <v>2016</v>
      </c>
    </row>
    <row r="1736" spans="1:21" ht="48" hidden="1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P1736">
        <f t="shared" si="124"/>
        <v>1</v>
      </c>
      <c r="Q1736" s="11" t="s">
        <v>8323</v>
      </c>
      <c r="R1736" t="s">
        <v>8345</v>
      </c>
      <c r="S1736" s="16">
        <f t="shared" si="125"/>
        <v>42102.036527777775</v>
      </c>
      <c r="T1736" s="16">
        <f t="shared" si="126"/>
        <v>42132.036527777775</v>
      </c>
      <c r="U1736">
        <f t="shared" si="127"/>
        <v>2015</v>
      </c>
    </row>
    <row r="1737" spans="1:21" ht="48" hidden="1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P1737">
        <f t="shared" si="124"/>
        <v>55</v>
      </c>
      <c r="Q1737" s="11" t="s">
        <v>8323</v>
      </c>
      <c r="R1737" t="s">
        <v>8345</v>
      </c>
      <c r="S1737" s="16">
        <f t="shared" si="125"/>
        <v>42559.814178240747</v>
      </c>
      <c r="T1737" s="16">
        <f t="shared" si="126"/>
        <v>42589.814178240747</v>
      </c>
      <c r="U1737">
        <f t="shared" si="127"/>
        <v>2016</v>
      </c>
    </row>
    <row r="1738" spans="1:21" ht="32" hidden="1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P1738">
        <f t="shared" si="124"/>
        <v>22</v>
      </c>
      <c r="Q1738" s="11" t="s">
        <v>8323</v>
      </c>
      <c r="R1738" t="s">
        <v>8345</v>
      </c>
      <c r="S1738" s="16">
        <f t="shared" si="125"/>
        <v>42286.861493055556</v>
      </c>
      <c r="T1738" s="16">
        <f t="shared" si="126"/>
        <v>42316.90315972222</v>
      </c>
      <c r="U1738">
        <f t="shared" si="127"/>
        <v>2015</v>
      </c>
    </row>
    <row r="1739" spans="1:21" ht="48" hidden="1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P1739">
        <f t="shared" si="124"/>
        <v>56.67</v>
      </c>
      <c r="Q1739" s="11" t="s">
        <v>8323</v>
      </c>
      <c r="R1739" t="s">
        <v>8345</v>
      </c>
      <c r="S1739" s="16">
        <f t="shared" si="125"/>
        <v>42175.948981481488</v>
      </c>
      <c r="T1739" s="16">
        <f t="shared" si="126"/>
        <v>42205.948981481488</v>
      </c>
      <c r="U1739">
        <f t="shared" si="127"/>
        <v>2015</v>
      </c>
    </row>
    <row r="1740" spans="1:21" ht="32" hidden="1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P1740">
        <f t="shared" si="124"/>
        <v>20</v>
      </c>
      <c r="Q1740" s="11" t="s">
        <v>8323</v>
      </c>
      <c r="R1740" t="s">
        <v>8345</v>
      </c>
      <c r="S1740" s="16">
        <f t="shared" si="125"/>
        <v>41884.874328703707</v>
      </c>
      <c r="T1740" s="16">
        <f t="shared" si="126"/>
        <v>41914.874328703707</v>
      </c>
      <c r="U1740">
        <f t="shared" si="127"/>
        <v>2014</v>
      </c>
    </row>
    <row r="1741" spans="1:21" ht="48" hidden="1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P1741">
        <f t="shared" si="124"/>
        <v>1</v>
      </c>
      <c r="Q1741" s="11" t="s">
        <v>8323</v>
      </c>
      <c r="R1741" t="s">
        <v>8345</v>
      </c>
      <c r="S1741" s="16">
        <f t="shared" si="125"/>
        <v>42435.874212962968</v>
      </c>
      <c r="T1741" s="16">
        <f t="shared" si="126"/>
        <v>42494.832546296297</v>
      </c>
      <c r="U1741">
        <f t="shared" si="127"/>
        <v>2016</v>
      </c>
    </row>
    <row r="1742" spans="1:21" ht="48" hidden="1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P1742">
        <f t="shared" si="124"/>
        <v>0</v>
      </c>
      <c r="Q1742" s="11" t="s">
        <v>8323</v>
      </c>
      <c r="R1742" t="s">
        <v>8345</v>
      </c>
      <c r="S1742" s="16">
        <f t="shared" si="125"/>
        <v>42171.817384259266</v>
      </c>
      <c r="T1742" s="16">
        <f t="shared" si="126"/>
        <v>42201.817384259266</v>
      </c>
      <c r="U1742">
        <f t="shared" si="127"/>
        <v>2015</v>
      </c>
    </row>
    <row r="1743" spans="1:21" ht="32" hidden="1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P1743">
        <f t="shared" si="124"/>
        <v>25.58</v>
      </c>
      <c r="Q1743" s="11" t="s">
        <v>8336</v>
      </c>
      <c r="R1743" t="s">
        <v>8337</v>
      </c>
      <c r="S1743" s="16">
        <f t="shared" si="125"/>
        <v>42120.628136574072</v>
      </c>
      <c r="T1743" s="16">
        <f t="shared" si="126"/>
        <v>42165.628136574072</v>
      </c>
      <c r="U1743">
        <f t="shared" si="127"/>
        <v>2015</v>
      </c>
    </row>
    <row r="1744" spans="1:21" ht="48" hidden="1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P1744">
        <f t="shared" si="124"/>
        <v>63.97</v>
      </c>
      <c r="Q1744" s="11" t="s">
        <v>8336</v>
      </c>
      <c r="R1744" t="s">
        <v>8337</v>
      </c>
      <c r="S1744" s="16">
        <f t="shared" si="125"/>
        <v>42710.876967592587</v>
      </c>
      <c r="T1744" s="16">
        <f t="shared" si="126"/>
        <v>42742.875</v>
      </c>
      <c r="U1744">
        <f t="shared" si="127"/>
        <v>2017</v>
      </c>
    </row>
    <row r="1745" spans="1:21" ht="48" hidden="1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P1745">
        <f t="shared" si="124"/>
        <v>89.93</v>
      </c>
      <c r="Q1745" s="11" t="s">
        <v>8336</v>
      </c>
      <c r="R1745" t="s">
        <v>8337</v>
      </c>
      <c r="S1745" s="16">
        <f t="shared" si="125"/>
        <v>42586.925636574073</v>
      </c>
      <c r="T1745" s="16">
        <f t="shared" si="126"/>
        <v>42609.165972222225</v>
      </c>
      <c r="U1745">
        <f t="shared" si="127"/>
        <v>2016</v>
      </c>
    </row>
    <row r="1746" spans="1:21" ht="48" hidden="1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P1746">
        <f t="shared" si="124"/>
        <v>93.07</v>
      </c>
      <c r="Q1746" s="11" t="s">
        <v>8336</v>
      </c>
      <c r="R1746" t="s">
        <v>8337</v>
      </c>
      <c r="S1746" s="16">
        <f t="shared" si="125"/>
        <v>42026.605057870373</v>
      </c>
      <c r="T1746" s="16">
        <f t="shared" si="126"/>
        <v>42071.563391203701</v>
      </c>
      <c r="U1746">
        <f t="shared" si="127"/>
        <v>2015</v>
      </c>
    </row>
    <row r="1747" spans="1:21" ht="48" hidden="1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P1747">
        <f t="shared" si="124"/>
        <v>89.67</v>
      </c>
      <c r="Q1747" s="11" t="s">
        <v>8336</v>
      </c>
      <c r="R1747" t="s">
        <v>8337</v>
      </c>
      <c r="S1747" s="16">
        <f t="shared" si="125"/>
        <v>42690.259699074071</v>
      </c>
      <c r="T1747" s="16">
        <f t="shared" si="126"/>
        <v>42726.083333333328</v>
      </c>
      <c r="U1747">
        <f t="shared" si="127"/>
        <v>2016</v>
      </c>
    </row>
    <row r="1748" spans="1:21" ht="48" hidden="1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P1748">
        <f t="shared" si="124"/>
        <v>207.62</v>
      </c>
      <c r="Q1748" s="11" t="s">
        <v>8336</v>
      </c>
      <c r="R1748" t="s">
        <v>8337</v>
      </c>
      <c r="S1748" s="16">
        <f t="shared" si="125"/>
        <v>42668.176701388889</v>
      </c>
      <c r="T1748" s="16">
        <f t="shared" si="126"/>
        <v>42698.083333333328</v>
      </c>
      <c r="U1748">
        <f t="shared" si="127"/>
        <v>2016</v>
      </c>
    </row>
    <row r="1749" spans="1:21" ht="48" hidden="1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P1749">
        <f t="shared" si="124"/>
        <v>59.41</v>
      </c>
      <c r="Q1749" s="11" t="s">
        <v>8336</v>
      </c>
      <c r="R1749" t="s">
        <v>8337</v>
      </c>
      <c r="S1749" s="16">
        <f t="shared" si="125"/>
        <v>42292.435532407413</v>
      </c>
      <c r="T1749" s="16">
        <f t="shared" si="126"/>
        <v>42321.625</v>
      </c>
      <c r="U1749">
        <f t="shared" si="127"/>
        <v>2015</v>
      </c>
    </row>
    <row r="1750" spans="1:21" ht="32" hidden="1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P1750">
        <f t="shared" si="124"/>
        <v>358.97</v>
      </c>
      <c r="Q1750" s="11" t="s">
        <v>8336</v>
      </c>
      <c r="R1750" t="s">
        <v>8337</v>
      </c>
      <c r="S1750" s="16">
        <f t="shared" si="125"/>
        <v>42219.950729166667</v>
      </c>
      <c r="T1750" s="16">
        <f t="shared" si="126"/>
        <v>42249.950729166667</v>
      </c>
      <c r="U1750">
        <f t="shared" si="127"/>
        <v>2015</v>
      </c>
    </row>
    <row r="1751" spans="1:21" ht="32" hidden="1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P1751">
        <f t="shared" si="124"/>
        <v>94.74</v>
      </c>
      <c r="Q1751" s="11" t="s">
        <v>8336</v>
      </c>
      <c r="R1751" t="s">
        <v>8337</v>
      </c>
      <c r="S1751" s="16">
        <f t="shared" si="125"/>
        <v>42758.975937499999</v>
      </c>
      <c r="T1751" s="16">
        <f t="shared" si="126"/>
        <v>42795.791666666672</v>
      </c>
      <c r="U1751">
        <f t="shared" si="127"/>
        <v>2017</v>
      </c>
    </row>
    <row r="1752" spans="1:21" ht="48" hidden="1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P1752">
        <f t="shared" si="124"/>
        <v>80.650000000000006</v>
      </c>
      <c r="Q1752" s="11" t="s">
        <v>8336</v>
      </c>
      <c r="R1752" t="s">
        <v>8337</v>
      </c>
      <c r="S1752" s="16">
        <f t="shared" si="125"/>
        <v>42454.836851851855</v>
      </c>
      <c r="T1752" s="16">
        <f t="shared" si="126"/>
        <v>42479.836851851855</v>
      </c>
      <c r="U1752">
        <f t="shared" si="127"/>
        <v>2016</v>
      </c>
    </row>
    <row r="1753" spans="1:21" ht="32" hidden="1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P1753">
        <f t="shared" si="124"/>
        <v>168.69</v>
      </c>
      <c r="Q1753" s="11" t="s">
        <v>8336</v>
      </c>
      <c r="R1753" t="s">
        <v>8337</v>
      </c>
      <c r="S1753" s="16">
        <f t="shared" si="125"/>
        <v>42052.7815162037</v>
      </c>
      <c r="T1753" s="16">
        <f t="shared" si="126"/>
        <v>42082.739849537036</v>
      </c>
      <c r="U1753">
        <f t="shared" si="127"/>
        <v>2015</v>
      </c>
    </row>
    <row r="1754" spans="1:21" ht="32" hidden="1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P1754">
        <f t="shared" si="124"/>
        <v>34.69</v>
      </c>
      <c r="Q1754" s="11" t="s">
        <v>8336</v>
      </c>
      <c r="R1754" t="s">
        <v>8337</v>
      </c>
      <c r="S1754" s="16">
        <f t="shared" si="125"/>
        <v>42627.253263888888</v>
      </c>
      <c r="T1754" s="16">
        <f t="shared" si="126"/>
        <v>42657.253263888888</v>
      </c>
      <c r="U1754">
        <f t="shared" si="127"/>
        <v>2016</v>
      </c>
    </row>
    <row r="1755" spans="1:21" ht="48" hidden="1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P1755">
        <f t="shared" si="124"/>
        <v>462.86</v>
      </c>
      <c r="Q1755" s="11" t="s">
        <v>8336</v>
      </c>
      <c r="R1755" t="s">
        <v>8337</v>
      </c>
      <c r="S1755" s="16">
        <f t="shared" si="125"/>
        <v>42420.74962962963</v>
      </c>
      <c r="T1755" s="16">
        <f t="shared" si="126"/>
        <v>42450.707962962959</v>
      </c>
      <c r="U1755">
        <f t="shared" si="127"/>
        <v>2016</v>
      </c>
    </row>
    <row r="1756" spans="1:21" ht="48" hidden="1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P1756">
        <f t="shared" si="124"/>
        <v>104.39</v>
      </c>
      <c r="Q1756" s="11" t="s">
        <v>8336</v>
      </c>
      <c r="R1756" t="s">
        <v>8337</v>
      </c>
      <c r="S1756" s="16">
        <f t="shared" si="125"/>
        <v>42067.876770833333</v>
      </c>
      <c r="T1756" s="16">
        <f t="shared" si="126"/>
        <v>42097.835104166668</v>
      </c>
      <c r="U1756">
        <f t="shared" si="127"/>
        <v>2015</v>
      </c>
    </row>
    <row r="1757" spans="1:21" ht="48" hidden="1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P1757">
        <f t="shared" si="124"/>
        <v>7.5</v>
      </c>
      <c r="Q1757" s="11" t="s">
        <v>8336</v>
      </c>
      <c r="R1757" t="s">
        <v>8337</v>
      </c>
      <c r="S1757" s="16">
        <f t="shared" si="125"/>
        <v>42252.788900462961</v>
      </c>
      <c r="T1757" s="16">
        <f t="shared" si="126"/>
        <v>42282.788900462961</v>
      </c>
      <c r="U1757">
        <f t="shared" si="127"/>
        <v>2015</v>
      </c>
    </row>
    <row r="1758" spans="1:21" ht="48" hidden="1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P1758">
        <f t="shared" si="124"/>
        <v>47.13</v>
      </c>
      <c r="Q1758" s="11" t="s">
        <v>8336</v>
      </c>
      <c r="R1758" t="s">
        <v>8337</v>
      </c>
      <c r="S1758" s="16">
        <f t="shared" si="125"/>
        <v>42571.167465277773</v>
      </c>
      <c r="T1758" s="16">
        <f t="shared" si="126"/>
        <v>42611.167465277773</v>
      </c>
      <c r="U1758">
        <f t="shared" si="127"/>
        <v>2016</v>
      </c>
    </row>
    <row r="1759" spans="1:21" ht="32" hidden="1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P1759">
        <f t="shared" si="124"/>
        <v>414.29</v>
      </c>
      <c r="Q1759" s="11" t="s">
        <v>8336</v>
      </c>
      <c r="R1759" t="s">
        <v>8337</v>
      </c>
      <c r="S1759" s="16">
        <f t="shared" si="125"/>
        <v>42733.827349537038</v>
      </c>
      <c r="T1759" s="16">
        <f t="shared" si="126"/>
        <v>42763.811805555553</v>
      </c>
      <c r="U1759">
        <f t="shared" si="127"/>
        <v>2017</v>
      </c>
    </row>
    <row r="1760" spans="1:21" ht="48" hidden="1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P1760">
        <f t="shared" si="124"/>
        <v>42.48</v>
      </c>
      <c r="Q1760" s="11" t="s">
        <v>8336</v>
      </c>
      <c r="R1760" t="s">
        <v>8337</v>
      </c>
      <c r="S1760" s="16">
        <f t="shared" si="125"/>
        <v>42505.955925925926</v>
      </c>
      <c r="T1760" s="16">
        <f t="shared" si="126"/>
        <v>42565.955925925926</v>
      </c>
      <c r="U1760">
        <f t="shared" si="127"/>
        <v>2016</v>
      </c>
    </row>
    <row r="1761" spans="1:21" ht="32" hidden="1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P1761">
        <f t="shared" si="124"/>
        <v>108.78</v>
      </c>
      <c r="Q1761" s="11" t="s">
        <v>8336</v>
      </c>
      <c r="R1761" t="s">
        <v>8337</v>
      </c>
      <c r="S1761" s="16">
        <f t="shared" si="125"/>
        <v>42068.829039351855</v>
      </c>
      <c r="T1761" s="16">
        <f t="shared" si="126"/>
        <v>42088.787372685183</v>
      </c>
      <c r="U1761">
        <f t="shared" si="127"/>
        <v>2015</v>
      </c>
    </row>
    <row r="1762" spans="1:21" ht="48" hidden="1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P1762">
        <f t="shared" si="124"/>
        <v>81.099999999999994</v>
      </c>
      <c r="Q1762" s="11" t="s">
        <v>8336</v>
      </c>
      <c r="R1762" t="s">
        <v>8337</v>
      </c>
      <c r="S1762" s="16">
        <f t="shared" si="125"/>
        <v>42405.67260416667</v>
      </c>
      <c r="T1762" s="16">
        <f t="shared" si="126"/>
        <v>42425.67260416667</v>
      </c>
      <c r="U1762">
        <f t="shared" si="127"/>
        <v>2016</v>
      </c>
    </row>
    <row r="1763" spans="1:21" ht="32" hidden="1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P1763">
        <f t="shared" si="124"/>
        <v>51.67</v>
      </c>
      <c r="Q1763" s="11" t="s">
        <v>8336</v>
      </c>
      <c r="R1763" t="s">
        <v>8337</v>
      </c>
      <c r="S1763" s="16">
        <f t="shared" si="125"/>
        <v>42209.567824074074</v>
      </c>
      <c r="T1763" s="16">
        <f t="shared" si="126"/>
        <v>42259.567824074074</v>
      </c>
      <c r="U1763">
        <f t="shared" si="127"/>
        <v>2015</v>
      </c>
    </row>
    <row r="1764" spans="1:21" ht="16" hidden="1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P1764">
        <f t="shared" si="124"/>
        <v>35.4</v>
      </c>
      <c r="Q1764" s="11" t="s">
        <v>8336</v>
      </c>
      <c r="R1764" t="s">
        <v>8337</v>
      </c>
      <c r="S1764" s="16">
        <f t="shared" si="125"/>
        <v>42410.982002314813</v>
      </c>
      <c r="T1764" s="16">
        <f t="shared" si="126"/>
        <v>42440.982002314813</v>
      </c>
      <c r="U1764">
        <f t="shared" si="127"/>
        <v>2016</v>
      </c>
    </row>
    <row r="1765" spans="1:21" ht="48" hidden="1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P1765">
        <f t="shared" si="124"/>
        <v>103.64</v>
      </c>
      <c r="Q1765" s="11" t="s">
        <v>8336</v>
      </c>
      <c r="R1765" t="s">
        <v>8337</v>
      </c>
      <c r="S1765" s="16">
        <f t="shared" si="125"/>
        <v>42636.868518518517</v>
      </c>
      <c r="T1765" s="16">
        <f t="shared" si="126"/>
        <v>42666.868518518517</v>
      </c>
      <c r="U1765">
        <f t="shared" si="127"/>
        <v>2016</v>
      </c>
    </row>
    <row r="1766" spans="1:21" ht="48" hidden="1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P1766">
        <f t="shared" si="124"/>
        <v>55.28</v>
      </c>
      <c r="Q1766" s="11" t="s">
        <v>8336</v>
      </c>
      <c r="R1766" t="s">
        <v>8337</v>
      </c>
      <c r="S1766" s="16">
        <f t="shared" si="125"/>
        <v>41825.485868055555</v>
      </c>
      <c r="T1766" s="16">
        <f t="shared" si="126"/>
        <v>41854.485868055555</v>
      </c>
      <c r="U1766">
        <f t="shared" si="127"/>
        <v>2014</v>
      </c>
    </row>
    <row r="1767" spans="1:21" ht="48" hidden="1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P1767">
        <f t="shared" si="124"/>
        <v>72.17</v>
      </c>
      <c r="Q1767" s="11" t="s">
        <v>8336</v>
      </c>
      <c r="R1767" t="s">
        <v>8337</v>
      </c>
      <c r="S1767" s="16">
        <f t="shared" si="125"/>
        <v>41834.980462962965</v>
      </c>
      <c r="T1767" s="16">
        <f t="shared" si="126"/>
        <v>41864.980462962965</v>
      </c>
      <c r="U1767">
        <f t="shared" si="127"/>
        <v>2014</v>
      </c>
    </row>
    <row r="1768" spans="1:21" ht="32" hidden="1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P1768">
        <f t="shared" si="124"/>
        <v>0</v>
      </c>
      <c r="Q1768" s="11" t="s">
        <v>8336</v>
      </c>
      <c r="R1768" t="s">
        <v>8337</v>
      </c>
      <c r="S1768" s="16">
        <f t="shared" si="125"/>
        <v>41855.859814814816</v>
      </c>
      <c r="T1768" s="16">
        <f t="shared" si="126"/>
        <v>41876.859814814816</v>
      </c>
      <c r="U1768">
        <f t="shared" si="127"/>
        <v>2014</v>
      </c>
    </row>
    <row r="1769" spans="1:21" ht="32" hidden="1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P1769">
        <f t="shared" si="124"/>
        <v>58.62</v>
      </c>
      <c r="Q1769" s="11" t="s">
        <v>8336</v>
      </c>
      <c r="R1769" t="s">
        <v>8337</v>
      </c>
      <c r="S1769" s="16">
        <f t="shared" si="125"/>
        <v>41824.658379629633</v>
      </c>
      <c r="T1769" s="16">
        <f t="shared" si="126"/>
        <v>41854.658379629633</v>
      </c>
      <c r="U1769">
        <f t="shared" si="127"/>
        <v>2014</v>
      </c>
    </row>
    <row r="1770" spans="1:21" ht="48" hidden="1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P1770">
        <f t="shared" si="124"/>
        <v>12.47</v>
      </c>
      <c r="Q1770" s="11" t="s">
        <v>8336</v>
      </c>
      <c r="R1770" t="s">
        <v>8337</v>
      </c>
      <c r="S1770" s="16">
        <f t="shared" si="125"/>
        <v>41849.560694444444</v>
      </c>
      <c r="T1770" s="16">
        <f t="shared" si="126"/>
        <v>41909.560694444444</v>
      </c>
      <c r="U1770">
        <f t="shared" si="127"/>
        <v>2014</v>
      </c>
    </row>
    <row r="1771" spans="1:21" ht="48" hidden="1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P1771">
        <f t="shared" si="124"/>
        <v>49.14</v>
      </c>
      <c r="Q1771" s="11" t="s">
        <v>8336</v>
      </c>
      <c r="R1771" t="s">
        <v>8337</v>
      </c>
      <c r="S1771" s="16">
        <f t="shared" si="125"/>
        <v>41987.818969907406</v>
      </c>
      <c r="T1771" s="16">
        <f t="shared" si="126"/>
        <v>42017.818969907406</v>
      </c>
      <c r="U1771">
        <f t="shared" si="127"/>
        <v>2015</v>
      </c>
    </row>
    <row r="1772" spans="1:21" ht="48" hidden="1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P1772">
        <f t="shared" si="124"/>
        <v>150.5</v>
      </c>
      <c r="Q1772" s="11" t="s">
        <v>8336</v>
      </c>
      <c r="R1772" t="s">
        <v>8337</v>
      </c>
      <c r="S1772" s="16">
        <f t="shared" si="125"/>
        <v>41891.780023148152</v>
      </c>
      <c r="T1772" s="16">
        <f t="shared" si="126"/>
        <v>41926.780023148152</v>
      </c>
      <c r="U1772">
        <f t="shared" si="127"/>
        <v>2014</v>
      </c>
    </row>
    <row r="1773" spans="1:21" ht="48" hidden="1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P1773">
        <f t="shared" si="124"/>
        <v>35.799999999999997</v>
      </c>
      <c r="Q1773" s="11" t="s">
        <v>8336</v>
      </c>
      <c r="R1773" t="s">
        <v>8337</v>
      </c>
      <c r="S1773" s="16">
        <f t="shared" si="125"/>
        <v>41905.979629629634</v>
      </c>
      <c r="T1773" s="16">
        <f t="shared" si="126"/>
        <v>41935.979629629634</v>
      </c>
      <c r="U1773">
        <f t="shared" si="127"/>
        <v>2014</v>
      </c>
    </row>
    <row r="1774" spans="1:21" ht="32" hidden="1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P1774">
        <f t="shared" si="124"/>
        <v>45.16</v>
      </c>
      <c r="Q1774" s="11" t="s">
        <v>8336</v>
      </c>
      <c r="R1774" t="s">
        <v>8337</v>
      </c>
      <c r="S1774" s="16">
        <f t="shared" si="125"/>
        <v>41766.718009259261</v>
      </c>
      <c r="T1774" s="16">
        <f t="shared" si="126"/>
        <v>41826.718009259261</v>
      </c>
      <c r="U1774">
        <f t="shared" si="127"/>
        <v>2014</v>
      </c>
    </row>
    <row r="1775" spans="1:21" ht="48" hidden="1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P1775">
        <f t="shared" si="124"/>
        <v>98.79</v>
      </c>
      <c r="Q1775" s="11" t="s">
        <v>8336</v>
      </c>
      <c r="R1775" t="s">
        <v>8337</v>
      </c>
      <c r="S1775" s="16">
        <f t="shared" si="125"/>
        <v>41978.760393518518</v>
      </c>
      <c r="T1775" s="16">
        <f t="shared" si="126"/>
        <v>42023.760393518518</v>
      </c>
      <c r="U1775">
        <f t="shared" si="127"/>
        <v>2015</v>
      </c>
    </row>
    <row r="1776" spans="1:21" ht="48" hidden="1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P1776">
        <f t="shared" si="124"/>
        <v>88.31</v>
      </c>
      <c r="Q1776" s="11" t="s">
        <v>8336</v>
      </c>
      <c r="R1776" t="s">
        <v>8337</v>
      </c>
      <c r="S1776" s="16">
        <f t="shared" si="125"/>
        <v>41930.218657407408</v>
      </c>
      <c r="T1776" s="16">
        <f t="shared" si="126"/>
        <v>41972.624305555553</v>
      </c>
      <c r="U1776">
        <f t="shared" si="127"/>
        <v>2014</v>
      </c>
    </row>
    <row r="1777" spans="1:21" ht="48" hidden="1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P1777">
        <f t="shared" si="124"/>
        <v>170.63</v>
      </c>
      <c r="Q1777" s="11" t="s">
        <v>8336</v>
      </c>
      <c r="R1777" t="s">
        <v>8337</v>
      </c>
      <c r="S1777" s="16">
        <f t="shared" si="125"/>
        <v>41891.976388888892</v>
      </c>
      <c r="T1777" s="16">
        <f t="shared" si="126"/>
        <v>41936.976388888892</v>
      </c>
      <c r="U1777">
        <f t="shared" si="127"/>
        <v>2014</v>
      </c>
    </row>
    <row r="1778" spans="1:21" ht="48" hidden="1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P1778">
        <f t="shared" si="124"/>
        <v>83.75</v>
      </c>
      <c r="Q1778" s="11" t="s">
        <v>8336</v>
      </c>
      <c r="R1778" t="s">
        <v>8337</v>
      </c>
      <c r="S1778" s="16">
        <f t="shared" si="125"/>
        <v>41905.95684027778</v>
      </c>
      <c r="T1778" s="16">
        <f t="shared" si="126"/>
        <v>41941.95684027778</v>
      </c>
      <c r="U1778">
        <f t="shared" si="127"/>
        <v>2014</v>
      </c>
    </row>
    <row r="1779" spans="1:21" ht="48" hidden="1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P1779">
        <f t="shared" si="124"/>
        <v>65.099999999999994</v>
      </c>
      <c r="Q1779" s="11" t="s">
        <v>8336</v>
      </c>
      <c r="R1779" t="s">
        <v>8337</v>
      </c>
      <c r="S1779" s="16">
        <f t="shared" si="125"/>
        <v>42025.357094907406</v>
      </c>
      <c r="T1779" s="16">
        <f t="shared" si="126"/>
        <v>42055.357094907406</v>
      </c>
      <c r="U1779">
        <f t="shared" si="127"/>
        <v>2015</v>
      </c>
    </row>
    <row r="1780" spans="1:21" ht="48" hidden="1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P1780">
        <f t="shared" si="124"/>
        <v>66.33</v>
      </c>
      <c r="Q1780" s="11" t="s">
        <v>8336</v>
      </c>
      <c r="R1780" t="s">
        <v>8337</v>
      </c>
      <c r="S1780" s="16">
        <f t="shared" si="125"/>
        <v>42045.86336805555</v>
      </c>
      <c r="T1780" s="16">
        <f t="shared" si="126"/>
        <v>42090.821701388893</v>
      </c>
      <c r="U1780">
        <f t="shared" si="127"/>
        <v>2015</v>
      </c>
    </row>
    <row r="1781" spans="1:21" ht="48" hidden="1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P1781">
        <f t="shared" si="124"/>
        <v>104.89</v>
      </c>
      <c r="Q1781" s="11" t="s">
        <v>8336</v>
      </c>
      <c r="R1781" t="s">
        <v>8337</v>
      </c>
      <c r="S1781" s="16">
        <f t="shared" si="125"/>
        <v>42585.691898148143</v>
      </c>
      <c r="T1781" s="16">
        <f t="shared" si="126"/>
        <v>42615.691898148143</v>
      </c>
      <c r="U1781">
        <f t="shared" si="127"/>
        <v>2016</v>
      </c>
    </row>
    <row r="1782" spans="1:21" ht="48" hidden="1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P1782">
        <f t="shared" si="124"/>
        <v>78.44</v>
      </c>
      <c r="Q1782" s="11" t="s">
        <v>8336</v>
      </c>
      <c r="R1782" t="s">
        <v>8337</v>
      </c>
      <c r="S1782" s="16">
        <f t="shared" si="125"/>
        <v>42493.600810185191</v>
      </c>
      <c r="T1782" s="16">
        <f t="shared" si="126"/>
        <v>42553.600810185191</v>
      </c>
      <c r="U1782">
        <f t="shared" si="127"/>
        <v>2016</v>
      </c>
    </row>
    <row r="1783" spans="1:21" ht="48" hidden="1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P1783">
        <f t="shared" si="124"/>
        <v>59.04</v>
      </c>
      <c r="Q1783" s="11" t="s">
        <v>8336</v>
      </c>
      <c r="R1783" t="s">
        <v>8337</v>
      </c>
      <c r="S1783" s="16">
        <f t="shared" si="125"/>
        <v>42597.617418981477</v>
      </c>
      <c r="T1783" s="16">
        <f t="shared" si="126"/>
        <v>42628.617418981477</v>
      </c>
      <c r="U1783">
        <f t="shared" si="127"/>
        <v>2016</v>
      </c>
    </row>
    <row r="1784" spans="1:21" ht="48" hidden="1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P1784">
        <f t="shared" si="124"/>
        <v>71.34</v>
      </c>
      <c r="Q1784" s="11" t="s">
        <v>8336</v>
      </c>
      <c r="R1784" t="s">
        <v>8337</v>
      </c>
      <c r="S1784" s="16">
        <f t="shared" si="125"/>
        <v>42388.575104166666</v>
      </c>
      <c r="T1784" s="16">
        <f t="shared" si="126"/>
        <v>42421.575104166666</v>
      </c>
      <c r="U1784">
        <f t="shared" si="127"/>
        <v>2016</v>
      </c>
    </row>
    <row r="1785" spans="1:21" ht="48" hidden="1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P1785">
        <f t="shared" si="124"/>
        <v>51.23</v>
      </c>
      <c r="Q1785" s="11" t="s">
        <v>8336</v>
      </c>
      <c r="R1785" t="s">
        <v>8337</v>
      </c>
      <c r="S1785" s="16">
        <f t="shared" si="125"/>
        <v>42115.949976851851</v>
      </c>
      <c r="T1785" s="16">
        <f t="shared" si="126"/>
        <v>42145.949976851851</v>
      </c>
      <c r="U1785">
        <f t="shared" si="127"/>
        <v>2015</v>
      </c>
    </row>
    <row r="1786" spans="1:21" ht="48" hidden="1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P1786">
        <f t="shared" si="124"/>
        <v>60.24</v>
      </c>
      <c r="Q1786" s="11" t="s">
        <v>8336</v>
      </c>
      <c r="R1786" t="s">
        <v>8337</v>
      </c>
      <c r="S1786" s="16">
        <f t="shared" si="125"/>
        <v>42003.655555555553</v>
      </c>
      <c r="T1786" s="16">
        <f t="shared" si="126"/>
        <v>42035.142361111109</v>
      </c>
      <c r="U1786">
        <f t="shared" si="127"/>
        <v>2015</v>
      </c>
    </row>
    <row r="1787" spans="1:21" ht="48" hidden="1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P1787">
        <f t="shared" si="124"/>
        <v>44.94</v>
      </c>
      <c r="Q1787" s="11" t="s">
        <v>8336</v>
      </c>
      <c r="R1787" t="s">
        <v>8337</v>
      </c>
      <c r="S1787" s="16">
        <f t="shared" si="125"/>
        <v>41897.134895833333</v>
      </c>
      <c r="T1787" s="16">
        <f t="shared" si="126"/>
        <v>41928</v>
      </c>
      <c r="U1787">
        <f t="shared" si="127"/>
        <v>2014</v>
      </c>
    </row>
    <row r="1788" spans="1:21" ht="48" hidden="1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P1788">
        <f t="shared" si="124"/>
        <v>31.21</v>
      </c>
      <c r="Q1788" s="11" t="s">
        <v>8336</v>
      </c>
      <c r="R1788" t="s">
        <v>8337</v>
      </c>
      <c r="S1788" s="16">
        <f t="shared" si="125"/>
        <v>41958.550659722227</v>
      </c>
      <c r="T1788" s="16">
        <f t="shared" si="126"/>
        <v>41988.550659722227</v>
      </c>
      <c r="U1788">
        <f t="shared" si="127"/>
        <v>2014</v>
      </c>
    </row>
    <row r="1789" spans="1:21" ht="48" hidden="1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P1789">
        <f t="shared" si="124"/>
        <v>63.88</v>
      </c>
      <c r="Q1789" s="11" t="s">
        <v>8336</v>
      </c>
      <c r="R1789" t="s">
        <v>8337</v>
      </c>
      <c r="S1789" s="16">
        <f t="shared" si="125"/>
        <v>42068.65552083333</v>
      </c>
      <c r="T1789" s="16">
        <f t="shared" si="126"/>
        <v>42098.613854166666</v>
      </c>
      <c r="U1789">
        <f t="shared" si="127"/>
        <v>2015</v>
      </c>
    </row>
    <row r="1790" spans="1:21" ht="48" hidden="1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P1790">
        <f t="shared" si="124"/>
        <v>19</v>
      </c>
      <c r="Q1790" s="11" t="s">
        <v>8336</v>
      </c>
      <c r="R1790" t="s">
        <v>8337</v>
      </c>
      <c r="S1790" s="16">
        <f t="shared" si="125"/>
        <v>41913.94840277778</v>
      </c>
      <c r="T1790" s="16">
        <f t="shared" si="126"/>
        <v>41943.94840277778</v>
      </c>
      <c r="U1790">
        <f t="shared" si="127"/>
        <v>2014</v>
      </c>
    </row>
    <row r="1791" spans="1:21" ht="48" hidden="1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P1791">
        <f t="shared" si="124"/>
        <v>10</v>
      </c>
      <c r="Q1791" s="11" t="s">
        <v>8336</v>
      </c>
      <c r="R1791" t="s">
        <v>8337</v>
      </c>
      <c r="S1791" s="16">
        <f t="shared" si="125"/>
        <v>41956.250034722223</v>
      </c>
      <c r="T1791" s="16">
        <f t="shared" si="126"/>
        <v>42016.250034722223</v>
      </c>
      <c r="U1791">
        <f t="shared" si="127"/>
        <v>2015</v>
      </c>
    </row>
    <row r="1792" spans="1:21" ht="48" hidden="1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P1792">
        <f t="shared" si="124"/>
        <v>109.07</v>
      </c>
      <c r="Q1792" s="11" t="s">
        <v>8336</v>
      </c>
      <c r="R1792" t="s">
        <v>8337</v>
      </c>
      <c r="S1792" s="16">
        <f t="shared" si="125"/>
        <v>42010.674513888895</v>
      </c>
      <c r="T1792" s="16">
        <f t="shared" si="126"/>
        <v>42040.674513888895</v>
      </c>
      <c r="U1792">
        <f t="shared" si="127"/>
        <v>2015</v>
      </c>
    </row>
    <row r="1793" spans="1:21" ht="32" hidden="1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P1793">
        <f t="shared" si="124"/>
        <v>26.75</v>
      </c>
      <c r="Q1793" s="11" t="s">
        <v>8336</v>
      </c>
      <c r="R1793" t="s">
        <v>8337</v>
      </c>
      <c r="S1793" s="16">
        <f t="shared" si="125"/>
        <v>41973.740335648152</v>
      </c>
      <c r="T1793" s="16">
        <f t="shared" si="126"/>
        <v>42033.740335648152</v>
      </c>
      <c r="U1793">
        <f t="shared" si="127"/>
        <v>2015</v>
      </c>
    </row>
    <row r="1794" spans="1:21" ht="32" hidden="1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P1794">
        <f t="shared" si="124"/>
        <v>109.94</v>
      </c>
      <c r="Q1794" s="11" t="s">
        <v>8336</v>
      </c>
      <c r="R1794" t="s">
        <v>8337</v>
      </c>
      <c r="S1794" s="16">
        <f t="shared" si="125"/>
        <v>42189.031041666662</v>
      </c>
      <c r="T1794" s="16">
        <f t="shared" si="126"/>
        <v>42226.290972222225</v>
      </c>
      <c r="U1794">
        <f t="shared" si="127"/>
        <v>2015</v>
      </c>
    </row>
    <row r="1795" spans="1:21" ht="48" hidden="1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P1795">
        <f t="shared" ref="P1795:P1858" si="128">IFERROR(ROUND(E1795/L1795,2),0)</f>
        <v>20</v>
      </c>
      <c r="Q1795" s="11" t="s">
        <v>8336</v>
      </c>
      <c r="R1795" t="s">
        <v>8337</v>
      </c>
      <c r="S1795" s="16">
        <f t="shared" ref="S1795:S1858" si="129">(((J1795/60)/60)/24)+DATE(1970,1,1)</f>
        <v>41940.89166666667</v>
      </c>
      <c r="T1795" s="16">
        <f t="shared" ref="T1795:T1858" si="130">(((I1795/60)/60)/24)+DATE(1970,1,1)</f>
        <v>41970.933333333334</v>
      </c>
      <c r="U1795">
        <f t="shared" ref="U1795:U1858" si="131">YEAR(T1795)</f>
        <v>2014</v>
      </c>
    </row>
    <row r="1796" spans="1:21" ht="48" hidden="1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P1796">
        <f t="shared" si="128"/>
        <v>55.39</v>
      </c>
      <c r="Q1796" s="11" t="s">
        <v>8336</v>
      </c>
      <c r="R1796" t="s">
        <v>8337</v>
      </c>
      <c r="S1796" s="16">
        <f t="shared" si="129"/>
        <v>42011.551180555558</v>
      </c>
      <c r="T1796" s="16">
        <f t="shared" si="130"/>
        <v>42046.551180555558</v>
      </c>
      <c r="U1796">
        <f t="shared" si="131"/>
        <v>2015</v>
      </c>
    </row>
    <row r="1797" spans="1:21" ht="48" hidden="1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P1797">
        <f t="shared" si="128"/>
        <v>133.9</v>
      </c>
      <c r="Q1797" s="11" t="s">
        <v>8336</v>
      </c>
      <c r="R1797" t="s">
        <v>8337</v>
      </c>
      <c r="S1797" s="16">
        <f t="shared" si="129"/>
        <v>42628.288668981477</v>
      </c>
      <c r="T1797" s="16">
        <f t="shared" si="130"/>
        <v>42657.666666666672</v>
      </c>
      <c r="U1797">
        <f t="shared" si="131"/>
        <v>2016</v>
      </c>
    </row>
    <row r="1798" spans="1:21" ht="48" hidden="1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P1798">
        <f t="shared" si="128"/>
        <v>48.72</v>
      </c>
      <c r="Q1798" s="11" t="s">
        <v>8336</v>
      </c>
      <c r="R1798" t="s">
        <v>8337</v>
      </c>
      <c r="S1798" s="16">
        <f t="shared" si="129"/>
        <v>42515.439421296294</v>
      </c>
      <c r="T1798" s="16">
        <f t="shared" si="130"/>
        <v>42575.439421296294</v>
      </c>
      <c r="U1798">
        <f t="shared" si="131"/>
        <v>2016</v>
      </c>
    </row>
    <row r="1799" spans="1:21" ht="48" hidden="1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P1799">
        <f t="shared" si="128"/>
        <v>48.25</v>
      </c>
      <c r="Q1799" s="11" t="s">
        <v>8336</v>
      </c>
      <c r="R1799" t="s">
        <v>8337</v>
      </c>
      <c r="S1799" s="16">
        <f t="shared" si="129"/>
        <v>42689.56931712963</v>
      </c>
      <c r="T1799" s="16">
        <f t="shared" si="130"/>
        <v>42719.56931712963</v>
      </c>
      <c r="U1799">
        <f t="shared" si="131"/>
        <v>2016</v>
      </c>
    </row>
    <row r="1800" spans="1:21" ht="48" hidden="1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P1800">
        <f t="shared" si="128"/>
        <v>58.97</v>
      </c>
      <c r="Q1800" s="11" t="s">
        <v>8336</v>
      </c>
      <c r="R1800" t="s">
        <v>8337</v>
      </c>
      <c r="S1800" s="16">
        <f t="shared" si="129"/>
        <v>42344.32677083333</v>
      </c>
      <c r="T1800" s="16">
        <f t="shared" si="130"/>
        <v>42404.32677083333</v>
      </c>
      <c r="U1800">
        <f t="shared" si="131"/>
        <v>2016</v>
      </c>
    </row>
    <row r="1801" spans="1:21" ht="32" hidden="1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P1801">
        <f t="shared" si="128"/>
        <v>11.64</v>
      </c>
      <c r="Q1801" s="11" t="s">
        <v>8336</v>
      </c>
      <c r="R1801" t="s">
        <v>8337</v>
      </c>
      <c r="S1801" s="16">
        <f t="shared" si="129"/>
        <v>41934.842685185184</v>
      </c>
      <c r="T1801" s="16">
        <f t="shared" si="130"/>
        <v>41954.884351851855</v>
      </c>
      <c r="U1801">
        <f t="shared" si="131"/>
        <v>2014</v>
      </c>
    </row>
    <row r="1802" spans="1:21" ht="48" hidden="1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P1802">
        <f t="shared" si="128"/>
        <v>83.72</v>
      </c>
      <c r="Q1802" s="11" t="s">
        <v>8336</v>
      </c>
      <c r="R1802" t="s">
        <v>8337</v>
      </c>
      <c r="S1802" s="16">
        <f t="shared" si="129"/>
        <v>42623.606134259258</v>
      </c>
      <c r="T1802" s="16">
        <f t="shared" si="130"/>
        <v>42653.606134259258</v>
      </c>
      <c r="U1802">
        <f t="shared" si="131"/>
        <v>2016</v>
      </c>
    </row>
    <row r="1803" spans="1:21" ht="48" hidden="1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P1803">
        <f t="shared" si="128"/>
        <v>63.65</v>
      </c>
      <c r="Q1803" s="11" t="s">
        <v>8336</v>
      </c>
      <c r="R1803" t="s">
        <v>8337</v>
      </c>
      <c r="S1803" s="16">
        <f t="shared" si="129"/>
        <v>42321.660509259258</v>
      </c>
      <c r="T1803" s="16">
        <f t="shared" si="130"/>
        <v>42353.506944444445</v>
      </c>
      <c r="U1803">
        <f t="shared" si="131"/>
        <v>2015</v>
      </c>
    </row>
    <row r="1804" spans="1:21" ht="32" hidden="1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P1804">
        <f t="shared" si="128"/>
        <v>94.28</v>
      </c>
      <c r="Q1804" s="11" t="s">
        <v>8336</v>
      </c>
      <c r="R1804" t="s">
        <v>8337</v>
      </c>
      <c r="S1804" s="16">
        <f t="shared" si="129"/>
        <v>42159.47256944445</v>
      </c>
      <c r="T1804" s="16">
        <f t="shared" si="130"/>
        <v>42182.915972222225</v>
      </c>
      <c r="U1804">
        <f t="shared" si="131"/>
        <v>2015</v>
      </c>
    </row>
    <row r="1805" spans="1:21" ht="48" hidden="1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P1805">
        <f t="shared" si="128"/>
        <v>71.87</v>
      </c>
      <c r="Q1805" s="11" t="s">
        <v>8336</v>
      </c>
      <c r="R1805" t="s">
        <v>8337</v>
      </c>
      <c r="S1805" s="16">
        <f t="shared" si="129"/>
        <v>42018.071550925932</v>
      </c>
      <c r="T1805" s="16">
        <f t="shared" si="130"/>
        <v>42049.071550925932</v>
      </c>
      <c r="U1805">
        <f t="shared" si="131"/>
        <v>2015</v>
      </c>
    </row>
    <row r="1806" spans="1:21" ht="48" hidden="1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P1806">
        <f t="shared" si="128"/>
        <v>104.85</v>
      </c>
      <c r="Q1806" s="11" t="s">
        <v>8336</v>
      </c>
      <c r="R1806" t="s">
        <v>8337</v>
      </c>
      <c r="S1806" s="16">
        <f t="shared" si="129"/>
        <v>42282.678287037037</v>
      </c>
      <c r="T1806" s="16">
        <f t="shared" si="130"/>
        <v>42322.719953703709</v>
      </c>
      <c r="U1806">
        <f t="shared" si="131"/>
        <v>2015</v>
      </c>
    </row>
    <row r="1807" spans="1:21" ht="48" hidden="1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P1807">
        <f t="shared" si="128"/>
        <v>67.14</v>
      </c>
      <c r="Q1807" s="11" t="s">
        <v>8336</v>
      </c>
      <c r="R1807" t="s">
        <v>8337</v>
      </c>
      <c r="S1807" s="16">
        <f t="shared" si="129"/>
        <v>42247.803912037038</v>
      </c>
      <c r="T1807" s="16">
        <f t="shared" si="130"/>
        <v>42279.75</v>
      </c>
      <c r="U1807">
        <f t="shared" si="131"/>
        <v>2015</v>
      </c>
    </row>
    <row r="1808" spans="1:21" ht="48" hidden="1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P1808">
        <f t="shared" si="128"/>
        <v>73.88</v>
      </c>
      <c r="Q1808" s="11" t="s">
        <v>8336</v>
      </c>
      <c r="R1808" t="s">
        <v>8337</v>
      </c>
      <c r="S1808" s="16">
        <f t="shared" si="129"/>
        <v>41877.638298611113</v>
      </c>
      <c r="T1808" s="16">
        <f t="shared" si="130"/>
        <v>41912.638298611113</v>
      </c>
      <c r="U1808">
        <f t="shared" si="131"/>
        <v>2014</v>
      </c>
    </row>
    <row r="1809" spans="1:21" ht="32" hidden="1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P1809">
        <f t="shared" si="128"/>
        <v>69.13</v>
      </c>
      <c r="Q1809" s="11" t="s">
        <v>8336</v>
      </c>
      <c r="R1809" t="s">
        <v>8337</v>
      </c>
      <c r="S1809" s="16">
        <f t="shared" si="129"/>
        <v>41880.068437499998</v>
      </c>
      <c r="T1809" s="16">
        <f t="shared" si="130"/>
        <v>41910.068437499998</v>
      </c>
      <c r="U1809">
        <f t="shared" si="131"/>
        <v>2014</v>
      </c>
    </row>
    <row r="1810" spans="1:21" ht="48" hidden="1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P1810">
        <f t="shared" si="128"/>
        <v>120.77</v>
      </c>
      <c r="Q1810" s="11" t="s">
        <v>8336</v>
      </c>
      <c r="R1810" t="s">
        <v>8337</v>
      </c>
      <c r="S1810" s="16">
        <f t="shared" si="129"/>
        <v>42742.680902777778</v>
      </c>
      <c r="T1810" s="16">
        <f t="shared" si="130"/>
        <v>42777.680902777778</v>
      </c>
      <c r="U1810">
        <f t="shared" si="131"/>
        <v>2017</v>
      </c>
    </row>
    <row r="1811" spans="1:21" ht="48" hidden="1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P1811">
        <f t="shared" si="128"/>
        <v>42.22</v>
      </c>
      <c r="Q1811" s="11" t="s">
        <v>8336</v>
      </c>
      <c r="R1811" t="s">
        <v>8337</v>
      </c>
      <c r="S1811" s="16">
        <f t="shared" si="129"/>
        <v>42029.907858796301</v>
      </c>
      <c r="T1811" s="16">
        <f t="shared" si="130"/>
        <v>42064.907858796301</v>
      </c>
      <c r="U1811">
        <f t="shared" si="131"/>
        <v>2015</v>
      </c>
    </row>
    <row r="1812" spans="1:21" ht="48" hidden="1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P1812">
        <f t="shared" si="128"/>
        <v>7.5</v>
      </c>
      <c r="Q1812" s="11" t="s">
        <v>8336</v>
      </c>
      <c r="R1812" t="s">
        <v>8337</v>
      </c>
      <c r="S1812" s="16">
        <f t="shared" si="129"/>
        <v>41860.91002314815</v>
      </c>
      <c r="T1812" s="16">
        <f t="shared" si="130"/>
        <v>41872.91002314815</v>
      </c>
      <c r="U1812">
        <f t="shared" si="131"/>
        <v>2014</v>
      </c>
    </row>
    <row r="1813" spans="1:21" ht="32" hidden="1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P1813">
        <f t="shared" si="128"/>
        <v>1.54</v>
      </c>
      <c r="Q1813" s="11" t="s">
        <v>8336</v>
      </c>
      <c r="R1813" t="s">
        <v>8337</v>
      </c>
      <c r="S1813" s="16">
        <f t="shared" si="129"/>
        <v>41876.433680555558</v>
      </c>
      <c r="T1813" s="16">
        <f t="shared" si="130"/>
        <v>41936.166666666664</v>
      </c>
      <c r="U1813">
        <f t="shared" si="131"/>
        <v>2014</v>
      </c>
    </row>
    <row r="1814" spans="1:21" ht="48" hidden="1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P1814">
        <f t="shared" si="128"/>
        <v>37.61</v>
      </c>
      <c r="Q1814" s="11" t="s">
        <v>8336</v>
      </c>
      <c r="R1814" t="s">
        <v>8337</v>
      </c>
      <c r="S1814" s="16">
        <f t="shared" si="129"/>
        <v>42524.318703703699</v>
      </c>
      <c r="T1814" s="16">
        <f t="shared" si="130"/>
        <v>42554.318703703699</v>
      </c>
      <c r="U1814">
        <f t="shared" si="131"/>
        <v>2016</v>
      </c>
    </row>
    <row r="1815" spans="1:21" ht="48" hidden="1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P1815">
        <f t="shared" si="128"/>
        <v>0</v>
      </c>
      <c r="Q1815" s="11" t="s">
        <v>8336</v>
      </c>
      <c r="R1815" t="s">
        <v>8337</v>
      </c>
      <c r="S1815" s="16">
        <f t="shared" si="129"/>
        <v>41829.889027777775</v>
      </c>
      <c r="T1815" s="16">
        <f t="shared" si="130"/>
        <v>41859.889027777775</v>
      </c>
      <c r="U1815">
        <f t="shared" si="131"/>
        <v>2014</v>
      </c>
    </row>
    <row r="1816" spans="1:21" ht="48" hidden="1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P1816">
        <f t="shared" si="128"/>
        <v>42.16</v>
      </c>
      <c r="Q1816" s="11" t="s">
        <v>8336</v>
      </c>
      <c r="R1816" t="s">
        <v>8337</v>
      </c>
      <c r="S1816" s="16">
        <f t="shared" si="129"/>
        <v>42033.314074074078</v>
      </c>
      <c r="T1816" s="16">
        <f t="shared" si="130"/>
        <v>42063.314074074078</v>
      </c>
      <c r="U1816">
        <f t="shared" si="131"/>
        <v>2015</v>
      </c>
    </row>
    <row r="1817" spans="1:21" ht="48" hidden="1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P1817">
        <f t="shared" si="128"/>
        <v>0</v>
      </c>
      <c r="Q1817" s="11" t="s">
        <v>8336</v>
      </c>
      <c r="R1817" t="s">
        <v>8337</v>
      </c>
      <c r="S1817" s="16">
        <f t="shared" si="129"/>
        <v>42172.906678240746</v>
      </c>
      <c r="T1817" s="16">
        <f t="shared" si="130"/>
        <v>42186.906678240746</v>
      </c>
      <c r="U1817">
        <f t="shared" si="131"/>
        <v>2015</v>
      </c>
    </row>
    <row r="1818" spans="1:21" ht="48" hidden="1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P1818">
        <f t="shared" si="128"/>
        <v>84.83</v>
      </c>
      <c r="Q1818" s="11" t="s">
        <v>8336</v>
      </c>
      <c r="R1818" t="s">
        <v>8337</v>
      </c>
      <c r="S1818" s="16">
        <f t="shared" si="129"/>
        <v>42548.876192129625</v>
      </c>
      <c r="T1818" s="16">
        <f t="shared" si="130"/>
        <v>42576.791666666672</v>
      </c>
      <c r="U1818">
        <f t="shared" si="131"/>
        <v>2016</v>
      </c>
    </row>
    <row r="1819" spans="1:21" ht="32" hidden="1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P1819">
        <f t="shared" si="128"/>
        <v>94.19</v>
      </c>
      <c r="Q1819" s="11" t="s">
        <v>8336</v>
      </c>
      <c r="R1819" t="s">
        <v>8337</v>
      </c>
      <c r="S1819" s="16">
        <f t="shared" si="129"/>
        <v>42705.662118055552</v>
      </c>
      <c r="T1819" s="16">
        <f t="shared" si="130"/>
        <v>42765.290972222225</v>
      </c>
      <c r="U1819">
        <f t="shared" si="131"/>
        <v>2017</v>
      </c>
    </row>
    <row r="1820" spans="1:21" ht="32" hidden="1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P1820">
        <f t="shared" si="128"/>
        <v>0</v>
      </c>
      <c r="Q1820" s="11" t="s">
        <v>8336</v>
      </c>
      <c r="R1820" t="s">
        <v>8337</v>
      </c>
      <c r="S1820" s="16">
        <f t="shared" si="129"/>
        <v>42067.234375</v>
      </c>
      <c r="T1820" s="16">
        <f t="shared" si="130"/>
        <v>42097.192708333328</v>
      </c>
      <c r="U1820">
        <f t="shared" si="131"/>
        <v>2015</v>
      </c>
    </row>
    <row r="1821" spans="1:21" ht="48" hidden="1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P1821">
        <f t="shared" si="128"/>
        <v>6.25</v>
      </c>
      <c r="Q1821" s="11" t="s">
        <v>8336</v>
      </c>
      <c r="R1821" t="s">
        <v>8337</v>
      </c>
      <c r="S1821" s="16">
        <f t="shared" si="129"/>
        <v>41820.752268518518</v>
      </c>
      <c r="T1821" s="16">
        <f t="shared" si="130"/>
        <v>41850.752268518518</v>
      </c>
      <c r="U1821">
        <f t="shared" si="131"/>
        <v>2014</v>
      </c>
    </row>
    <row r="1822" spans="1:21" ht="48" hidden="1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P1822">
        <f t="shared" si="128"/>
        <v>213.38</v>
      </c>
      <c r="Q1822" s="11" t="s">
        <v>8336</v>
      </c>
      <c r="R1822" t="s">
        <v>8337</v>
      </c>
      <c r="S1822" s="16">
        <f t="shared" si="129"/>
        <v>42065.084375000006</v>
      </c>
      <c r="T1822" s="16">
        <f t="shared" si="130"/>
        <v>42095.042708333334</v>
      </c>
      <c r="U1822">
        <f t="shared" si="131"/>
        <v>2015</v>
      </c>
    </row>
    <row r="1823" spans="1:21" ht="48" hidden="1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P1823">
        <f t="shared" si="128"/>
        <v>59.16</v>
      </c>
      <c r="Q1823" s="11" t="s">
        <v>8323</v>
      </c>
      <c r="R1823" t="s">
        <v>8324</v>
      </c>
      <c r="S1823" s="16">
        <f t="shared" si="129"/>
        <v>40926.319062499999</v>
      </c>
      <c r="T1823" s="16">
        <f t="shared" si="130"/>
        <v>40971.319062499999</v>
      </c>
      <c r="U1823">
        <f t="shared" si="131"/>
        <v>2012</v>
      </c>
    </row>
    <row r="1824" spans="1:21" ht="32" hidden="1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P1824">
        <f t="shared" si="128"/>
        <v>27.27</v>
      </c>
      <c r="Q1824" s="11" t="s">
        <v>8323</v>
      </c>
      <c r="R1824" t="s">
        <v>8324</v>
      </c>
      <c r="S1824" s="16">
        <f t="shared" si="129"/>
        <v>41634.797013888885</v>
      </c>
      <c r="T1824" s="16">
        <f t="shared" si="130"/>
        <v>41670.792361111111</v>
      </c>
      <c r="U1824">
        <f t="shared" si="131"/>
        <v>2014</v>
      </c>
    </row>
    <row r="1825" spans="1:21" ht="48" hidden="1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P1825">
        <f t="shared" si="128"/>
        <v>24.58</v>
      </c>
      <c r="Q1825" s="11" t="s">
        <v>8323</v>
      </c>
      <c r="R1825" t="s">
        <v>8324</v>
      </c>
      <c r="S1825" s="16">
        <f t="shared" si="129"/>
        <v>41176.684907407405</v>
      </c>
      <c r="T1825" s="16">
        <f t="shared" si="130"/>
        <v>41206.684907407405</v>
      </c>
      <c r="U1825">
        <f t="shared" si="131"/>
        <v>2012</v>
      </c>
    </row>
    <row r="1826" spans="1:21" ht="16" hidden="1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P1826">
        <f t="shared" si="128"/>
        <v>75.05</v>
      </c>
      <c r="Q1826" s="11" t="s">
        <v>8323</v>
      </c>
      <c r="R1826" t="s">
        <v>8324</v>
      </c>
      <c r="S1826" s="16">
        <f t="shared" si="129"/>
        <v>41626.916284722225</v>
      </c>
      <c r="T1826" s="16">
        <f t="shared" si="130"/>
        <v>41647.088888888888</v>
      </c>
      <c r="U1826">
        <f t="shared" si="131"/>
        <v>2014</v>
      </c>
    </row>
    <row r="1827" spans="1:21" ht="48" hidden="1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P1827">
        <f t="shared" si="128"/>
        <v>42.02</v>
      </c>
      <c r="Q1827" s="11" t="s">
        <v>8323</v>
      </c>
      <c r="R1827" t="s">
        <v>8324</v>
      </c>
      <c r="S1827" s="16">
        <f t="shared" si="129"/>
        <v>41443.83452546296</v>
      </c>
      <c r="T1827" s="16">
        <f t="shared" si="130"/>
        <v>41466.83452546296</v>
      </c>
      <c r="U1827">
        <f t="shared" si="131"/>
        <v>2013</v>
      </c>
    </row>
    <row r="1828" spans="1:21" ht="16" hidden="1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P1828">
        <f t="shared" si="128"/>
        <v>53.16</v>
      </c>
      <c r="Q1828" s="11" t="s">
        <v>8323</v>
      </c>
      <c r="R1828" t="s">
        <v>8324</v>
      </c>
      <c r="S1828" s="16">
        <f t="shared" si="129"/>
        <v>41657.923807870371</v>
      </c>
      <c r="T1828" s="16">
        <f t="shared" si="130"/>
        <v>41687.923807870371</v>
      </c>
      <c r="U1828">
        <f t="shared" si="131"/>
        <v>2014</v>
      </c>
    </row>
    <row r="1829" spans="1:21" ht="48" hidden="1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P1829">
        <f t="shared" si="128"/>
        <v>83.89</v>
      </c>
      <c r="Q1829" s="11" t="s">
        <v>8323</v>
      </c>
      <c r="R1829" t="s">
        <v>8324</v>
      </c>
      <c r="S1829" s="16">
        <f t="shared" si="129"/>
        <v>40555.325937499998</v>
      </c>
      <c r="T1829" s="16">
        <f t="shared" si="130"/>
        <v>40605.325937499998</v>
      </c>
      <c r="U1829">
        <f t="shared" si="131"/>
        <v>2011</v>
      </c>
    </row>
    <row r="1830" spans="1:21" ht="48" hidden="1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P1830">
        <f t="shared" si="128"/>
        <v>417.33</v>
      </c>
      <c r="Q1830" s="11" t="s">
        <v>8323</v>
      </c>
      <c r="R1830" t="s">
        <v>8324</v>
      </c>
      <c r="S1830" s="16">
        <f t="shared" si="129"/>
        <v>41736.899652777778</v>
      </c>
      <c r="T1830" s="16">
        <f t="shared" si="130"/>
        <v>41768.916666666664</v>
      </c>
      <c r="U1830">
        <f t="shared" si="131"/>
        <v>2014</v>
      </c>
    </row>
    <row r="1831" spans="1:21" ht="48" hidden="1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P1831">
        <f t="shared" si="128"/>
        <v>75.77</v>
      </c>
      <c r="Q1831" s="11" t="s">
        <v>8323</v>
      </c>
      <c r="R1831" t="s">
        <v>8324</v>
      </c>
      <c r="S1831" s="16">
        <f t="shared" si="129"/>
        <v>40516.087627314817</v>
      </c>
      <c r="T1831" s="16">
        <f t="shared" si="130"/>
        <v>40564.916666666664</v>
      </c>
      <c r="U1831">
        <f t="shared" si="131"/>
        <v>2011</v>
      </c>
    </row>
    <row r="1832" spans="1:21" ht="48" hidden="1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P1832">
        <f t="shared" si="128"/>
        <v>67.39</v>
      </c>
      <c r="Q1832" s="11" t="s">
        <v>8323</v>
      </c>
      <c r="R1832" t="s">
        <v>8324</v>
      </c>
      <c r="S1832" s="16">
        <f t="shared" si="129"/>
        <v>41664.684108796297</v>
      </c>
      <c r="T1832" s="16">
        <f t="shared" si="130"/>
        <v>41694.684108796297</v>
      </c>
      <c r="U1832">
        <f t="shared" si="131"/>
        <v>2014</v>
      </c>
    </row>
    <row r="1833" spans="1:21" ht="48" hidden="1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P1833">
        <f t="shared" si="128"/>
        <v>73.569999999999993</v>
      </c>
      <c r="Q1833" s="11" t="s">
        <v>8323</v>
      </c>
      <c r="R1833" t="s">
        <v>8324</v>
      </c>
      <c r="S1833" s="16">
        <f t="shared" si="129"/>
        <v>41026.996099537035</v>
      </c>
      <c r="T1833" s="16">
        <f t="shared" si="130"/>
        <v>41041.996099537035</v>
      </c>
      <c r="U1833">
        <f t="shared" si="131"/>
        <v>2012</v>
      </c>
    </row>
    <row r="1834" spans="1:21" ht="48" hidden="1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P1834">
        <f t="shared" si="128"/>
        <v>25</v>
      </c>
      <c r="Q1834" s="11" t="s">
        <v>8323</v>
      </c>
      <c r="R1834" t="s">
        <v>8324</v>
      </c>
      <c r="S1834" s="16">
        <f t="shared" si="129"/>
        <v>40576.539664351854</v>
      </c>
      <c r="T1834" s="16">
        <f t="shared" si="130"/>
        <v>40606.539664351854</v>
      </c>
      <c r="U1834">
        <f t="shared" si="131"/>
        <v>2011</v>
      </c>
    </row>
    <row r="1835" spans="1:21" ht="48" hidden="1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P1835">
        <f t="shared" si="128"/>
        <v>42</v>
      </c>
      <c r="Q1835" s="11" t="s">
        <v>8323</v>
      </c>
      <c r="R1835" t="s">
        <v>8324</v>
      </c>
      <c r="S1835" s="16">
        <f t="shared" si="129"/>
        <v>41303.044016203705</v>
      </c>
      <c r="T1835" s="16">
        <f t="shared" si="130"/>
        <v>41335.332638888889</v>
      </c>
      <c r="U1835">
        <f t="shared" si="131"/>
        <v>2013</v>
      </c>
    </row>
    <row r="1836" spans="1:21" ht="32" hidden="1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P1836">
        <f t="shared" si="128"/>
        <v>131.16999999999999</v>
      </c>
      <c r="Q1836" s="11" t="s">
        <v>8323</v>
      </c>
      <c r="R1836" t="s">
        <v>8324</v>
      </c>
      <c r="S1836" s="16">
        <f t="shared" si="129"/>
        <v>41988.964062500003</v>
      </c>
      <c r="T1836" s="16">
        <f t="shared" si="130"/>
        <v>42028.964062500003</v>
      </c>
      <c r="U1836">
        <f t="shared" si="131"/>
        <v>2015</v>
      </c>
    </row>
    <row r="1837" spans="1:21" ht="64" hidden="1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P1837">
        <f t="shared" si="128"/>
        <v>47.27</v>
      </c>
      <c r="Q1837" s="11" t="s">
        <v>8323</v>
      </c>
      <c r="R1837" t="s">
        <v>8324</v>
      </c>
      <c r="S1837" s="16">
        <f t="shared" si="129"/>
        <v>42430.702210648145</v>
      </c>
      <c r="T1837" s="16">
        <f t="shared" si="130"/>
        <v>42460.660543981481</v>
      </c>
      <c r="U1837">
        <f t="shared" si="131"/>
        <v>2016</v>
      </c>
    </row>
    <row r="1838" spans="1:21" ht="16" hidden="1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P1838">
        <f t="shared" si="128"/>
        <v>182.13</v>
      </c>
      <c r="Q1838" s="11" t="s">
        <v>8323</v>
      </c>
      <c r="R1838" t="s">
        <v>8324</v>
      </c>
      <c r="S1838" s="16">
        <f t="shared" si="129"/>
        <v>41305.809363425928</v>
      </c>
      <c r="T1838" s="16">
        <f t="shared" si="130"/>
        <v>41322.809363425928</v>
      </c>
      <c r="U1838">
        <f t="shared" si="131"/>
        <v>2013</v>
      </c>
    </row>
    <row r="1839" spans="1:21" ht="48" hidden="1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P1839">
        <f t="shared" si="128"/>
        <v>61.37</v>
      </c>
      <c r="Q1839" s="11" t="s">
        <v>8323</v>
      </c>
      <c r="R1839" t="s">
        <v>8324</v>
      </c>
      <c r="S1839" s="16">
        <f t="shared" si="129"/>
        <v>40926.047858796301</v>
      </c>
      <c r="T1839" s="16">
        <f t="shared" si="130"/>
        <v>40986.006192129629</v>
      </c>
      <c r="U1839">
        <f t="shared" si="131"/>
        <v>2012</v>
      </c>
    </row>
    <row r="1840" spans="1:21" ht="48" hidden="1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P1840">
        <f t="shared" si="128"/>
        <v>35.770000000000003</v>
      </c>
      <c r="Q1840" s="11" t="s">
        <v>8323</v>
      </c>
      <c r="R1840" t="s">
        <v>8324</v>
      </c>
      <c r="S1840" s="16">
        <f t="shared" si="129"/>
        <v>40788.786539351851</v>
      </c>
      <c r="T1840" s="16">
        <f t="shared" si="130"/>
        <v>40817.125</v>
      </c>
      <c r="U1840">
        <f t="shared" si="131"/>
        <v>2011</v>
      </c>
    </row>
    <row r="1841" spans="1:21" ht="48" hidden="1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P1841">
        <f t="shared" si="128"/>
        <v>45.62</v>
      </c>
      <c r="Q1841" s="11" t="s">
        <v>8323</v>
      </c>
      <c r="R1841" t="s">
        <v>8324</v>
      </c>
      <c r="S1841" s="16">
        <f t="shared" si="129"/>
        <v>42614.722013888888</v>
      </c>
      <c r="T1841" s="16">
        <f t="shared" si="130"/>
        <v>42644.722013888888</v>
      </c>
      <c r="U1841">
        <f t="shared" si="131"/>
        <v>2016</v>
      </c>
    </row>
    <row r="1842" spans="1:21" ht="48" hidden="1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P1842">
        <f t="shared" si="128"/>
        <v>75.38</v>
      </c>
      <c r="Q1842" s="11" t="s">
        <v>8323</v>
      </c>
      <c r="R1842" t="s">
        <v>8324</v>
      </c>
      <c r="S1842" s="16">
        <f t="shared" si="129"/>
        <v>41382.096180555556</v>
      </c>
      <c r="T1842" s="16">
        <f t="shared" si="130"/>
        <v>41401.207638888889</v>
      </c>
      <c r="U1842">
        <f t="shared" si="131"/>
        <v>2013</v>
      </c>
    </row>
    <row r="1843" spans="1:21" ht="32" hidden="1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P1843">
        <f t="shared" si="128"/>
        <v>50.88</v>
      </c>
      <c r="Q1843" s="11" t="s">
        <v>8323</v>
      </c>
      <c r="R1843" t="s">
        <v>8324</v>
      </c>
      <c r="S1843" s="16">
        <f t="shared" si="129"/>
        <v>41745.84542824074</v>
      </c>
      <c r="T1843" s="16">
        <f t="shared" si="130"/>
        <v>41779.207638888889</v>
      </c>
      <c r="U1843">
        <f t="shared" si="131"/>
        <v>2014</v>
      </c>
    </row>
    <row r="1844" spans="1:21" ht="48" hidden="1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P1844">
        <f t="shared" si="128"/>
        <v>119.29</v>
      </c>
      <c r="Q1844" s="11" t="s">
        <v>8323</v>
      </c>
      <c r="R1844" t="s">
        <v>8324</v>
      </c>
      <c r="S1844" s="16">
        <f t="shared" si="129"/>
        <v>42031.631724537037</v>
      </c>
      <c r="T1844" s="16">
        <f t="shared" si="130"/>
        <v>42065.249305555553</v>
      </c>
      <c r="U1844">
        <f t="shared" si="131"/>
        <v>2015</v>
      </c>
    </row>
    <row r="1845" spans="1:21" ht="48" hidden="1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P1845">
        <f t="shared" si="128"/>
        <v>92.54</v>
      </c>
      <c r="Q1845" s="11" t="s">
        <v>8323</v>
      </c>
      <c r="R1845" t="s">
        <v>8324</v>
      </c>
      <c r="S1845" s="16">
        <f t="shared" si="129"/>
        <v>40564.994837962964</v>
      </c>
      <c r="T1845" s="16">
        <f t="shared" si="130"/>
        <v>40594.994837962964</v>
      </c>
      <c r="U1845">
        <f t="shared" si="131"/>
        <v>2011</v>
      </c>
    </row>
    <row r="1846" spans="1:21" ht="48" hidden="1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P1846">
        <f t="shared" si="128"/>
        <v>76.05</v>
      </c>
      <c r="Q1846" s="11" t="s">
        <v>8323</v>
      </c>
      <c r="R1846" t="s">
        <v>8324</v>
      </c>
      <c r="S1846" s="16">
        <f t="shared" si="129"/>
        <v>40666.973541666666</v>
      </c>
      <c r="T1846" s="16">
        <f t="shared" si="130"/>
        <v>40705.125</v>
      </c>
      <c r="U1846">
        <f t="shared" si="131"/>
        <v>2011</v>
      </c>
    </row>
    <row r="1847" spans="1:21" ht="96" hidden="1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P1847">
        <f t="shared" si="128"/>
        <v>52.63</v>
      </c>
      <c r="Q1847" s="11" t="s">
        <v>8323</v>
      </c>
      <c r="R1847" t="s">
        <v>8324</v>
      </c>
      <c r="S1847" s="16">
        <f t="shared" si="129"/>
        <v>42523.333310185189</v>
      </c>
      <c r="T1847" s="16">
        <f t="shared" si="130"/>
        <v>42538.204861111109</v>
      </c>
      <c r="U1847">
        <f t="shared" si="131"/>
        <v>2016</v>
      </c>
    </row>
    <row r="1848" spans="1:21" ht="48" hidden="1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P1848">
        <f t="shared" si="128"/>
        <v>98.99</v>
      </c>
      <c r="Q1848" s="11" t="s">
        <v>8323</v>
      </c>
      <c r="R1848" t="s">
        <v>8324</v>
      </c>
      <c r="S1848" s="16">
        <f t="shared" si="129"/>
        <v>41228.650196759263</v>
      </c>
      <c r="T1848" s="16">
        <f t="shared" si="130"/>
        <v>41258.650196759263</v>
      </c>
      <c r="U1848">
        <f t="shared" si="131"/>
        <v>2012</v>
      </c>
    </row>
    <row r="1849" spans="1:21" ht="48" hidden="1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P1849">
        <f t="shared" si="128"/>
        <v>79.53</v>
      </c>
      <c r="Q1849" s="11" t="s">
        <v>8323</v>
      </c>
      <c r="R1849" t="s">
        <v>8324</v>
      </c>
      <c r="S1849" s="16">
        <f t="shared" si="129"/>
        <v>42094.236481481479</v>
      </c>
      <c r="T1849" s="16">
        <f t="shared" si="130"/>
        <v>42115.236481481479</v>
      </c>
      <c r="U1849">
        <f t="shared" si="131"/>
        <v>2015</v>
      </c>
    </row>
    <row r="1850" spans="1:21" ht="48" hidden="1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P1850">
        <f t="shared" si="128"/>
        <v>134.21</v>
      </c>
      <c r="Q1850" s="11" t="s">
        <v>8323</v>
      </c>
      <c r="R1850" t="s">
        <v>8324</v>
      </c>
      <c r="S1850" s="16">
        <f t="shared" si="129"/>
        <v>40691.788055555553</v>
      </c>
      <c r="T1850" s="16">
        <f t="shared" si="130"/>
        <v>40755.290972222225</v>
      </c>
      <c r="U1850">
        <f t="shared" si="131"/>
        <v>2011</v>
      </c>
    </row>
    <row r="1851" spans="1:21" ht="32" hidden="1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P1851">
        <f t="shared" si="128"/>
        <v>37.630000000000003</v>
      </c>
      <c r="Q1851" s="11" t="s">
        <v>8323</v>
      </c>
      <c r="R1851" t="s">
        <v>8324</v>
      </c>
      <c r="S1851" s="16">
        <f t="shared" si="129"/>
        <v>41169.845590277779</v>
      </c>
      <c r="T1851" s="16">
        <f t="shared" si="130"/>
        <v>41199.845590277779</v>
      </c>
      <c r="U1851">
        <f t="shared" si="131"/>
        <v>2012</v>
      </c>
    </row>
    <row r="1852" spans="1:21" ht="48" hidden="1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P1852">
        <f t="shared" si="128"/>
        <v>51.04</v>
      </c>
      <c r="Q1852" s="11" t="s">
        <v>8323</v>
      </c>
      <c r="R1852" t="s">
        <v>8324</v>
      </c>
      <c r="S1852" s="16">
        <f t="shared" si="129"/>
        <v>41800.959490740745</v>
      </c>
      <c r="T1852" s="16">
        <f t="shared" si="130"/>
        <v>41830.959490740745</v>
      </c>
      <c r="U1852">
        <f t="shared" si="131"/>
        <v>2014</v>
      </c>
    </row>
    <row r="1853" spans="1:21" ht="48" hidden="1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P1853">
        <f t="shared" si="128"/>
        <v>50.04</v>
      </c>
      <c r="Q1853" s="11" t="s">
        <v>8323</v>
      </c>
      <c r="R1853" t="s">
        <v>8324</v>
      </c>
      <c r="S1853" s="16">
        <f t="shared" si="129"/>
        <v>41827.906689814816</v>
      </c>
      <c r="T1853" s="16">
        <f t="shared" si="130"/>
        <v>41848.041666666664</v>
      </c>
      <c r="U1853">
        <f t="shared" si="131"/>
        <v>2014</v>
      </c>
    </row>
    <row r="1854" spans="1:21" ht="48" hidden="1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P1854">
        <f t="shared" si="128"/>
        <v>133.93</v>
      </c>
      <c r="Q1854" s="11" t="s">
        <v>8323</v>
      </c>
      <c r="R1854" t="s">
        <v>8324</v>
      </c>
      <c r="S1854" s="16">
        <f t="shared" si="129"/>
        <v>42081.77143518519</v>
      </c>
      <c r="T1854" s="16">
        <f t="shared" si="130"/>
        <v>42119</v>
      </c>
      <c r="U1854">
        <f t="shared" si="131"/>
        <v>2015</v>
      </c>
    </row>
    <row r="1855" spans="1:21" ht="48" hidden="1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P1855">
        <f t="shared" si="128"/>
        <v>58.21</v>
      </c>
      <c r="Q1855" s="11" t="s">
        <v>8323</v>
      </c>
      <c r="R1855" t="s">
        <v>8324</v>
      </c>
      <c r="S1855" s="16">
        <f t="shared" si="129"/>
        <v>41177.060381944444</v>
      </c>
      <c r="T1855" s="16">
        <f t="shared" si="130"/>
        <v>41227.102048611108</v>
      </c>
      <c r="U1855">
        <f t="shared" si="131"/>
        <v>2012</v>
      </c>
    </row>
    <row r="1856" spans="1:21" ht="48" hidden="1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P1856">
        <f t="shared" si="128"/>
        <v>88.04</v>
      </c>
      <c r="Q1856" s="11" t="s">
        <v>8323</v>
      </c>
      <c r="R1856" t="s">
        <v>8324</v>
      </c>
      <c r="S1856" s="16">
        <f t="shared" si="129"/>
        <v>41388.021261574075</v>
      </c>
      <c r="T1856" s="16">
        <f t="shared" si="130"/>
        <v>41418.021261574075</v>
      </c>
      <c r="U1856">
        <f t="shared" si="131"/>
        <v>2013</v>
      </c>
    </row>
    <row r="1857" spans="1:21" ht="48" hidden="1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P1857">
        <f t="shared" si="128"/>
        <v>70.58</v>
      </c>
      <c r="Q1857" s="11" t="s">
        <v>8323</v>
      </c>
      <c r="R1857" t="s">
        <v>8324</v>
      </c>
      <c r="S1857" s="16">
        <f t="shared" si="129"/>
        <v>41600.538657407407</v>
      </c>
      <c r="T1857" s="16">
        <f t="shared" si="130"/>
        <v>41645.538657407407</v>
      </c>
      <c r="U1857">
        <f t="shared" si="131"/>
        <v>2014</v>
      </c>
    </row>
    <row r="1858" spans="1:21" ht="48" hidden="1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P1858">
        <f t="shared" si="128"/>
        <v>53.29</v>
      </c>
      <c r="Q1858" s="11" t="s">
        <v>8323</v>
      </c>
      <c r="R1858" t="s">
        <v>8324</v>
      </c>
      <c r="S1858" s="16">
        <f t="shared" si="129"/>
        <v>41817.854999999996</v>
      </c>
      <c r="T1858" s="16">
        <f t="shared" si="130"/>
        <v>41838.854999999996</v>
      </c>
      <c r="U1858">
        <f t="shared" si="131"/>
        <v>2014</v>
      </c>
    </row>
    <row r="1859" spans="1:21" ht="48" hidden="1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P1859">
        <f t="shared" ref="P1859:P1922" si="132">IFERROR(ROUND(E1859/L1859,2),0)</f>
        <v>136.36000000000001</v>
      </c>
      <c r="Q1859" s="11" t="s">
        <v>8323</v>
      </c>
      <c r="R1859" t="s">
        <v>8324</v>
      </c>
      <c r="S1859" s="16">
        <f t="shared" ref="S1859:S1922" si="133">(((J1859/60)/60)/24)+DATE(1970,1,1)</f>
        <v>41864.76866898148</v>
      </c>
      <c r="T1859" s="16">
        <f t="shared" ref="T1859:T1922" si="134">(((I1859/60)/60)/24)+DATE(1970,1,1)</f>
        <v>41894.76866898148</v>
      </c>
      <c r="U1859">
        <f t="shared" ref="U1859:U1922" si="135">YEAR(T1859)</f>
        <v>2014</v>
      </c>
    </row>
    <row r="1860" spans="1:21" ht="48" hidden="1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P1860">
        <f t="shared" si="132"/>
        <v>40.549999999999997</v>
      </c>
      <c r="Q1860" s="11" t="s">
        <v>8323</v>
      </c>
      <c r="R1860" t="s">
        <v>8324</v>
      </c>
      <c r="S1860" s="16">
        <f t="shared" si="133"/>
        <v>40833.200474537036</v>
      </c>
      <c r="T1860" s="16">
        <f t="shared" si="134"/>
        <v>40893.242141203707</v>
      </c>
      <c r="U1860">
        <f t="shared" si="135"/>
        <v>2011</v>
      </c>
    </row>
    <row r="1861" spans="1:21" ht="32" hidden="1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P1861">
        <f t="shared" si="132"/>
        <v>70.63</v>
      </c>
      <c r="Q1861" s="11" t="s">
        <v>8323</v>
      </c>
      <c r="R1861" t="s">
        <v>8324</v>
      </c>
      <c r="S1861" s="16">
        <f t="shared" si="133"/>
        <v>40778.770011574074</v>
      </c>
      <c r="T1861" s="16">
        <f t="shared" si="134"/>
        <v>40808.770011574074</v>
      </c>
      <c r="U1861">
        <f t="shared" si="135"/>
        <v>2011</v>
      </c>
    </row>
    <row r="1862" spans="1:21" ht="48" hidden="1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P1862">
        <f t="shared" si="132"/>
        <v>52.68</v>
      </c>
      <c r="Q1862" s="11" t="s">
        <v>8323</v>
      </c>
      <c r="R1862" t="s">
        <v>8324</v>
      </c>
      <c r="S1862" s="16">
        <f t="shared" si="133"/>
        <v>41655.709305555552</v>
      </c>
      <c r="T1862" s="16">
        <f t="shared" si="134"/>
        <v>41676.709305555552</v>
      </c>
      <c r="U1862">
        <f t="shared" si="135"/>
        <v>2014</v>
      </c>
    </row>
    <row r="1863" spans="1:21" ht="48" hidden="1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P1863">
        <f t="shared" si="132"/>
        <v>0</v>
      </c>
      <c r="Q1863" s="11" t="s">
        <v>8331</v>
      </c>
      <c r="R1863" t="s">
        <v>8333</v>
      </c>
      <c r="S1863" s="16">
        <f t="shared" si="133"/>
        <v>42000.300243055557</v>
      </c>
      <c r="T1863" s="16">
        <f t="shared" si="134"/>
        <v>42030.300243055557</v>
      </c>
      <c r="U1863">
        <f t="shared" si="135"/>
        <v>2015</v>
      </c>
    </row>
    <row r="1864" spans="1:21" ht="48" hidden="1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P1864">
        <f t="shared" si="132"/>
        <v>90.94</v>
      </c>
      <c r="Q1864" s="11" t="s">
        <v>8331</v>
      </c>
      <c r="R1864" t="s">
        <v>8333</v>
      </c>
      <c r="S1864" s="16">
        <f t="shared" si="133"/>
        <v>42755.492754629624</v>
      </c>
      <c r="T1864" s="16">
        <f t="shared" si="134"/>
        <v>42802.3125</v>
      </c>
      <c r="U1864">
        <f t="shared" si="135"/>
        <v>2017</v>
      </c>
    </row>
    <row r="1865" spans="1:21" ht="48" hidden="1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P1865">
        <f t="shared" si="132"/>
        <v>5</v>
      </c>
      <c r="Q1865" s="11" t="s">
        <v>8331</v>
      </c>
      <c r="R1865" t="s">
        <v>8333</v>
      </c>
      <c r="S1865" s="16">
        <f t="shared" si="133"/>
        <v>41772.797280092593</v>
      </c>
      <c r="T1865" s="16">
        <f t="shared" si="134"/>
        <v>41802.797280092593</v>
      </c>
      <c r="U1865">
        <f t="shared" si="135"/>
        <v>2014</v>
      </c>
    </row>
    <row r="1866" spans="1:21" ht="48" hidden="1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P1866">
        <f t="shared" si="132"/>
        <v>58.08</v>
      </c>
      <c r="Q1866" s="11" t="s">
        <v>8331</v>
      </c>
      <c r="R1866" t="s">
        <v>8333</v>
      </c>
      <c r="S1866" s="16">
        <f t="shared" si="133"/>
        <v>41733.716435185182</v>
      </c>
      <c r="T1866" s="16">
        <f t="shared" si="134"/>
        <v>41763.716435185182</v>
      </c>
      <c r="U1866">
        <f t="shared" si="135"/>
        <v>2014</v>
      </c>
    </row>
    <row r="1867" spans="1:21" ht="48" hidden="1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P1867">
        <f t="shared" si="132"/>
        <v>2</v>
      </c>
      <c r="Q1867" s="11" t="s">
        <v>8331</v>
      </c>
      <c r="R1867" t="s">
        <v>8333</v>
      </c>
      <c r="S1867" s="16">
        <f t="shared" si="133"/>
        <v>42645.367442129631</v>
      </c>
      <c r="T1867" s="16">
        <f t="shared" si="134"/>
        <v>42680.409108796302</v>
      </c>
      <c r="U1867">
        <f t="shared" si="135"/>
        <v>2016</v>
      </c>
    </row>
    <row r="1868" spans="1:21" ht="48" hidden="1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P1868">
        <f t="shared" si="132"/>
        <v>62.5</v>
      </c>
      <c r="Q1868" s="11" t="s">
        <v>8331</v>
      </c>
      <c r="R1868" t="s">
        <v>8333</v>
      </c>
      <c r="S1868" s="16">
        <f t="shared" si="133"/>
        <v>42742.246493055558</v>
      </c>
      <c r="T1868" s="16">
        <f t="shared" si="134"/>
        <v>42795.166666666672</v>
      </c>
      <c r="U1868">
        <f t="shared" si="135"/>
        <v>2017</v>
      </c>
    </row>
    <row r="1869" spans="1:21" ht="48" hidden="1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P1869">
        <f t="shared" si="132"/>
        <v>10</v>
      </c>
      <c r="Q1869" s="11" t="s">
        <v>8331</v>
      </c>
      <c r="R1869" t="s">
        <v>8333</v>
      </c>
      <c r="S1869" s="16">
        <f t="shared" si="133"/>
        <v>42649.924907407403</v>
      </c>
      <c r="T1869" s="16">
        <f t="shared" si="134"/>
        <v>42679.924907407403</v>
      </c>
      <c r="U1869">
        <f t="shared" si="135"/>
        <v>2016</v>
      </c>
    </row>
    <row r="1870" spans="1:21" ht="48" hidden="1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P1870">
        <f t="shared" si="132"/>
        <v>71.59</v>
      </c>
      <c r="Q1870" s="11" t="s">
        <v>8331</v>
      </c>
      <c r="R1870" t="s">
        <v>8333</v>
      </c>
      <c r="S1870" s="16">
        <f t="shared" si="133"/>
        <v>42328.779224537036</v>
      </c>
      <c r="T1870" s="16">
        <f t="shared" si="134"/>
        <v>42353.332638888889</v>
      </c>
      <c r="U1870">
        <f t="shared" si="135"/>
        <v>2015</v>
      </c>
    </row>
    <row r="1871" spans="1:21" ht="48" hidden="1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P1871">
        <f t="shared" si="132"/>
        <v>0</v>
      </c>
      <c r="Q1871" s="11" t="s">
        <v>8331</v>
      </c>
      <c r="R1871" t="s">
        <v>8333</v>
      </c>
      <c r="S1871" s="16">
        <f t="shared" si="133"/>
        <v>42709.002881944441</v>
      </c>
      <c r="T1871" s="16">
        <f t="shared" si="134"/>
        <v>42739.002881944441</v>
      </c>
      <c r="U1871">
        <f t="shared" si="135"/>
        <v>2017</v>
      </c>
    </row>
    <row r="1872" spans="1:21" ht="48" hidden="1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P1872">
        <f t="shared" si="132"/>
        <v>32.82</v>
      </c>
      <c r="Q1872" s="11" t="s">
        <v>8331</v>
      </c>
      <c r="R1872" t="s">
        <v>8333</v>
      </c>
      <c r="S1872" s="16">
        <f t="shared" si="133"/>
        <v>42371.355729166666</v>
      </c>
      <c r="T1872" s="16">
        <f t="shared" si="134"/>
        <v>42400.178472222222</v>
      </c>
      <c r="U1872">
        <f t="shared" si="135"/>
        <v>2016</v>
      </c>
    </row>
    <row r="1873" spans="1:21" ht="48" hidden="1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P1873">
        <f t="shared" si="132"/>
        <v>49.12</v>
      </c>
      <c r="Q1873" s="11" t="s">
        <v>8331</v>
      </c>
      <c r="R1873" t="s">
        <v>8333</v>
      </c>
      <c r="S1873" s="16">
        <f t="shared" si="133"/>
        <v>41923.783576388887</v>
      </c>
      <c r="T1873" s="16">
        <f t="shared" si="134"/>
        <v>41963.825243055559</v>
      </c>
      <c r="U1873">
        <f t="shared" si="135"/>
        <v>2014</v>
      </c>
    </row>
    <row r="1874" spans="1:21" ht="48" hidden="1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P1874">
        <f t="shared" si="132"/>
        <v>16.309999999999999</v>
      </c>
      <c r="Q1874" s="11" t="s">
        <v>8331</v>
      </c>
      <c r="R1874" t="s">
        <v>8333</v>
      </c>
      <c r="S1874" s="16">
        <f t="shared" si="133"/>
        <v>42155.129652777774</v>
      </c>
      <c r="T1874" s="16">
        <f t="shared" si="134"/>
        <v>42185.129652777774</v>
      </c>
      <c r="U1874">
        <f t="shared" si="135"/>
        <v>2015</v>
      </c>
    </row>
    <row r="1875" spans="1:21" ht="48" hidden="1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P1875">
        <f t="shared" si="132"/>
        <v>18</v>
      </c>
      <c r="Q1875" s="11" t="s">
        <v>8331</v>
      </c>
      <c r="R1875" t="s">
        <v>8333</v>
      </c>
      <c r="S1875" s="16">
        <f t="shared" si="133"/>
        <v>42164.615856481483</v>
      </c>
      <c r="T1875" s="16">
        <f t="shared" si="134"/>
        <v>42193.697916666672</v>
      </c>
      <c r="U1875">
        <f t="shared" si="135"/>
        <v>2015</v>
      </c>
    </row>
    <row r="1876" spans="1:21" ht="48" hidden="1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P1876">
        <f t="shared" si="132"/>
        <v>13</v>
      </c>
      <c r="Q1876" s="11" t="s">
        <v>8331</v>
      </c>
      <c r="R1876" t="s">
        <v>8333</v>
      </c>
      <c r="S1876" s="16">
        <f t="shared" si="133"/>
        <v>42529.969131944439</v>
      </c>
      <c r="T1876" s="16">
        <f t="shared" si="134"/>
        <v>42549.969131944439</v>
      </c>
      <c r="U1876">
        <f t="shared" si="135"/>
        <v>2016</v>
      </c>
    </row>
    <row r="1877" spans="1:21" ht="32" hidden="1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P1877">
        <f t="shared" si="132"/>
        <v>17</v>
      </c>
      <c r="Q1877" s="11" t="s">
        <v>8331</v>
      </c>
      <c r="R1877" t="s">
        <v>8333</v>
      </c>
      <c r="S1877" s="16">
        <f t="shared" si="133"/>
        <v>42528.899398148147</v>
      </c>
      <c r="T1877" s="16">
        <f t="shared" si="134"/>
        <v>42588.899398148147</v>
      </c>
      <c r="U1877">
        <f t="shared" si="135"/>
        <v>2016</v>
      </c>
    </row>
    <row r="1878" spans="1:21" ht="48" hidden="1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P1878">
        <f t="shared" si="132"/>
        <v>0</v>
      </c>
      <c r="Q1878" s="11" t="s">
        <v>8331</v>
      </c>
      <c r="R1878" t="s">
        <v>8333</v>
      </c>
      <c r="S1878" s="16">
        <f t="shared" si="133"/>
        <v>41776.284780092588</v>
      </c>
      <c r="T1878" s="16">
        <f t="shared" si="134"/>
        <v>41806.284780092588</v>
      </c>
      <c r="U1878">
        <f t="shared" si="135"/>
        <v>2014</v>
      </c>
    </row>
    <row r="1879" spans="1:21" ht="32" hidden="1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P1879">
        <f t="shared" si="132"/>
        <v>0</v>
      </c>
      <c r="Q1879" s="11" t="s">
        <v>8331</v>
      </c>
      <c r="R1879" t="s">
        <v>8333</v>
      </c>
      <c r="S1879" s="16">
        <f t="shared" si="133"/>
        <v>42035.029224537036</v>
      </c>
      <c r="T1879" s="16">
        <f t="shared" si="134"/>
        <v>42064.029224537036</v>
      </c>
      <c r="U1879">
        <f t="shared" si="135"/>
        <v>2015</v>
      </c>
    </row>
    <row r="1880" spans="1:21" ht="48" hidden="1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P1880">
        <f t="shared" si="132"/>
        <v>0</v>
      </c>
      <c r="Q1880" s="11" t="s">
        <v>8331</v>
      </c>
      <c r="R1880" t="s">
        <v>8333</v>
      </c>
      <c r="S1880" s="16">
        <f t="shared" si="133"/>
        <v>41773.008738425924</v>
      </c>
      <c r="T1880" s="16">
        <f t="shared" si="134"/>
        <v>41803.008738425924</v>
      </c>
      <c r="U1880">
        <f t="shared" si="135"/>
        <v>2014</v>
      </c>
    </row>
    <row r="1881" spans="1:21" ht="48" hidden="1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P1881">
        <f t="shared" si="132"/>
        <v>3</v>
      </c>
      <c r="Q1881" s="11" t="s">
        <v>8331</v>
      </c>
      <c r="R1881" t="s">
        <v>8333</v>
      </c>
      <c r="S1881" s="16">
        <f t="shared" si="133"/>
        <v>42413.649641203709</v>
      </c>
      <c r="T1881" s="16">
        <f t="shared" si="134"/>
        <v>42443.607974537037</v>
      </c>
      <c r="U1881">
        <f t="shared" si="135"/>
        <v>2016</v>
      </c>
    </row>
    <row r="1882" spans="1:21" ht="32" hidden="1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P1882">
        <f t="shared" si="132"/>
        <v>41.83</v>
      </c>
      <c r="Q1882" s="11" t="s">
        <v>8331</v>
      </c>
      <c r="R1882" t="s">
        <v>8333</v>
      </c>
      <c r="S1882" s="16">
        <f t="shared" si="133"/>
        <v>42430.566898148143</v>
      </c>
      <c r="T1882" s="16">
        <f t="shared" si="134"/>
        <v>42459.525231481486</v>
      </c>
      <c r="U1882">
        <f t="shared" si="135"/>
        <v>2016</v>
      </c>
    </row>
    <row r="1883" spans="1:21" ht="48" hidden="1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P1883">
        <f t="shared" si="132"/>
        <v>49.34</v>
      </c>
      <c r="Q1883" s="11" t="s">
        <v>8323</v>
      </c>
      <c r="R1883" t="s">
        <v>8327</v>
      </c>
      <c r="S1883" s="16">
        <f t="shared" si="133"/>
        <v>42043.152650462958</v>
      </c>
      <c r="T1883" s="16">
        <f t="shared" si="134"/>
        <v>42073.110983796301</v>
      </c>
      <c r="U1883">
        <f t="shared" si="135"/>
        <v>2015</v>
      </c>
    </row>
    <row r="1884" spans="1:21" ht="48" hidden="1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P1884">
        <f t="shared" si="132"/>
        <v>41.73</v>
      </c>
      <c r="Q1884" s="11" t="s">
        <v>8323</v>
      </c>
      <c r="R1884" t="s">
        <v>8327</v>
      </c>
      <c r="S1884" s="16">
        <f t="shared" si="133"/>
        <v>41067.949212962965</v>
      </c>
      <c r="T1884" s="16">
        <f t="shared" si="134"/>
        <v>41100.991666666669</v>
      </c>
      <c r="U1884">
        <f t="shared" si="135"/>
        <v>2012</v>
      </c>
    </row>
    <row r="1885" spans="1:21" ht="48" hidden="1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P1885">
        <f t="shared" si="132"/>
        <v>32.72</v>
      </c>
      <c r="Q1885" s="11" t="s">
        <v>8323</v>
      </c>
      <c r="R1885" t="s">
        <v>8327</v>
      </c>
      <c r="S1885" s="16">
        <f t="shared" si="133"/>
        <v>40977.948009259257</v>
      </c>
      <c r="T1885" s="16">
        <f t="shared" si="134"/>
        <v>41007.906342592592</v>
      </c>
      <c r="U1885">
        <f t="shared" si="135"/>
        <v>2012</v>
      </c>
    </row>
    <row r="1886" spans="1:21" ht="48" hidden="1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P1886">
        <f t="shared" si="132"/>
        <v>51.96</v>
      </c>
      <c r="Q1886" s="11" t="s">
        <v>8323</v>
      </c>
      <c r="R1886" t="s">
        <v>8327</v>
      </c>
      <c r="S1886" s="16">
        <f t="shared" si="133"/>
        <v>41205.198321759257</v>
      </c>
      <c r="T1886" s="16">
        <f t="shared" si="134"/>
        <v>41240.5</v>
      </c>
      <c r="U1886">
        <f t="shared" si="135"/>
        <v>2012</v>
      </c>
    </row>
    <row r="1887" spans="1:21" ht="48" hidden="1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P1887">
        <f t="shared" si="132"/>
        <v>50.69</v>
      </c>
      <c r="Q1887" s="11" t="s">
        <v>8323</v>
      </c>
      <c r="R1887" t="s">
        <v>8327</v>
      </c>
      <c r="S1887" s="16">
        <f t="shared" si="133"/>
        <v>41099.093865740739</v>
      </c>
      <c r="T1887" s="16">
        <f t="shared" si="134"/>
        <v>41131.916666666664</v>
      </c>
      <c r="U1887">
        <f t="shared" si="135"/>
        <v>2012</v>
      </c>
    </row>
    <row r="1888" spans="1:21" ht="48" hidden="1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P1888">
        <f t="shared" si="132"/>
        <v>42.24</v>
      </c>
      <c r="Q1888" s="11" t="s">
        <v>8323</v>
      </c>
      <c r="R1888" t="s">
        <v>8327</v>
      </c>
      <c r="S1888" s="16">
        <f t="shared" si="133"/>
        <v>41925.906689814816</v>
      </c>
      <c r="T1888" s="16">
        <f t="shared" si="134"/>
        <v>41955.94835648148</v>
      </c>
      <c r="U1888">
        <f t="shared" si="135"/>
        <v>2014</v>
      </c>
    </row>
    <row r="1889" spans="1:21" ht="48" hidden="1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P1889">
        <f t="shared" si="132"/>
        <v>416.88</v>
      </c>
      <c r="Q1889" s="11" t="s">
        <v>8323</v>
      </c>
      <c r="R1889" t="s">
        <v>8327</v>
      </c>
      <c r="S1889" s="16">
        <f t="shared" si="133"/>
        <v>42323.800138888888</v>
      </c>
      <c r="T1889" s="16">
        <f t="shared" si="134"/>
        <v>42341.895833333328</v>
      </c>
      <c r="U1889">
        <f t="shared" si="135"/>
        <v>2015</v>
      </c>
    </row>
    <row r="1890" spans="1:21" ht="48" hidden="1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P1890">
        <f t="shared" si="132"/>
        <v>46.65</v>
      </c>
      <c r="Q1890" s="11" t="s">
        <v>8323</v>
      </c>
      <c r="R1890" t="s">
        <v>8327</v>
      </c>
      <c r="S1890" s="16">
        <f t="shared" si="133"/>
        <v>40299.239953703705</v>
      </c>
      <c r="T1890" s="16">
        <f t="shared" si="134"/>
        <v>40330.207638888889</v>
      </c>
      <c r="U1890">
        <f t="shared" si="135"/>
        <v>2010</v>
      </c>
    </row>
    <row r="1891" spans="1:21" ht="48" hidden="1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P1891">
        <f t="shared" si="132"/>
        <v>48.45</v>
      </c>
      <c r="Q1891" s="11" t="s">
        <v>8323</v>
      </c>
      <c r="R1891" t="s">
        <v>8327</v>
      </c>
      <c r="S1891" s="16">
        <f t="shared" si="133"/>
        <v>41299.793356481481</v>
      </c>
      <c r="T1891" s="16">
        <f t="shared" si="134"/>
        <v>41344.751689814817</v>
      </c>
      <c r="U1891">
        <f t="shared" si="135"/>
        <v>2013</v>
      </c>
    </row>
    <row r="1892" spans="1:21" ht="48" hidden="1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P1892">
        <f t="shared" si="132"/>
        <v>70.53</v>
      </c>
      <c r="Q1892" s="11" t="s">
        <v>8323</v>
      </c>
      <c r="R1892" t="s">
        <v>8327</v>
      </c>
      <c r="S1892" s="16">
        <f t="shared" si="133"/>
        <v>41228.786203703705</v>
      </c>
      <c r="T1892" s="16">
        <f t="shared" si="134"/>
        <v>41258.786203703705</v>
      </c>
      <c r="U1892">
        <f t="shared" si="135"/>
        <v>2012</v>
      </c>
    </row>
    <row r="1893" spans="1:21" ht="64" hidden="1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P1893">
        <f t="shared" si="132"/>
        <v>87.96</v>
      </c>
      <c r="Q1893" s="11" t="s">
        <v>8323</v>
      </c>
      <c r="R1893" t="s">
        <v>8327</v>
      </c>
      <c r="S1893" s="16">
        <f t="shared" si="133"/>
        <v>40335.798078703701</v>
      </c>
      <c r="T1893" s="16">
        <f t="shared" si="134"/>
        <v>40381.25</v>
      </c>
      <c r="U1893">
        <f t="shared" si="135"/>
        <v>2010</v>
      </c>
    </row>
    <row r="1894" spans="1:21" ht="32" hidden="1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P1894">
        <f t="shared" si="132"/>
        <v>26.27</v>
      </c>
      <c r="Q1894" s="11" t="s">
        <v>8323</v>
      </c>
      <c r="R1894" t="s">
        <v>8327</v>
      </c>
      <c r="S1894" s="16">
        <f t="shared" si="133"/>
        <v>40671.637511574074</v>
      </c>
      <c r="T1894" s="16">
        <f t="shared" si="134"/>
        <v>40701.637511574074</v>
      </c>
      <c r="U1894">
        <f t="shared" si="135"/>
        <v>2011</v>
      </c>
    </row>
    <row r="1895" spans="1:21" ht="48" hidden="1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P1895">
        <f t="shared" si="132"/>
        <v>57.78</v>
      </c>
      <c r="Q1895" s="11" t="s">
        <v>8323</v>
      </c>
      <c r="R1895" t="s">
        <v>8327</v>
      </c>
      <c r="S1895" s="16">
        <f t="shared" si="133"/>
        <v>40632.94195601852</v>
      </c>
      <c r="T1895" s="16">
        <f t="shared" si="134"/>
        <v>40649.165972222225</v>
      </c>
      <c r="U1895">
        <f t="shared" si="135"/>
        <v>2011</v>
      </c>
    </row>
    <row r="1896" spans="1:21" ht="16" hidden="1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P1896">
        <f t="shared" si="132"/>
        <v>57.25</v>
      </c>
      <c r="Q1896" s="11" t="s">
        <v>8323</v>
      </c>
      <c r="R1896" t="s">
        <v>8327</v>
      </c>
      <c r="S1896" s="16">
        <f t="shared" si="133"/>
        <v>40920.904895833337</v>
      </c>
      <c r="T1896" s="16">
        <f t="shared" si="134"/>
        <v>40951.904895833337</v>
      </c>
      <c r="U1896">
        <f t="shared" si="135"/>
        <v>2012</v>
      </c>
    </row>
    <row r="1897" spans="1:21" ht="48" hidden="1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P1897">
        <f t="shared" si="132"/>
        <v>196.34</v>
      </c>
      <c r="Q1897" s="11" t="s">
        <v>8323</v>
      </c>
      <c r="R1897" t="s">
        <v>8327</v>
      </c>
      <c r="S1897" s="16">
        <f t="shared" si="133"/>
        <v>42267.746782407412</v>
      </c>
      <c r="T1897" s="16">
        <f t="shared" si="134"/>
        <v>42297.746782407412</v>
      </c>
      <c r="U1897">
        <f t="shared" si="135"/>
        <v>2015</v>
      </c>
    </row>
    <row r="1898" spans="1:21" ht="48" hidden="1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P1898">
        <f t="shared" si="132"/>
        <v>43</v>
      </c>
      <c r="Q1898" s="11" t="s">
        <v>8323</v>
      </c>
      <c r="R1898" t="s">
        <v>8327</v>
      </c>
      <c r="S1898" s="16">
        <f t="shared" si="133"/>
        <v>40981.710243055553</v>
      </c>
      <c r="T1898" s="16">
        <f t="shared" si="134"/>
        <v>41011.710243055553</v>
      </c>
      <c r="U1898">
        <f t="shared" si="135"/>
        <v>2012</v>
      </c>
    </row>
    <row r="1899" spans="1:21" ht="48" hidden="1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P1899">
        <f t="shared" si="132"/>
        <v>35.549999999999997</v>
      </c>
      <c r="Q1899" s="11" t="s">
        <v>8323</v>
      </c>
      <c r="R1899" t="s">
        <v>8327</v>
      </c>
      <c r="S1899" s="16">
        <f t="shared" si="133"/>
        <v>41680.583402777782</v>
      </c>
      <c r="T1899" s="16">
        <f t="shared" si="134"/>
        <v>41702.875</v>
      </c>
      <c r="U1899">
        <f t="shared" si="135"/>
        <v>2014</v>
      </c>
    </row>
    <row r="1900" spans="1:21" ht="48" hidden="1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P1900">
        <f t="shared" si="132"/>
        <v>68.81</v>
      </c>
      <c r="Q1900" s="11" t="s">
        <v>8323</v>
      </c>
      <c r="R1900" t="s">
        <v>8327</v>
      </c>
      <c r="S1900" s="16">
        <f t="shared" si="133"/>
        <v>42366.192974537036</v>
      </c>
      <c r="T1900" s="16">
        <f t="shared" si="134"/>
        <v>42401.75</v>
      </c>
      <c r="U1900">
        <f t="shared" si="135"/>
        <v>2016</v>
      </c>
    </row>
    <row r="1901" spans="1:21" ht="48" hidden="1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P1901">
        <f t="shared" si="132"/>
        <v>28.57</v>
      </c>
      <c r="Q1901" s="11" t="s">
        <v>8323</v>
      </c>
      <c r="R1901" t="s">
        <v>8327</v>
      </c>
      <c r="S1901" s="16">
        <f t="shared" si="133"/>
        <v>42058.941736111112</v>
      </c>
      <c r="T1901" s="16">
        <f t="shared" si="134"/>
        <v>42088.90006944444</v>
      </c>
      <c r="U1901">
        <f t="shared" si="135"/>
        <v>2015</v>
      </c>
    </row>
    <row r="1902" spans="1:21" ht="48" hidden="1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P1902">
        <f t="shared" si="132"/>
        <v>50.63</v>
      </c>
      <c r="Q1902" s="11" t="s">
        <v>8323</v>
      </c>
      <c r="R1902" t="s">
        <v>8327</v>
      </c>
      <c r="S1902" s="16">
        <f t="shared" si="133"/>
        <v>41160.871886574074</v>
      </c>
      <c r="T1902" s="16">
        <f t="shared" si="134"/>
        <v>41188.415972222225</v>
      </c>
      <c r="U1902">
        <f t="shared" si="135"/>
        <v>2012</v>
      </c>
    </row>
    <row r="1903" spans="1:21" ht="48" hidden="1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P1903">
        <f t="shared" si="132"/>
        <v>106.8</v>
      </c>
      <c r="Q1903" s="11" t="s">
        <v>8317</v>
      </c>
      <c r="R1903" t="s">
        <v>8346</v>
      </c>
      <c r="S1903" s="16">
        <f t="shared" si="133"/>
        <v>42116.54315972222</v>
      </c>
      <c r="T1903" s="16">
        <f t="shared" si="134"/>
        <v>42146.541666666672</v>
      </c>
      <c r="U1903">
        <f t="shared" si="135"/>
        <v>2015</v>
      </c>
    </row>
    <row r="1904" spans="1:21" ht="48" hidden="1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P1904">
        <f t="shared" si="132"/>
        <v>4</v>
      </c>
      <c r="Q1904" s="11" t="s">
        <v>8317</v>
      </c>
      <c r="R1904" t="s">
        <v>8346</v>
      </c>
      <c r="S1904" s="16">
        <f t="shared" si="133"/>
        <v>42037.789895833332</v>
      </c>
      <c r="T1904" s="16">
        <f t="shared" si="134"/>
        <v>42067.789895833332</v>
      </c>
      <c r="U1904">
        <f t="shared" si="135"/>
        <v>2015</v>
      </c>
    </row>
    <row r="1905" spans="1:21" ht="48" hidden="1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P1905">
        <f t="shared" si="132"/>
        <v>34.1</v>
      </c>
      <c r="Q1905" s="11" t="s">
        <v>8317</v>
      </c>
      <c r="R1905" t="s">
        <v>8346</v>
      </c>
      <c r="S1905" s="16">
        <f t="shared" si="133"/>
        <v>42702.770729166667</v>
      </c>
      <c r="T1905" s="16">
        <f t="shared" si="134"/>
        <v>42762.770729166667</v>
      </c>
      <c r="U1905">
        <f t="shared" si="135"/>
        <v>2017</v>
      </c>
    </row>
    <row r="1906" spans="1:21" ht="48" hidden="1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P1906">
        <f t="shared" si="132"/>
        <v>25</v>
      </c>
      <c r="Q1906" s="11" t="s">
        <v>8317</v>
      </c>
      <c r="R1906" t="s">
        <v>8346</v>
      </c>
      <c r="S1906" s="16">
        <f t="shared" si="133"/>
        <v>42326.685428240744</v>
      </c>
      <c r="T1906" s="16">
        <f t="shared" si="134"/>
        <v>42371.685428240744</v>
      </c>
      <c r="U1906">
        <f t="shared" si="135"/>
        <v>2016</v>
      </c>
    </row>
    <row r="1907" spans="1:21" ht="48" hidden="1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P1907">
        <f t="shared" si="132"/>
        <v>10.5</v>
      </c>
      <c r="Q1907" s="11" t="s">
        <v>8317</v>
      </c>
      <c r="R1907" t="s">
        <v>8346</v>
      </c>
      <c r="S1907" s="16">
        <f t="shared" si="133"/>
        <v>41859.925856481481</v>
      </c>
      <c r="T1907" s="16">
        <f t="shared" si="134"/>
        <v>41889.925856481481</v>
      </c>
      <c r="U1907">
        <f t="shared" si="135"/>
        <v>2014</v>
      </c>
    </row>
    <row r="1908" spans="1:21" ht="48" hidden="1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P1908">
        <f t="shared" si="132"/>
        <v>215.96</v>
      </c>
      <c r="Q1908" s="11" t="s">
        <v>8317</v>
      </c>
      <c r="R1908" t="s">
        <v>8346</v>
      </c>
      <c r="S1908" s="16">
        <f t="shared" si="133"/>
        <v>42514.671099537038</v>
      </c>
      <c r="T1908" s="16">
        <f t="shared" si="134"/>
        <v>42544.671099537038</v>
      </c>
      <c r="U1908">
        <f t="shared" si="135"/>
        <v>2016</v>
      </c>
    </row>
    <row r="1909" spans="1:21" ht="48" hidden="1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P1909">
        <f t="shared" si="132"/>
        <v>21.25</v>
      </c>
      <c r="Q1909" s="11" t="s">
        <v>8317</v>
      </c>
      <c r="R1909" t="s">
        <v>8346</v>
      </c>
      <c r="S1909" s="16">
        <f t="shared" si="133"/>
        <v>41767.587094907409</v>
      </c>
      <c r="T1909" s="16">
        <f t="shared" si="134"/>
        <v>41782.587094907409</v>
      </c>
      <c r="U1909">
        <f t="shared" si="135"/>
        <v>2014</v>
      </c>
    </row>
    <row r="1910" spans="1:21" ht="48" hidden="1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P1910">
        <f t="shared" si="132"/>
        <v>108.25</v>
      </c>
      <c r="Q1910" s="11" t="s">
        <v>8317</v>
      </c>
      <c r="R1910" t="s">
        <v>8346</v>
      </c>
      <c r="S1910" s="16">
        <f t="shared" si="133"/>
        <v>42703.917824074073</v>
      </c>
      <c r="T1910" s="16">
        <f t="shared" si="134"/>
        <v>42733.917824074073</v>
      </c>
      <c r="U1910">
        <f t="shared" si="135"/>
        <v>2016</v>
      </c>
    </row>
    <row r="1911" spans="1:21" ht="48" hidden="1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P1911">
        <f t="shared" si="132"/>
        <v>129.97</v>
      </c>
      <c r="Q1911" s="11" t="s">
        <v>8317</v>
      </c>
      <c r="R1911" t="s">
        <v>8346</v>
      </c>
      <c r="S1911" s="16">
        <f t="shared" si="133"/>
        <v>41905.429155092592</v>
      </c>
      <c r="T1911" s="16">
        <f t="shared" si="134"/>
        <v>41935.429155092592</v>
      </c>
      <c r="U1911">
        <f t="shared" si="135"/>
        <v>2014</v>
      </c>
    </row>
    <row r="1912" spans="1:21" ht="48" hidden="1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P1912">
        <f t="shared" si="132"/>
        <v>117.49</v>
      </c>
      <c r="Q1912" s="11" t="s">
        <v>8317</v>
      </c>
      <c r="R1912" t="s">
        <v>8346</v>
      </c>
      <c r="S1912" s="16">
        <f t="shared" si="133"/>
        <v>42264.963159722218</v>
      </c>
      <c r="T1912" s="16">
        <f t="shared" si="134"/>
        <v>42308.947916666672</v>
      </c>
      <c r="U1912">
        <f t="shared" si="135"/>
        <v>2015</v>
      </c>
    </row>
    <row r="1913" spans="1:21" ht="48" hidden="1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P1913">
        <f t="shared" si="132"/>
        <v>10</v>
      </c>
      <c r="Q1913" s="11" t="s">
        <v>8317</v>
      </c>
      <c r="R1913" t="s">
        <v>8346</v>
      </c>
      <c r="S1913" s="16">
        <f t="shared" si="133"/>
        <v>41830.033958333333</v>
      </c>
      <c r="T1913" s="16">
        <f t="shared" si="134"/>
        <v>41860.033958333333</v>
      </c>
      <c r="U1913">
        <f t="shared" si="135"/>
        <v>2014</v>
      </c>
    </row>
    <row r="1914" spans="1:21" ht="48" hidden="1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P1914">
        <f t="shared" si="132"/>
        <v>70.599999999999994</v>
      </c>
      <c r="Q1914" s="11" t="s">
        <v>8317</v>
      </c>
      <c r="R1914" t="s">
        <v>8346</v>
      </c>
      <c r="S1914" s="16">
        <f t="shared" si="133"/>
        <v>42129.226388888885</v>
      </c>
      <c r="T1914" s="16">
        <f t="shared" si="134"/>
        <v>42159.226388888885</v>
      </c>
      <c r="U1914">
        <f t="shared" si="135"/>
        <v>2015</v>
      </c>
    </row>
    <row r="1915" spans="1:21" ht="32" hidden="1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P1915">
        <f t="shared" si="132"/>
        <v>24.5</v>
      </c>
      <c r="Q1915" s="11" t="s">
        <v>8317</v>
      </c>
      <c r="R1915" t="s">
        <v>8346</v>
      </c>
      <c r="S1915" s="16">
        <f t="shared" si="133"/>
        <v>41890.511319444442</v>
      </c>
      <c r="T1915" s="16">
        <f t="shared" si="134"/>
        <v>41920.511319444442</v>
      </c>
      <c r="U1915">
        <f t="shared" si="135"/>
        <v>2014</v>
      </c>
    </row>
    <row r="1916" spans="1:21" ht="48" hidden="1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P1916">
        <f t="shared" si="132"/>
        <v>30</v>
      </c>
      <c r="Q1916" s="11" t="s">
        <v>8317</v>
      </c>
      <c r="R1916" t="s">
        <v>8346</v>
      </c>
      <c r="S1916" s="16">
        <f t="shared" si="133"/>
        <v>41929.174456018518</v>
      </c>
      <c r="T1916" s="16">
        <f t="shared" si="134"/>
        <v>41944.165972222225</v>
      </c>
      <c r="U1916">
        <f t="shared" si="135"/>
        <v>2014</v>
      </c>
    </row>
    <row r="1917" spans="1:21" ht="48" hidden="1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P1917">
        <f t="shared" si="132"/>
        <v>2</v>
      </c>
      <c r="Q1917" s="11" t="s">
        <v>8317</v>
      </c>
      <c r="R1917" t="s">
        <v>8346</v>
      </c>
      <c r="S1917" s="16">
        <f t="shared" si="133"/>
        <v>41864.04886574074</v>
      </c>
      <c r="T1917" s="16">
        <f t="shared" si="134"/>
        <v>41884.04886574074</v>
      </c>
      <c r="U1917">
        <f t="shared" si="135"/>
        <v>2014</v>
      </c>
    </row>
    <row r="1918" spans="1:21" ht="32" hidden="1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P1918">
        <f t="shared" si="132"/>
        <v>17</v>
      </c>
      <c r="Q1918" s="11" t="s">
        <v>8317</v>
      </c>
      <c r="R1918" t="s">
        <v>8346</v>
      </c>
      <c r="S1918" s="16">
        <f t="shared" si="133"/>
        <v>42656.717303240745</v>
      </c>
      <c r="T1918" s="16">
        <f t="shared" si="134"/>
        <v>42681.758969907409</v>
      </c>
      <c r="U1918">
        <f t="shared" si="135"/>
        <v>2016</v>
      </c>
    </row>
    <row r="1919" spans="1:21" ht="32" hidden="1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P1919">
        <f t="shared" si="132"/>
        <v>2928.93</v>
      </c>
      <c r="Q1919" s="11" t="s">
        <v>8317</v>
      </c>
      <c r="R1919" t="s">
        <v>8346</v>
      </c>
      <c r="S1919" s="16">
        <f t="shared" si="133"/>
        <v>42746.270057870366</v>
      </c>
      <c r="T1919" s="16">
        <f t="shared" si="134"/>
        <v>42776.270057870366</v>
      </c>
      <c r="U1919">
        <f t="shared" si="135"/>
        <v>2017</v>
      </c>
    </row>
    <row r="1920" spans="1:21" ht="48" hidden="1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P1920">
        <f t="shared" si="132"/>
        <v>28.89</v>
      </c>
      <c r="Q1920" s="11" t="s">
        <v>8317</v>
      </c>
      <c r="R1920" t="s">
        <v>8346</v>
      </c>
      <c r="S1920" s="16">
        <f t="shared" si="133"/>
        <v>41828.789942129632</v>
      </c>
      <c r="T1920" s="16">
        <f t="shared" si="134"/>
        <v>41863.789942129632</v>
      </c>
      <c r="U1920">
        <f t="shared" si="135"/>
        <v>2014</v>
      </c>
    </row>
    <row r="1921" spans="1:21" ht="48" hidden="1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P1921">
        <f t="shared" si="132"/>
        <v>29.63</v>
      </c>
      <c r="Q1921" s="11" t="s">
        <v>8317</v>
      </c>
      <c r="R1921" t="s">
        <v>8346</v>
      </c>
      <c r="S1921" s="16">
        <f t="shared" si="133"/>
        <v>42113.875567129624</v>
      </c>
      <c r="T1921" s="16">
        <f t="shared" si="134"/>
        <v>42143.875567129624</v>
      </c>
      <c r="U1921">
        <f t="shared" si="135"/>
        <v>2015</v>
      </c>
    </row>
    <row r="1922" spans="1:21" ht="48" hidden="1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P1922">
        <f t="shared" si="132"/>
        <v>40.98</v>
      </c>
      <c r="Q1922" s="11" t="s">
        <v>8317</v>
      </c>
      <c r="R1922" t="s">
        <v>8346</v>
      </c>
      <c r="S1922" s="16">
        <f t="shared" si="133"/>
        <v>42270.875706018516</v>
      </c>
      <c r="T1922" s="16">
        <f t="shared" si="134"/>
        <v>42298.958333333328</v>
      </c>
      <c r="U1922">
        <f t="shared" si="135"/>
        <v>2015</v>
      </c>
    </row>
    <row r="1923" spans="1:21" ht="32" hidden="1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P1923">
        <f t="shared" ref="P1923:P1986" si="136">IFERROR(ROUND(E1923/L1923,2),0)</f>
        <v>54</v>
      </c>
      <c r="Q1923" s="11" t="s">
        <v>8323</v>
      </c>
      <c r="R1923" t="s">
        <v>8327</v>
      </c>
      <c r="S1923" s="16">
        <f t="shared" ref="S1923:S1986" si="137">(((J1923/60)/60)/24)+DATE(1970,1,1)</f>
        <v>41074.221562500003</v>
      </c>
      <c r="T1923" s="16">
        <f t="shared" ref="T1923:T1986" si="138">(((I1923/60)/60)/24)+DATE(1970,1,1)</f>
        <v>41104.221562500003</v>
      </c>
      <c r="U1923">
        <f t="shared" ref="U1923:U1986" si="139">YEAR(T1923)</f>
        <v>2012</v>
      </c>
    </row>
    <row r="1924" spans="1:21" ht="48" hidden="1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P1924">
        <f t="shared" si="136"/>
        <v>36.11</v>
      </c>
      <c r="Q1924" s="11" t="s">
        <v>8323</v>
      </c>
      <c r="R1924" t="s">
        <v>8327</v>
      </c>
      <c r="S1924" s="16">
        <f t="shared" si="137"/>
        <v>41590.255868055552</v>
      </c>
      <c r="T1924" s="16">
        <f t="shared" si="138"/>
        <v>41620.255868055552</v>
      </c>
      <c r="U1924">
        <f t="shared" si="139"/>
        <v>2013</v>
      </c>
    </row>
    <row r="1925" spans="1:21" ht="48" hidden="1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P1925">
        <f t="shared" si="136"/>
        <v>23.15</v>
      </c>
      <c r="Q1925" s="11" t="s">
        <v>8323</v>
      </c>
      <c r="R1925" t="s">
        <v>8327</v>
      </c>
      <c r="S1925" s="16">
        <f t="shared" si="137"/>
        <v>40772.848749999997</v>
      </c>
      <c r="T1925" s="16">
        <f t="shared" si="138"/>
        <v>40813.207638888889</v>
      </c>
      <c r="U1925">
        <f t="shared" si="139"/>
        <v>2011</v>
      </c>
    </row>
    <row r="1926" spans="1:21" ht="48" hidden="1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P1926">
        <f t="shared" si="136"/>
        <v>104</v>
      </c>
      <c r="Q1926" s="11" t="s">
        <v>8323</v>
      </c>
      <c r="R1926" t="s">
        <v>8327</v>
      </c>
      <c r="S1926" s="16">
        <f t="shared" si="137"/>
        <v>41626.761053240742</v>
      </c>
      <c r="T1926" s="16">
        <f t="shared" si="138"/>
        <v>41654.814583333333</v>
      </c>
      <c r="U1926">
        <f t="shared" si="139"/>
        <v>2014</v>
      </c>
    </row>
    <row r="1927" spans="1:21" ht="32" hidden="1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P1927">
        <f t="shared" si="136"/>
        <v>31.83</v>
      </c>
      <c r="Q1927" s="11" t="s">
        <v>8323</v>
      </c>
      <c r="R1927" t="s">
        <v>8327</v>
      </c>
      <c r="S1927" s="16">
        <f t="shared" si="137"/>
        <v>41535.90148148148</v>
      </c>
      <c r="T1927" s="16">
        <f t="shared" si="138"/>
        <v>41558</v>
      </c>
      <c r="U1927">
        <f t="shared" si="139"/>
        <v>2013</v>
      </c>
    </row>
    <row r="1928" spans="1:21" ht="64" hidden="1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P1928">
        <f t="shared" si="136"/>
        <v>27.39</v>
      </c>
      <c r="Q1928" s="11" t="s">
        <v>8323</v>
      </c>
      <c r="R1928" t="s">
        <v>8327</v>
      </c>
      <c r="S1928" s="16">
        <f t="shared" si="137"/>
        <v>40456.954351851848</v>
      </c>
      <c r="T1928" s="16">
        <f t="shared" si="138"/>
        <v>40484.018055555556</v>
      </c>
      <c r="U1928">
        <f t="shared" si="139"/>
        <v>2010</v>
      </c>
    </row>
    <row r="1929" spans="1:21" ht="16" hidden="1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P1929">
        <f t="shared" si="136"/>
        <v>56.36</v>
      </c>
      <c r="Q1929" s="11" t="s">
        <v>8323</v>
      </c>
      <c r="R1929" t="s">
        <v>8327</v>
      </c>
      <c r="S1929" s="16">
        <f t="shared" si="137"/>
        <v>40960.861562500002</v>
      </c>
      <c r="T1929" s="16">
        <f t="shared" si="138"/>
        <v>40976.207638888889</v>
      </c>
      <c r="U1929">
        <f t="shared" si="139"/>
        <v>2012</v>
      </c>
    </row>
    <row r="1930" spans="1:21" ht="32" hidden="1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P1930">
        <f t="shared" si="136"/>
        <v>77.349999999999994</v>
      </c>
      <c r="Q1930" s="11" t="s">
        <v>8323</v>
      </c>
      <c r="R1930" t="s">
        <v>8327</v>
      </c>
      <c r="S1930" s="16">
        <f t="shared" si="137"/>
        <v>41371.648078703707</v>
      </c>
      <c r="T1930" s="16">
        <f t="shared" si="138"/>
        <v>41401.648078703707</v>
      </c>
      <c r="U1930">
        <f t="shared" si="139"/>
        <v>2013</v>
      </c>
    </row>
    <row r="1931" spans="1:21" ht="48" hidden="1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P1931">
        <f t="shared" si="136"/>
        <v>42.8</v>
      </c>
      <c r="Q1931" s="11" t="s">
        <v>8323</v>
      </c>
      <c r="R1931" t="s">
        <v>8327</v>
      </c>
      <c r="S1931" s="16">
        <f t="shared" si="137"/>
        <v>40687.021597222221</v>
      </c>
      <c r="T1931" s="16">
        <f t="shared" si="138"/>
        <v>40729.021597222221</v>
      </c>
      <c r="U1931">
        <f t="shared" si="139"/>
        <v>2011</v>
      </c>
    </row>
    <row r="1932" spans="1:21" ht="32" hidden="1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P1932">
        <f t="shared" si="136"/>
        <v>48.85</v>
      </c>
      <c r="Q1932" s="11" t="s">
        <v>8323</v>
      </c>
      <c r="R1932" t="s">
        <v>8327</v>
      </c>
      <c r="S1932" s="16">
        <f t="shared" si="137"/>
        <v>41402.558819444443</v>
      </c>
      <c r="T1932" s="16">
        <f t="shared" si="138"/>
        <v>41462.558819444443</v>
      </c>
      <c r="U1932">
        <f t="shared" si="139"/>
        <v>2013</v>
      </c>
    </row>
    <row r="1933" spans="1:21" ht="32" hidden="1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P1933">
        <f t="shared" si="136"/>
        <v>48.24</v>
      </c>
      <c r="Q1933" s="11" t="s">
        <v>8323</v>
      </c>
      <c r="R1933" t="s">
        <v>8327</v>
      </c>
      <c r="S1933" s="16">
        <f t="shared" si="137"/>
        <v>41037.892465277779</v>
      </c>
      <c r="T1933" s="16">
        <f t="shared" si="138"/>
        <v>41051.145833333336</v>
      </c>
      <c r="U1933">
        <f t="shared" si="139"/>
        <v>2012</v>
      </c>
    </row>
    <row r="1934" spans="1:21" ht="48" hidden="1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P1934">
        <f t="shared" si="136"/>
        <v>70.209999999999994</v>
      </c>
      <c r="Q1934" s="11" t="s">
        <v>8323</v>
      </c>
      <c r="R1934" t="s">
        <v>8327</v>
      </c>
      <c r="S1934" s="16">
        <f t="shared" si="137"/>
        <v>40911.809872685182</v>
      </c>
      <c r="T1934" s="16">
        <f t="shared" si="138"/>
        <v>40932.809872685182</v>
      </c>
      <c r="U1934">
        <f t="shared" si="139"/>
        <v>2012</v>
      </c>
    </row>
    <row r="1935" spans="1:21" ht="48" hidden="1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P1935">
        <f t="shared" si="136"/>
        <v>94.05</v>
      </c>
      <c r="Q1935" s="11" t="s">
        <v>8323</v>
      </c>
      <c r="R1935" t="s">
        <v>8327</v>
      </c>
      <c r="S1935" s="16">
        <f t="shared" si="137"/>
        <v>41879.130868055552</v>
      </c>
      <c r="T1935" s="16">
        <f t="shared" si="138"/>
        <v>41909.130868055552</v>
      </c>
      <c r="U1935">
        <f t="shared" si="139"/>
        <v>2014</v>
      </c>
    </row>
    <row r="1936" spans="1:21" ht="48" hidden="1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P1936">
        <f t="shared" si="136"/>
        <v>80.27</v>
      </c>
      <c r="Q1936" s="11" t="s">
        <v>8323</v>
      </c>
      <c r="R1936" t="s">
        <v>8327</v>
      </c>
      <c r="S1936" s="16">
        <f t="shared" si="137"/>
        <v>40865.867141203707</v>
      </c>
      <c r="T1936" s="16">
        <f t="shared" si="138"/>
        <v>40902.208333333336</v>
      </c>
      <c r="U1936">
        <f t="shared" si="139"/>
        <v>2011</v>
      </c>
    </row>
    <row r="1937" spans="1:21" ht="48" hidden="1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P1937">
        <f t="shared" si="136"/>
        <v>54.2</v>
      </c>
      <c r="Q1937" s="11" t="s">
        <v>8323</v>
      </c>
      <c r="R1937" t="s">
        <v>8327</v>
      </c>
      <c r="S1937" s="16">
        <f t="shared" si="137"/>
        <v>41773.932534722226</v>
      </c>
      <c r="T1937" s="16">
        <f t="shared" si="138"/>
        <v>41811.207638888889</v>
      </c>
      <c r="U1937">
        <f t="shared" si="139"/>
        <v>2014</v>
      </c>
    </row>
    <row r="1938" spans="1:21" ht="48" hidden="1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P1938">
        <f t="shared" si="136"/>
        <v>60.27</v>
      </c>
      <c r="Q1938" s="11" t="s">
        <v>8323</v>
      </c>
      <c r="R1938" t="s">
        <v>8327</v>
      </c>
      <c r="S1938" s="16">
        <f t="shared" si="137"/>
        <v>40852.889699074076</v>
      </c>
      <c r="T1938" s="16">
        <f t="shared" si="138"/>
        <v>40883.249305555553</v>
      </c>
      <c r="U1938">
        <f t="shared" si="139"/>
        <v>2011</v>
      </c>
    </row>
    <row r="1939" spans="1:21" ht="48" hidden="1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P1939">
        <f t="shared" si="136"/>
        <v>38.74</v>
      </c>
      <c r="Q1939" s="11" t="s">
        <v>8323</v>
      </c>
      <c r="R1939" t="s">
        <v>8327</v>
      </c>
      <c r="S1939" s="16">
        <f t="shared" si="137"/>
        <v>41059.118993055556</v>
      </c>
      <c r="T1939" s="16">
        <f t="shared" si="138"/>
        <v>41075.165972222225</v>
      </c>
      <c r="U1939">
        <f t="shared" si="139"/>
        <v>2012</v>
      </c>
    </row>
    <row r="1940" spans="1:21" ht="48" hidden="1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P1940">
        <f t="shared" si="136"/>
        <v>152.54</v>
      </c>
      <c r="Q1940" s="11" t="s">
        <v>8323</v>
      </c>
      <c r="R1940" t="s">
        <v>8327</v>
      </c>
      <c r="S1940" s="16">
        <f t="shared" si="137"/>
        <v>41426.259618055556</v>
      </c>
      <c r="T1940" s="16">
        <f t="shared" si="138"/>
        <v>41457.208333333336</v>
      </c>
      <c r="U1940">
        <f t="shared" si="139"/>
        <v>2013</v>
      </c>
    </row>
    <row r="1941" spans="1:21" ht="48" hidden="1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P1941">
        <f t="shared" si="136"/>
        <v>115.31</v>
      </c>
      <c r="Q1941" s="11" t="s">
        <v>8323</v>
      </c>
      <c r="R1941" t="s">
        <v>8327</v>
      </c>
      <c r="S1941" s="16">
        <f t="shared" si="137"/>
        <v>41313.985046296293</v>
      </c>
      <c r="T1941" s="16">
        <f t="shared" si="138"/>
        <v>41343.943379629629</v>
      </c>
      <c r="U1941">
        <f t="shared" si="139"/>
        <v>2013</v>
      </c>
    </row>
    <row r="1942" spans="1:21" ht="48" hidden="1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P1942">
        <f t="shared" si="136"/>
        <v>35.840000000000003</v>
      </c>
      <c r="Q1942" s="11" t="s">
        <v>8323</v>
      </c>
      <c r="R1942" t="s">
        <v>8327</v>
      </c>
      <c r="S1942" s="16">
        <f t="shared" si="137"/>
        <v>40670.507326388892</v>
      </c>
      <c r="T1942" s="16">
        <f t="shared" si="138"/>
        <v>40709.165972222225</v>
      </c>
      <c r="U1942">
        <f t="shared" si="139"/>
        <v>2011</v>
      </c>
    </row>
    <row r="1943" spans="1:21" ht="48" hidden="1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P1943">
        <f t="shared" si="136"/>
        <v>64.569999999999993</v>
      </c>
      <c r="Q1943" s="11" t="s">
        <v>8317</v>
      </c>
      <c r="R1943" t="s">
        <v>8347</v>
      </c>
      <c r="S1943" s="16">
        <f t="shared" si="137"/>
        <v>41744.290868055556</v>
      </c>
      <c r="T1943" s="16">
        <f t="shared" si="138"/>
        <v>41774.290868055556</v>
      </c>
      <c r="U1943">
        <f t="shared" si="139"/>
        <v>2014</v>
      </c>
    </row>
    <row r="1944" spans="1:21" ht="48" hidden="1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P1944">
        <f t="shared" si="136"/>
        <v>87.44</v>
      </c>
      <c r="Q1944" s="11" t="s">
        <v>8317</v>
      </c>
      <c r="R1944" t="s">
        <v>8347</v>
      </c>
      <c r="S1944" s="16">
        <f t="shared" si="137"/>
        <v>40638.828009259261</v>
      </c>
      <c r="T1944" s="16">
        <f t="shared" si="138"/>
        <v>40728.828009259261</v>
      </c>
      <c r="U1944">
        <f t="shared" si="139"/>
        <v>2011</v>
      </c>
    </row>
    <row r="1945" spans="1:21" ht="48" hidden="1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P1945">
        <f t="shared" si="136"/>
        <v>68.819999999999993</v>
      </c>
      <c r="Q1945" s="11" t="s">
        <v>8317</v>
      </c>
      <c r="R1945" t="s">
        <v>8347</v>
      </c>
      <c r="S1945" s="16">
        <f t="shared" si="137"/>
        <v>42548.269861111112</v>
      </c>
      <c r="T1945" s="16">
        <f t="shared" si="138"/>
        <v>42593.269861111112</v>
      </c>
      <c r="U1945">
        <f t="shared" si="139"/>
        <v>2016</v>
      </c>
    </row>
    <row r="1946" spans="1:21" ht="48" hidden="1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P1946">
        <f t="shared" si="136"/>
        <v>176.2</v>
      </c>
      <c r="Q1946" s="11" t="s">
        <v>8317</v>
      </c>
      <c r="R1946" t="s">
        <v>8347</v>
      </c>
      <c r="S1946" s="16">
        <f t="shared" si="137"/>
        <v>41730.584374999999</v>
      </c>
      <c r="T1946" s="16">
        <f t="shared" si="138"/>
        <v>41760.584374999999</v>
      </c>
      <c r="U1946">
        <f t="shared" si="139"/>
        <v>2014</v>
      </c>
    </row>
    <row r="1947" spans="1:21" ht="48" hidden="1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P1947">
        <f t="shared" si="136"/>
        <v>511.79</v>
      </c>
      <c r="Q1947" s="11" t="s">
        <v>8317</v>
      </c>
      <c r="R1947" t="s">
        <v>8347</v>
      </c>
      <c r="S1947" s="16">
        <f t="shared" si="137"/>
        <v>42157.251828703709</v>
      </c>
      <c r="T1947" s="16">
        <f t="shared" si="138"/>
        <v>42197.251828703709</v>
      </c>
      <c r="U1947">
        <f t="shared" si="139"/>
        <v>2015</v>
      </c>
    </row>
    <row r="1948" spans="1:21" ht="48" hidden="1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P1948">
        <f t="shared" si="136"/>
        <v>160.44</v>
      </c>
      <c r="Q1948" s="11" t="s">
        <v>8317</v>
      </c>
      <c r="R1948" t="s">
        <v>8347</v>
      </c>
      <c r="S1948" s="16">
        <f t="shared" si="137"/>
        <v>41689.150011574071</v>
      </c>
      <c r="T1948" s="16">
        <f t="shared" si="138"/>
        <v>41749.108344907407</v>
      </c>
      <c r="U1948">
        <f t="shared" si="139"/>
        <v>2014</v>
      </c>
    </row>
    <row r="1949" spans="1:21" ht="48" hidden="1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P1949">
        <f t="shared" si="136"/>
        <v>35</v>
      </c>
      <c r="Q1949" s="11" t="s">
        <v>8317</v>
      </c>
      <c r="R1949" t="s">
        <v>8347</v>
      </c>
      <c r="S1949" s="16">
        <f t="shared" si="137"/>
        <v>40102.918055555558</v>
      </c>
      <c r="T1949" s="16">
        <f t="shared" si="138"/>
        <v>40140.249305555553</v>
      </c>
      <c r="U1949">
        <f t="shared" si="139"/>
        <v>2009</v>
      </c>
    </row>
    <row r="1950" spans="1:21" ht="32" hidden="1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P1950">
        <f t="shared" si="136"/>
        <v>188.51</v>
      </c>
      <c r="Q1950" s="11" t="s">
        <v>8317</v>
      </c>
      <c r="R1950" t="s">
        <v>8347</v>
      </c>
      <c r="S1950" s="16">
        <f t="shared" si="137"/>
        <v>42473.604270833333</v>
      </c>
      <c r="T1950" s="16">
        <f t="shared" si="138"/>
        <v>42527.709722222222</v>
      </c>
      <c r="U1950">
        <f t="shared" si="139"/>
        <v>2016</v>
      </c>
    </row>
    <row r="1951" spans="1:21" ht="48" hidden="1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P1951">
        <f t="shared" si="136"/>
        <v>56.2</v>
      </c>
      <c r="Q1951" s="11" t="s">
        <v>8317</v>
      </c>
      <c r="R1951" t="s">
        <v>8347</v>
      </c>
      <c r="S1951" s="16">
        <f t="shared" si="137"/>
        <v>41800.423043981478</v>
      </c>
      <c r="T1951" s="16">
        <f t="shared" si="138"/>
        <v>41830.423043981478</v>
      </c>
      <c r="U1951">
        <f t="shared" si="139"/>
        <v>2014</v>
      </c>
    </row>
    <row r="1952" spans="1:21" ht="48" hidden="1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P1952">
        <f t="shared" si="136"/>
        <v>51.31</v>
      </c>
      <c r="Q1952" s="11" t="s">
        <v>8317</v>
      </c>
      <c r="R1952" t="s">
        <v>8347</v>
      </c>
      <c r="S1952" s="16">
        <f t="shared" si="137"/>
        <v>40624.181400462963</v>
      </c>
      <c r="T1952" s="16">
        <f t="shared" si="138"/>
        <v>40655.181400462963</v>
      </c>
      <c r="U1952">
        <f t="shared" si="139"/>
        <v>2011</v>
      </c>
    </row>
    <row r="1953" spans="1:21" ht="48" hidden="1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P1953">
        <f t="shared" si="136"/>
        <v>127.36</v>
      </c>
      <c r="Q1953" s="11" t="s">
        <v>8317</v>
      </c>
      <c r="R1953" t="s">
        <v>8347</v>
      </c>
      <c r="S1953" s="16">
        <f t="shared" si="137"/>
        <v>42651.420567129629</v>
      </c>
      <c r="T1953" s="16">
        <f t="shared" si="138"/>
        <v>42681.462233796294</v>
      </c>
      <c r="U1953">
        <f t="shared" si="139"/>
        <v>2016</v>
      </c>
    </row>
    <row r="1954" spans="1:21" ht="48" hidden="1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P1954">
        <f t="shared" si="136"/>
        <v>101.86</v>
      </c>
      <c r="Q1954" s="11" t="s">
        <v>8317</v>
      </c>
      <c r="R1954" t="s">
        <v>8347</v>
      </c>
      <c r="S1954" s="16">
        <f t="shared" si="137"/>
        <v>41526.60665509259</v>
      </c>
      <c r="T1954" s="16">
        <f t="shared" si="138"/>
        <v>41563.60665509259</v>
      </c>
      <c r="U1954">
        <f t="shared" si="139"/>
        <v>2013</v>
      </c>
    </row>
    <row r="1955" spans="1:21" ht="48" hidden="1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P1955">
        <f t="shared" si="136"/>
        <v>230.56</v>
      </c>
      <c r="Q1955" s="11" t="s">
        <v>8317</v>
      </c>
      <c r="R1955" t="s">
        <v>8347</v>
      </c>
      <c r="S1955" s="16">
        <f t="shared" si="137"/>
        <v>40941.199826388889</v>
      </c>
      <c r="T1955" s="16">
        <f t="shared" si="138"/>
        <v>40970.125</v>
      </c>
      <c r="U1955">
        <f t="shared" si="139"/>
        <v>2012</v>
      </c>
    </row>
    <row r="1956" spans="1:21" ht="32" hidden="1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P1956">
        <f t="shared" si="136"/>
        <v>842.11</v>
      </c>
      <c r="Q1956" s="11" t="s">
        <v>8317</v>
      </c>
      <c r="R1956" t="s">
        <v>8347</v>
      </c>
      <c r="S1956" s="16">
        <f t="shared" si="137"/>
        <v>42394.580740740741</v>
      </c>
      <c r="T1956" s="16">
        <f t="shared" si="138"/>
        <v>42441.208333333328</v>
      </c>
      <c r="U1956">
        <f t="shared" si="139"/>
        <v>2016</v>
      </c>
    </row>
    <row r="1957" spans="1:21" ht="48" hidden="1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P1957">
        <f t="shared" si="136"/>
        <v>577.28</v>
      </c>
      <c r="Q1957" s="11" t="s">
        <v>8317</v>
      </c>
      <c r="R1957" t="s">
        <v>8347</v>
      </c>
      <c r="S1957" s="16">
        <f t="shared" si="137"/>
        <v>41020.271770833337</v>
      </c>
      <c r="T1957" s="16">
        <f t="shared" si="138"/>
        <v>41052.791666666664</v>
      </c>
      <c r="U1957">
        <f t="shared" si="139"/>
        <v>2012</v>
      </c>
    </row>
    <row r="1958" spans="1:21" ht="48" hidden="1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P1958">
        <f t="shared" si="136"/>
        <v>483.34</v>
      </c>
      <c r="Q1958" s="11" t="s">
        <v>8317</v>
      </c>
      <c r="R1958" t="s">
        <v>8347</v>
      </c>
      <c r="S1958" s="16">
        <f t="shared" si="137"/>
        <v>42067.923668981486</v>
      </c>
      <c r="T1958" s="16">
        <f t="shared" si="138"/>
        <v>42112.882002314815</v>
      </c>
      <c r="U1958">
        <f t="shared" si="139"/>
        <v>2015</v>
      </c>
    </row>
    <row r="1959" spans="1:21" ht="32" hidden="1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P1959">
        <f t="shared" si="136"/>
        <v>76.14</v>
      </c>
      <c r="Q1959" s="11" t="s">
        <v>8317</v>
      </c>
      <c r="R1959" t="s">
        <v>8347</v>
      </c>
      <c r="S1959" s="16">
        <f t="shared" si="137"/>
        <v>41179.098530092589</v>
      </c>
      <c r="T1959" s="16">
        <f t="shared" si="138"/>
        <v>41209.098530092589</v>
      </c>
      <c r="U1959">
        <f t="shared" si="139"/>
        <v>2012</v>
      </c>
    </row>
    <row r="1960" spans="1:21" ht="48" hidden="1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P1960">
        <f t="shared" si="136"/>
        <v>74.11</v>
      </c>
      <c r="Q1960" s="11" t="s">
        <v>8317</v>
      </c>
      <c r="R1960" t="s">
        <v>8347</v>
      </c>
      <c r="S1960" s="16">
        <f t="shared" si="137"/>
        <v>41326.987974537034</v>
      </c>
      <c r="T1960" s="16">
        <f t="shared" si="138"/>
        <v>41356.94630787037</v>
      </c>
      <c r="U1960">
        <f t="shared" si="139"/>
        <v>2013</v>
      </c>
    </row>
    <row r="1961" spans="1:21" ht="48" hidden="1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P1961">
        <f t="shared" si="136"/>
        <v>36.97</v>
      </c>
      <c r="Q1961" s="11" t="s">
        <v>8317</v>
      </c>
      <c r="R1961" t="s">
        <v>8347</v>
      </c>
      <c r="S1961" s="16">
        <f t="shared" si="137"/>
        <v>41871.845601851855</v>
      </c>
      <c r="T1961" s="16">
        <f t="shared" si="138"/>
        <v>41913</v>
      </c>
      <c r="U1961">
        <f t="shared" si="139"/>
        <v>2014</v>
      </c>
    </row>
    <row r="1962" spans="1:21" ht="48" hidden="1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P1962">
        <f t="shared" si="136"/>
        <v>2500.9699999999998</v>
      </c>
      <c r="Q1962" s="11" t="s">
        <v>8317</v>
      </c>
      <c r="R1962" t="s">
        <v>8347</v>
      </c>
      <c r="S1962" s="16">
        <f t="shared" si="137"/>
        <v>41964.362743055557</v>
      </c>
      <c r="T1962" s="16">
        <f t="shared" si="138"/>
        <v>41994.362743055557</v>
      </c>
      <c r="U1962">
        <f t="shared" si="139"/>
        <v>2014</v>
      </c>
    </row>
    <row r="1963" spans="1:21" ht="48" hidden="1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P1963">
        <f t="shared" si="136"/>
        <v>67.69</v>
      </c>
      <c r="Q1963" s="11" t="s">
        <v>8317</v>
      </c>
      <c r="R1963" t="s">
        <v>8347</v>
      </c>
      <c r="S1963" s="16">
        <f t="shared" si="137"/>
        <v>41148.194641203707</v>
      </c>
      <c r="T1963" s="16">
        <f t="shared" si="138"/>
        <v>41188.165972222225</v>
      </c>
      <c r="U1963">
        <f t="shared" si="139"/>
        <v>2012</v>
      </c>
    </row>
    <row r="1964" spans="1:21" ht="48" hidden="1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P1964">
        <f t="shared" si="136"/>
        <v>63.05</v>
      </c>
      <c r="Q1964" s="11" t="s">
        <v>8317</v>
      </c>
      <c r="R1964" t="s">
        <v>8347</v>
      </c>
      <c r="S1964" s="16">
        <f t="shared" si="137"/>
        <v>41742.780509259261</v>
      </c>
      <c r="T1964" s="16">
        <f t="shared" si="138"/>
        <v>41772.780509259261</v>
      </c>
      <c r="U1964">
        <f t="shared" si="139"/>
        <v>2014</v>
      </c>
    </row>
    <row r="1965" spans="1:21" ht="48" hidden="1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P1965">
        <f t="shared" si="136"/>
        <v>117.6</v>
      </c>
      <c r="Q1965" s="11" t="s">
        <v>8317</v>
      </c>
      <c r="R1965" t="s">
        <v>8347</v>
      </c>
      <c r="S1965" s="16">
        <f t="shared" si="137"/>
        <v>41863.429791666669</v>
      </c>
      <c r="T1965" s="16">
        <f t="shared" si="138"/>
        <v>41898.429791666669</v>
      </c>
      <c r="U1965">
        <f t="shared" si="139"/>
        <v>2014</v>
      </c>
    </row>
    <row r="1966" spans="1:21" ht="48" hidden="1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P1966">
        <f t="shared" si="136"/>
        <v>180.75</v>
      </c>
      <c r="Q1966" s="11" t="s">
        <v>8317</v>
      </c>
      <c r="R1966" t="s">
        <v>8347</v>
      </c>
      <c r="S1966" s="16">
        <f t="shared" si="137"/>
        <v>42452.272824074069</v>
      </c>
      <c r="T1966" s="16">
        <f t="shared" si="138"/>
        <v>42482.272824074069</v>
      </c>
      <c r="U1966">
        <f t="shared" si="139"/>
        <v>2016</v>
      </c>
    </row>
    <row r="1967" spans="1:21" ht="48" hidden="1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P1967">
        <f t="shared" si="136"/>
        <v>127.32</v>
      </c>
      <c r="Q1967" s="11" t="s">
        <v>8317</v>
      </c>
      <c r="R1967" t="s">
        <v>8347</v>
      </c>
      <c r="S1967" s="16">
        <f t="shared" si="137"/>
        <v>40898.089236111111</v>
      </c>
      <c r="T1967" s="16">
        <f t="shared" si="138"/>
        <v>40920.041666666664</v>
      </c>
      <c r="U1967">
        <f t="shared" si="139"/>
        <v>2012</v>
      </c>
    </row>
    <row r="1968" spans="1:21" ht="48" hidden="1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P1968">
        <f t="shared" si="136"/>
        <v>136.63999999999999</v>
      </c>
      <c r="Q1968" s="11" t="s">
        <v>8317</v>
      </c>
      <c r="R1968" t="s">
        <v>8347</v>
      </c>
      <c r="S1968" s="16">
        <f t="shared" si="137"/>
        <v>41835.540486111109</v>
      </c>
      <c r="T1968" s="16">
        <f t="shared" si="138"/>
        <v>41865.540486111109</v>
      </c>
      <c r="U1968">
        <f t="shared" si="139"/>
        <v>2014</v>
      </c>
    </row>
    <row r="1969" spans="1:21" ht="48" hidden="1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P1969">
        <f t="shared" si="136"/>
        <v>182.78</v>
      </c>
      <c r="Q1969" s="11" t="s">
        <v>8317</v>
      </c>
      <c r="R1969" t="s">
        <v>8347</v>
      </c>
      <c r="S1969" s="16">
        <f t="shared" si="137"/>
        <v>41730.663530092592</v>
      </c>
      <c r="T1969" s="16">
        <f t="shared" si="138"/>
        <v>41760.663530092592</v>
      </c>
      <c r="U1969">
        <f t="shared" si="139"/>
        <v>2014</v>
      </c>
    </row>
    <row r="1970" spans="1:21" ht="32" hidden="1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P1970">
        <f t="shared" si="136"/>
        <v>279.38</v>
      </c>
      <c r="Q1970" s="11" t="s">
        <v>8317</v>
      </c>
      <c r="R1970" t="s">
        <v>8347</v>
      </c>
      <c r="S1970" s="16">
        <f t="shared" si="137"/>
        <v>42676.586979166663</v>
      </c>
      <c r="T1970" s="16">
        <f t="shared" si="138"/>
        <v>42707.628645833334</v>
      </c>
      <c r="U1970">
        <f t="shared" si="139"/>
        <v>2016</v>
      </c>
    </row>
    <row r="1971" spans="1:21" ht="48" hidden="1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P1971">
        <f t="shared" si="136"/>
        <v>61.38</v>
      </c>
      <c r="Q1971" s="11" t="s">
        <v>8317</v>
      </c>
      <c r="R1971" t="s">
        <v>8347</v>
      </c>
      <c r="S1971" s="16">
        <f t="shared" si="137"/>
        <v>42557.792453703703</v>
      </c>
      <c r="T1971" s="16">
        <f t="shared" si="138"/>
        <v>42587.792453703703</v>
      </c>
      <c r="U1971">
        <f t="shared" si="139"/>
        <v>2016</v>
      </c>
    </row>
    <row r="1972" spans="1:21" ht="48" hidden="1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P1972">
        <f t="shared" si="136"/>
        <v>80.73</v>
      </c>
      <c r="Q1972" s="11" t="s">
        <v>8317</v>
      </c>
      <c r="R1972" t="s">
        <v>8347</v>
      </c>
      <c r="S1972" s="16">
        <f t="shared" si="137"/>
        <v>41324.193298611113</v>
      </c>
      <c r="T1972" s="16">
        <f t="shared" si="138"/>
        <v>41384.151631944449</v>
      </c>
      <c r="U1972">
        <f t="shared" si="139"/>
        <v>2013</v>
      </c>
    </row>
    <row r="1973" spans="1:21" ht="48" hidden="1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 t="shared" si="136"/>
        <v>272.36</v>
      </c>
      <c r="Q1973" s="11" t="s">
        <v>8317</v>
      </c>
      <c r="R1973" t="s">
        <v>8347</v>
      </c>
      <c r="S1973" s="16">
        <f t="shared" si="137"/>
        <v>41561.500706018516</v>
      </c>
      <c r="T1973" s="16">
        <f t="shared" si="138"/>
        <v>41593.166666666664</v>
      </c>
      <c r="U1973">
        <f t="shared" si="139"/>
        <v>2013</v>
      </c>
    </row>
    <row r="1974" spans="1:21" ht="48" hidden="1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P1974">
        <f t="shared" si="136"/>
        <v>70.849999999999994</v>
      </c>
      <c r="Q1974" s="11" t="s">
        <v>8317</v>
      </c>
      <c r="R1974" t="s">
        <v>8347</v>
      </c>
      <c r="S1974" s="16">
        <f t="shared" si="137"/>
        <v>41201.012083333335</v>
      </c>
      <c r="T1974" s="16">
        <f t="shared" si="138"/>
        <v>41231.053749999999</v>
      </c>
      <c r="U1974">
        <f t="shared" si="139"/>
        <v>2012</v>
      </c>
    </row>
    <row r="1975" spans="1:21" ht="48" hidden="1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P1975">
        <f t="shared" si="136"/>
        <v>247.94</v>
      </c>
      <c r="Q1975" s="11" t="s">
        <v>8317</v>
      </c>
      <c r="R1975" t="s">
        <v>8347</v>
      </c>
      <c r="S1975" s="16">
        <f t="shared" si="137"/>
        <v>42549.722962962958</v>
      </c>
      <c r="T1975" s="16">
        <f t="shared" si="138"/>
        <v>42588.291666666672</v>
      </c>
      <c r="U1975">
        <f t="shared" si="139"/>
        <v>2016</v>
      </c>
    </row>
    <row r="1976" spans="1:21" ht="48" hidden="1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P1976">
        <f t="shared" si="136"/>
        <v>186.81</v>
      </c>
      <c r="Q1976" s="11" t="s">
        <v>8317</v>
      </c>
      <c r="R1976" t="s">
        <v>8347</v>
      </c>
      <c r="S1976" s="16">
        <f t="shared" si="137"/>
        <v>41445.334131944444</v>
      </c>
      <c r="T1976" s="16">
        <f t="shared" si="138"/>
        <v>41505.334131944444</v>
      </c>
      <c r="U1976">
        <f t="shared" si="139"/>
        <v>2013</v>
      </c>
    </row>
    <row r="1977" spans="1:21" ht="32" hidden="1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P1977">
        <f t="shared" si="136"/>
        <v>131.99</v>
      </c>
      <c r="Q1977" s="11" t="s">
        <v>8317</v>
      </c>
      <c r="R1977" t="s">
        <v>8347</v>
      </c>
      <c r="S1977" s="16">
        <f t="shared" si="137"/>
        <v>41313.755219907405</v>
      </c>
      <c r="T1977" s="16">
        <f t="shared" si="138"/>
        <v>41343.755219907405</v>
      </c>
      <c r="U1977">
        <f t="shared" si="139"/>
        <v>2013</v>
      </c>
    </row>
    <row r="1978" spans="1:21" ht="32" hidden="1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P1978">
        <f t="shared" si="136"/>
        <v>29.31</v>
      </c>
      <c r="Q1978" s="11" t="s">
        <v>8317</v>
      </c>
      <c r="R1978" t="s">
        <v>8347</v>
      </c>
      <c r="S1978" s="16">
        <f t="shared" si="137"/>
        <v>41438.899594907409</v>
      </c>
      <c r="T1978" s="16">
        <f t="shared" si="138"/>
        <v>41468.899594907409</v>
      </c>
      <c r="U1978">
        <f t="shared" si="139"/>
        <v>2013</v>
      </c>
    </row>
    <row r="1979" spans="1:21" ht="48" hidden="1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P1979">
        <f t="shared" si="136"/>
        <v>245.02</v>
      </c>
      <c r="Q1979" s="11" t="s">
        <v>8317</v>
      </c>
      <c r="R1979" t="s">
        <v>8347</v>
      </c>
      <c r="S1979" s="16">
        <f t="shared" si="137"/>
        <v>42311.216898148152</v>
      </c>
      <c r="T1979" s="16">
        <f t="shared" si="138"/>
        <v>42357.332638888889</v>
      </c>
      <c r="U1979">
        <f t="shared" si="139"/>
        <v>2015</v>
      </c>
    </row>
    <row r="1980" spans="1:21" ht="48" hidden="1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P1980">
        <f t="shared" si="136"/>
        <v>1323.25</v>
      </c>
      <c r="Q1980" s="11" t="s">
        <v>8317</v>
      </c>
      <c r="R1980" t="s">
        <v>8347</v>
      </c>
      <c r="S1980" s="16">
        <f t="shared" si="137"/>
        <v>41039.225601851853</v>
      </c>
      <c r="T1980" s="16">
        <f t="shared" si="138"/>
        <v>41072.291666666664</v>
      </c>
      <c r="U1980">
        <f t="shared" si="139"/>
        <v>2012</v>
      </c>
    </row>
    <row r="1981" spans="1:21" ht="32" hidden="1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P1981">
        <f t="shared" si="136"/>
        <v>282.66000000000003</v>
      </c>
      <c r="Q1981" s="11" t="s">
        <v>8317</v>
      </c>
      <c r="R1981" t="s">
        <v>8347</v>
      </c>
      <c r="S1981" s="16">
        <f t="shared" si="137"/>
        <v>42290.460023148145</v>
      </c>
      <c r="T1981" s="16">
        <f t="shared" si="138"/>
        <v>42327.207638888889</v>
      </c>
      <c r="U1981">
        <f t="shared" si="139"/>
        <v>2015</v>
      </c>
    </row>
    <row r="1982" spans="1:21" ht="32" hidden="1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P1982">
        <f t="shared" si="136"/>
        <v>91.21</v>
      </c>
      <c r="Q1982" s="11" t="s">
        <v>8317</v>
      </c>
      <c r="R1982" t="s">
        <v>8347</v>
      </c>
      <c r="S1982" s="16">
        <f t="shared" si="137"/>
        <v>42423.542384259257</v>
      </c>
      <c r="T1982" s="16">
        <f t="shared" si="138"/>
        <v>42463.500717592593</v>
      </c>
      <c r="U1982">
        <f t="shared" si="139"/>
        <v>2016</v>
      </c>
    </row>
    <row r="1983" spans="1:21" ht="48" hidden="1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P1983">
        <f t="shared" si="136"/>
        <v>31.75</v>
      </c>
      <c r="Q1983" s="11" t="s">
        <v>8336</v>
      </c>
      <c r="R1983" t="s">
        <v>8348</v>
      </c>
      <c r="S1983" s="16">
        <f t="shared" si="137"/>
        <v>41799.725289351853</v>
      </c>
      <c r="T1983" s="16">
        <f t="shared" si="138"/>
        <v>41829.725289351853</v>
      </c>
      <c r="U1983">
        <f t="shared" si="139"/>
        <v>2014</v>
      </c>
    </row>
    <row r="1984" spans="1:21" ht="48" hidden="1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P1984">
        <f t="shared" si="136"/>
        <v>0</v>
      </c>
      <c r="Q1984" s="11" t="s">
        <v>8336</v>
      </c>
      <c r="R1984" t="s">
        <v>8348</v>
      </c>
      <c r="S1984" s="16">
        <f t="shared" si="137"/>
        <v>42678.586655092593</v>
      </c>
      <c r="T1984" s="16">
        <f t="shared" si="138"/>
        <v>42708.628321759257</v>
      </c>
      <c r="U1984">
        <f t="shared" si="139"/>
        <v>2016</v>
      </c>
    </row>
    <row r="1985" spans="1:21" ht="48" hidden="1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P1985">
        <f t="shared" si="136"/>
        <v>88.69</v>
      </c>
      <c r="Q1985" s="11" t="s">
        <v>8336</v>
      </c>
      <c r="R1985" t="s">
        <v>8348</v>
      </c>
      <c r="S1985" s="16">
        <f t="shared" si="137"/>
        <v>42593.011782407411</v>
      </c>
      <c r="T1985" s="16">
        <f t="shared" si="138"/>
        <v>42615.291666666672</v>
      </c>
      <c r="U1985">
        <f t="shared" si="139"/>
        <v>2016</v>
      </c>
    </row>
    <row r="1986" spans="1:21" ht="64" hidden="1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P1986">
        <f t="shared" si="136"/>
        <v>453.14</v>
      </c>
      <c r="Q1986" s="11" t="s">
        <v>8336</v>
      </c>
      <c r="R1986" t="s">
        <v>8348</v>
      </c>
      <c r="S1986" s="16">
        <f t="shared" si="137"/>
        <v>41913.790289351848</v>
      </c>
      <c r="T1986" s="16">
        <f t="shared" si="138"/>
        <v>41973.831956018519</v>
      </c>
      <c r="U1986">
        <f t="shared" si="139"/>
        <v>2014</v>
      </c>
    </row>
    <row r="1987" spans="1:21" ht="48" hidden="1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P1987">
        <f t="shared" ref="P1987:P2050" si="140">IFERROR(ROUND(E1987/L1987,2),0)</f>
        <v>12.75</v>
      </c>
      <c r="Q1987" s="11" t="s">
        <v>8336</v>
      </c>
      <c r="R1987" t="s">
        <v>8348</v>
      </c>
      <c r="S1987" s="16">
        <f t="shared" ref="S1987:S2050" si="141">(((J1987/60)/60)/24)+DATE(1970,1,1)</f>
        <v>42555.698738425926</v>
      </c>
      <c r="T1987" s="16">
        <f t="shared" ref="T1987:T2050" si="142">(((I1987/60)/60)/24)+DATE(1970,1,1)</f>
        <v>42584.958333333328</v>
      </c>
      <c r="U1987">
        <f t="shared" ref="U1987:U2050" si="143">YEAR(T1987)</f>
        <v>2016</v>
      </c>
    </row>
    <row r="1988" spans="1:21" ht="48" hidden="1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P1988">
        <f t="shared" si="140"/>
        <v>1</v>
      </c>
      <c r="Q1988" s="11" t="s">
        <v>8336</v>
      </c>
      <c r="R1988" t="s">
        <v>8348</v>
      </c>
      <c r="S1988" s="16">
        <f t="shared" si="141"/>
        <v>42413.433831018512</v>
      </c>
      <c r="T1988" s="16">
        <f t="shared" si="142"/>
        <v>42443.392164351855</v>
      </c>
      <c r="U1988">
        <f t="shared" si="143"/>
        <v>2016</v>
      </c>
    </row>
    <row r="1989" spans="1:21" ht="32" hidden="1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P1989">
        <f t="shared" si="140"/>
        <v>83.43</v>
      </c>
      <c r="Q1989" s="11" t="s">
        <v>8336</v>
      </c>
      <c r="R1989" t="s">
        <v>8348</v>
      </c>
      <c r="S1989" s="16">
        <f t="shared" si="141"/>
        <v>42034.639768518522</v>
      </c>
      <c r="T1989" s="16">
        <f t="shared" si="142"/>
        <v>42064.639768518522</v>
      </c>
      <c r="U1989">
        <f t="shared" si="143"/>
        <v>2015</v>
      </c>
    </row>
    <row r="1990" spans="1:21" ht="16" hidden="1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P1990">
        <f t="shared" si="140"/>
        <v>25</v>
      </c>
      <c r="Q1990" s="11" t="s">
        <v>8336</v>
      </c>
      <c r="R1990" t="s">
        <v>8348</v>
      </c>
      <c r="S1990" s="16">
        <f t="shared" si="141"/>
        <v>42206.763217592597</v>
      </c>
      <c r="T1990" s="16">
        <f t="shared" si="142"/>
        <v>42236.763217592597</v>
      </c>
      <c r="U1990">
        <f t="shared" si="143"/>
        <v>2015</v>
      </c>
    </row>
    <row r="1991" spans="1:21" ht="48" hidden="1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P1991">
        <f t="shared" si="140"/>
        <v>50</v>
      </c>
      <c r="Q1991" s="11" t="s">
        <v>8336</v>
      </c>
      <c r="R1991" t="s">
        <v>8348</v>
      </c>
      <c r="S1991" s="16">
        <f t="shared" si="141"/>
        <v>42685.680648148147</v>
      </c>
      <c r="T1991" s="16">
        <f t="shared" si="142"/>
        <v>42715.680648148147</v>
      </c>
      <c r="U1991">
        <f t="shared" si="143"/>
        <v>2016</v>
      </c>
    </row>
    <row r="1992" spans="1:21" ht="48" hidden="1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P1992">
        <f t="shared" si="140"/>
        <v>101.8</v>
      </c>
      <c r="Q1992" s="11" t="s">
        <v>8336</v>
      </c>
      <c r="R1992" t="s">
        <v>8348</v>
      </c>
      <c r="S1992" s="16">
        <f t="shared" si="141"/>
        <v>42398.195972222224</v>
      </c>
      <c r="T1992" s="16">
        <f t="shared" si="142"/>
        <v>42413.195972222224</v>
      </c>
      <c r="U1992">
        <f t="shared" si="143"/>
        <v>2016</v>
      </c>
    </row>
    <row r="1993" spans="1:21" ht="32" hidden="1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P1993">
        <f t="shared" si="140"/>
        <v>46.67</v>
      </c>
      <c r="Q1993" s="11" t="s">
        <v>8336</v>
      </c>
      <c r="R1993" t="s">
        <v>8348</v>
      </c>
      <c r="S1993" s="16">
        <f t="shared" si="141"/>
        <v>42167.89335648148</v>
      </c>
      <c r="T1993" s="16">
        <f t="shared" si="142"/>
        <v>42188.89335648148</v>
      </c>
      <c r="U1993">
        <f t="shared" si="143"/>
        <v>2015</v>
      </c>
    </row>
    <row r="1994" spans="1:21" ht="32" hidden="1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P1994">
        <f t="shared" si="140"/>
        <v>1</v>
      </c>
      <c r="Q1994" s="11" t="s">
        <v>8336</v>
      </c>
      <c r="R1994" t="s">
        <v>8348</v>
      </c>
      <c r="S1994" s="16">
        <f t="shared" si="141"/>
        <v>42023.143414351856</v>
      </c>
      <c r="T1994" s="16">
        <f t="shared" si="142"/>
        <v>42053.143414351856</v>
      </c>
      <c r="U1994">
        <f t="shared" si="143"/>
        <v>2015</v>
      </c>
    </row>
    <row r="1995" spans="1:21" ht="48" hidden="1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P1995">
        <f t="shared" si="140"/>
        <v>0</v>
      </c>
      <c r="Q1995" s="11" t="s">
        <v>8336</v>
      </c>
      <c r="R1995" t="s">
        <v>8348</v>
      </c>
      <c r="S1995" s="16">
        <f t="shared" si="141"/>
        <v>42329.58839120371</v>
      </c>
      <c r="T1995" s="16">
        <f t="shared" si="142"/>
        <v>42359.58839120371</v>
      </c>
      <c r="U1995">
        <f t="shared" si="143"/>
        <v>2015</v>
      </c>
    </row>
    <row r="1996" spans="1:21" ht="48" hidden="1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P1996">
        <f t="shared" si="140"/>
        <v>0</v>
      </c>
      <c r="Q1996" s="11" t="s">
        <v>8336</v>
      </c>
      <c r="R1996" t="s">
        <v>8348</v>
      </c>
      <c r="S1996" s="16">
        <f t="shared" si="141"/>
        <v>42651.006273148145</v>
      </c>
      <c r="T1996" s="16">
        <f t="shared" si="142"/>
        <v>42711.047939814816</v>
      </c>
      <c r="U1996">
        <f t="shared" si="143"/>
        <v>2016</v>
      </c>
    </row>
    <row r="1997" spans="1:21" ht="48" hidden="1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P1997">
        <f t="shared" si="140"/>
        <v>26</v>
      </c>
      <c r="Q1997" s="11" t="s">
        <v>8336</v>
      </c>
      <c r="R1997" t="s">
        <v>8348</v>
      </c>
      <c r="S1997" s="16">
        <f t="shared" si="141"/>
        <v>42181.902037037042</v>
      </c>
      <c r="T1997" s="16">
        <f t="shared" si="142"/>
        <v>42201.902037037042</v>
      </c>
      <c r="U1997">
        <f t="shared" si="143"/>
        <v>2015</v>
      </c>
    </row>
    <row r="1998" spans="1:21" ht="48" hidden="1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P1998">
        <f t="shared" si="140"/>
        <v>0</v>
      </c>
      <c r="Q1998" s="11" t="s">
        <v>8336</v>
      </c>
      <c r="R1998" t="s">
        <v>8348</v>
      </c>
      <c r="S1998" s="16">
        <f t="shared" si="141"/>
        <v>41800.819571759261</v>
      </c>
      <c r="T1998" s="16">
        <f t="shared" si="142"/>
        <v>41830.819571759261</v>
      </c>
      <c r="U1998">
        <f t="shared" si="143"/>
        <v>2014</v>
      </c>
    </row>
    <row r="1999" spans="1:21" ht="48" hidden="1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P1999">
        <f t="shared" si="140"/>
        <v>0</v>
      </c>
      <c r="Q1999" s="11" t="s">
        <v>8336</v>
      </c>
      <c r="R1999" t="s">
        <v>8348</v>
      </c>
      <c r="S1999" s="16">
        <f t="shared" si="141"/>
        <v>41847.930694444447</v>
      </c>
      <c r="T1999" s="16">
        <f t="shared" si="142"/>
        <v>41877.930694444447</v>
      </c>
      <c r="U1999">
        <f t="shared" si="143"/>
        <v>2014</v>
      </c>
    </row>
    <row r="2000" spans="1:21" ht="48" hidden="1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P2000">
        <f t="shared" si="140"/>
        <v>218.33</v>
      </c>
      <c r="Q2000" s="11" t="s">
        <v>8336</v>
      </c>
      <c r="R2000" t="s">
        <v>8348</v>
      </c>
      <c r="S2000" s="16">
        <f t="shared" si="141"/>
        <v>41807.118495370371</v>
      </c>
      <c r="T2000" s="16">
        <f t="shared" si="142"/>
        <v>41852.118495370371</v>
      </c>
      <c r="U2000">
        <f t="shared" si="143"/>
        <v>2014</v>
      </c>
    </row>
    <row r="2001" spans="1:21" ht="48" hidden="1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P2001">
        <f t="shared" si="140"/>
        <v>33.71</v>
      </c>
      <c r="Q2001" s="11" t="s">
        <v>8336</v>
      </c>
      <c r="R2001" t="s">
        <v>8348</v>
      </c>
      <c r="S2001" s="16">
        <f t="shared" si="141"/>
        <v>41926.482731481483</v>
      </c>
      <c r="T2001" s="16">
        <f t="shared" si="142"/>
        <v>41956.524398148147</v>
      </c>
      <c r="U2001">
        <f t="shared" si="143"/>
        <v>2014</v>
      </c>
    </row>
    <row r="2002" spans="1:21" ht="48" hidden="1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P2002">
        <f t="shared" si="140"/>
        <v>25</v>
      </c>
      <c r="Q2002" s="11" t="s">
        <v>8336</v>
      </c>
      <c r="R2002" t="s">
        <v>8348</v>
      </c>
      <c r="S2002" s="16">
        <f t="shared" si="141"/>
        <v>42345.951539351852</v>
      </c>
      <c r="T2002" s="16">
        <f t="shared" si="142"/>
        <v>42375.951539351852</v>
      </c>
      <c r="U2002">
        <f t="shared" si="143"/>
        <v>2016</v>
      </c>
    </row>
    <row r="2003" spans="1:21" ht="32" hidden="1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P2003">
        <f t="shared" si="140"/>
        <v>128.38999999999999</v>
      </c>
      <c r="Q2003" s="11" t="s">
        <v>8317</v>
      </c>
      <c r="R2003" t="s">
        <v>8347</v>
      </c>
      <c r="S2003" s="16">
        <f t="shared" si="141"/>
        <v>42136.209675925929</v>
      </c>
      <c r="T2003" s="16">
        <f t="shared" si="142"/>
        <v>42167.833333333328</v>
      </c>
      <c r="U2003">
        <f t="shared" si="143"/>
        <v>2015</v>
      </c>
    </row>
    <row r="2004" spans="1:21" ht="48" hidden="1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P2004">
        <f t="shared" si="140"/>
        <v>78.83</v>
      </c>
      <c r="Q2004" s="11" t="s">
        <v>8317</v>
      </c>
      <c r="R2004" t="s">
        <v>8347</v>
      </c>
      <c r="S2004" s="16">
        <f t="shared" si="141"/>
        <v>42728.71230324074</v>
      </c>
      <c r="T2004" s="16">
        <f t="shared" si="142"/>
        <v>42758.71230324074</v>
      </c>
      <c r="U2004">
        <f t="shared" si="143"/>
        <v>2017</v>
      </c>
    </row>
    <row r="2005" spans="1:21" ht="64" hidden="1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P2005">
        <f t="shared" si="140"/>
        <v>91.76</v>
      </c>
      <c r="Q2005" s="11" t="s">
        <v>8317</v>
      </c>
      <c r="R2005" t="s">
        <v>8347</v>
      </c>
      <c r="S2005" s="16">
        <f t="shared" si="141"/>
        <v>40347.125601851854</v>
      </c>
      <c r="T2005" s="16">
        <f t="shared" si="142"/>
        <v>40361.958333333336</v>
      </c>
      <c r="U2005">
        <f t="shared" si="143"/>
        <v>2010</v>
      </c>
    </row>
    <row r="2006" spans="1:21" ht="48" hidden="1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P2006">
        <f t="shared" si="140"/>
        <v>331.1</v>
      </c>
      <c r="Q2006" s="11" t="s">
        <v>8317</v>
      </c>
      <c r="R2006" t="s">
        <v>8347</v>
      </c>
      <c r="S2006" s="16">
        <f t="shared" si="141"/>
        <v>41800.604895833334</v>
      </c>
      <c r="T2006" s="16">
        <f t="shared" si="142"/>
        <v>41830.604895833334</v>
      </c>
      <c r="U2006">
        <f t="shared" si="143"/>
        <v>2014</v>
      </c>
    </row>
    <row r="2007" spans="1:21" ht="48" hidden="1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P2007">
        <f t="shared" si="140"/>
        <v>194.26</v>
      </c>
      <c r="Q2007" s="11" t="s">
        <v>8317</v>
      </c>
      <c r="R2007" t="s">
        <v>8347</v>
      </c>
      <c r="S2007" s="16">
        <f t="shared" si="141"/>
        <v>41535.812708333331</v>
      </c>
      <c r="T2007" s="16">
        <f t="shared" si="142"/>
        <v>41563.165972222225</v>
      </c>
      <c r="U2007">
        <f t="shared" si="143"/>
        <v>2013</v>
      </c>
    </row>
    <row r="2008" spans="1:21" ht="48" hidden="1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P2008">
        <f t="shared" si="140"/>
        <v>408.98</v>
      </c>
      <c r="Q2008" s="11" t="s">
        <v>8317</v>
      </c>
      <c r="R2008" t="s">
        <v>8347</v>
      </c>
      <c r="S2008" s="16">
        <f t="shared" si="141"/>
        <v>41941.500520833331</v>
      </c>
      <c r="T2008" s="16">
        <f t="shared" si="142"/>
        <v>41976.542187500003</v>
      </c>
      <c r="U2008">
        <f t="shared" si="143"/>
        <v>2014</v>
      </c>
    </row>
    <row r="2009" spans="1:21" ht="48" hidden="1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P2009">
        <f t="shared" si="140"/>
        <v>84.46</v>
      </c>
      <c r="Q2009" s="11" t="s">
        <v>8317</v>
      </c>
      <c r="R2009" t="s">
        <v>8347</v>
      </c>
      <c r="S2009" s="16">
        <f t="shared" si="141"/>
        <v>40347.837800925925</v>
      </c>
      <c r="T2009" s="16">
        <f t="shared" si="142"/>
        <v>40414.166666666664</v>
      </c>
      <c r="U2009">
        <f t="shared" si="143"/>
        <v>2010</v>
      </c>
    </row>
    <row r="2010" spans="1:21" ht="48" hidden="1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P2010">
        <f t="shared" si="140"/>
        <v>44.85</v>
      </c>
      <c r="Q2010" s="11" t="s">
        <v>8317</v>
      </c>
      <c r="R2010" t="s">
        <v>8347</v>
      </c>
      <c r="S2010" s="16">
        <f t="shared" si="141"/>
        <v>40761.604421296295</v>
      </c>
      <c r="T2010" s="16">
        <f t="shared" si="142"/>
        <v>40805.604421296295</v>
      </c>
      <c r="U2010">
        <f t="shared" si="143"/>
        <v>2011</v>
      </c>
    </row>
    <row r="2011" spans="1:21" ht="48" hidden="1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P2011">
        <f t="shared" si="140"/>
        <v>383.36</v>
      </c>
      <c r="Q2011" s="11" t="s">
        <v>8317</v>
      </c>
      <c r="R2011" t="s">
        <v>8347</v>
      </c>
      <c r="S2011" s="16">
        <f t="shared" si="141"/>
        <v>42661.323414351849</v>
      </c>
      <c r="T2011" s="16">
        <f t="shared" si="142"/>
        <v>42697.365081018521</v>
      </c>
      <c r="U2011">
        <f t="shared" si="143"/>
        <v>2016</v>
      </c>
    </row>
    <row r="2012" spans="1:21" ht="32" hidden="1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P2012">
        <f t="shared" si="140"/>
        <v>55.28</v>
      </c>
      <c r="Q2012" s="11" t="s">
        <v>8317</v>
      </c>
      <c r="R2012" t="s">
        <v>8347</v>
      </c>
      <c r="S2012" s="16">
        <f t="shared" si="141"/>
        <v>42570.996423611112</v>
      </c>
      <c r="T2012" s="16">
        <f t="shared" si="142"/>
        <v>42600.996423611112</v>
      </c>
      <c r="U2012">
        <f t="shared" si="143"/>
        <v>2016</v>
      </c>
    </row>
    <row r="2013" spans="1:21" ht="48" hidden="1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P2013">
        <f t="shared" si="140"/>
        <v>422.02</v>
      </c>
      <c r="Q2013" s="11" t="s">
        <v>8317</v>
      </c>
      <c r="R2013" t="s">
        <v>8347</v>
      </c>
      <c r="S2013" s="16">
        <f t="shared" si="141"/>
        <v>42347.358483796299</v>
      </c>
      <c r="T2013" s="16">
        <f t="shared" si="142"/>
        <v>42380.958333333328</v>
      </c>
      <c r="U2013">
        <f t="shared" si="143"/>
        <v>2016</v>
      </c>
    </row>
    <row r="2014" spans="1:21" ht="48" hidden="1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P2014">
        <f t="shared" si="140"/>
        <v>64.180000000000007</v>
      </c>
      <c r="Q2014" s="11" t="s">
        <v>8317</v>
      </c>
      <c r="R2014" t="s">
        <v>8347</v>
      </c>
      <c r="S2014" s="16">
        <f t="shared" si="141"/>
        <v>42010.822233796294</v>
      </c>
      <c r="T2014" s="16">
        <f t="shared" si="142"/>
        <v>42040.822233796294</v>
      </c>
      <c r="U2014">
        <f t="shared" si="143"/>
        <v>2015</v>
      </c>
    </row>
    <row r="2015" spans="1:21" ht="48" hidden="1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P2015">
        <f t="shared" si="140"/>
        <v>173.58</v>
      </c>
      <c r="Q2015" s="11" t="s">
        <v>8317</v>
      </c>
      <c r="R2015" t="s">
        <v>8347</v>
      </c>
      <c r="S2015" s="16">
        <f t="shared" si="141"/>
        <v>42499.960810185185</v>
      </c>
      <c r="T2015" s="16">
        <f t="shared" si="142"/>
        <v>42559.960810185185</v>
      </c>
      <c r="U2015">
        <f t="shared" si="143"/>
        <v>2016</v>
      </c>
    </row>
    <row r="2016" spans="1:21" ht="48" hidden="1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 t="shared" si="140"/>
        <v>88.6</v>
      </c>
      <c r="Q2016" s="11" t="s">
        <v>8317</v>
      </c>
      <c r="R2016" t="s">
        <v>8347</v>
      </c>
      <c r="S2016" s="16">
        <f t="shared" si="141"/>
        <v>41324.214571759258</v>
      </c>
      <c r="T2016" s="16">
        <f t="shared" si="142"/>
        <v>41358.172905092593</v>
      </c>
      <c r="U2016">
        <f t="shared" si="143"/>
        <v>2013</v>
      </c>
    </row>
    <row r="2017" spans="1:21" ht="48" hidden="1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P2017">
        <f t="shared" si="140"/>
        <v>50.22</v>
      </c>
      <c r="Q2017" s="11" t="s">
        <v>8317</v>
      </c>
      <c r="R2017" t="s">
        <v>8347</v>
      </c>
      <c r="S2017" s="16">
        <f t="shared" si="141"/>
        <v>40765.876886574071</v>
      </c>
      <c r="T2017" s="16">
        <f t="shared" si="142"/>
        <v>40795.876886574071</v>
      </c>
      <c r="U2017">
        <f t="shared" si="143"/>
        <v>2011</v>
      </c>
    </row>
    <row r="2018" spans="1:21" ht="32" hidden="1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P2018">
        <f t="shared" si="140"/>
        <v>192.39</v>
      </c>
      <c r="Q2018" s="11" t="s">
        <v>8317</v>
      </c>
      <c r="R2018" t="s">
        <v>8347</v>
      </c>
      <c r="S2018" s="16">
        <f t="shared" si="141"/>
        <v>41312.88077546296</v>
      </c>
      <c r="T2018" s="16">
        <f t="shared" si="142"/>
        <v>41342.88077546296</v>
      </c>
      <c r="U2018">
        <f t="shared" si="143"/>
        <v>2013</v>
      </c>
    </row>
    <row r="2019" spans="1:21" ht="48" hidden="1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P2019">
        <f t="shared" si="140"/>
        <v>73.42</v>
      </c>
      <c r="Q2019" s="11" t="s">
        <v>8317</v>
      </c>
      <c r="R2019" t="s">
        <v>8347</v>
      </c>
      <c r="S2019" s="16">
        <f t="shared" si="141"/>
        <v>40961.057349537034</v>
      </c>
      <c r="T2019" s="16">
        <f t="shared" si="142"/>
        <v>40992.166666666664</v>
      </c>
      <c r="U2019">
        <f t="shared" si="143"/>
        <v>2012</v>
      </c>
    </row>
    <row r="2020" spans="1:21" ht="48" hidden="1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P2020">
        <f t="shared" si="140"/>
        <v>147.68</v>
      </c>
      <c r="Q2020" s="11" t="s">
        <v>8317</v>
      </c>
      <c r="R2020" t="s">
        <v>8347</v>
      </c>
      <c r="S2020" s="16">
        <f t="shared" si="141"/>
        <v>42199.365844907406</v>
      </c>
      <c r="T2020" s="16">
        <f t="shared" si="142"/>
        <v>42229.365844907406</v>
      </c>
      <c r="U2020">
        <f t="shared" si="143"/>
        <v>2015</v>
      </c>
    </row>
    <row r="2021" spans="1:21" ht="48" hidden="1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P2021">
        <f t="shared" si="140"/>
        <v>108.97</v>
      </c>
      <c r="Q2021" s="11" t="s">
        <v>8317</v>
      </c>
      <c r="R2021" t="s">
        <v>8347</v>
      </c>
      <c r="S2021" s="16">
        <f t="shared" si="141"/>
        <v>42605.70857638889</v>
      </c>
      <c r="T2021" s="16">
        <f t="shared" si="142"/>
        <v>42635.70857638889</v>
      </c>
      <c r="U2021">
        <f t="shared" si="143"/>
        <v>2016</v>
      </c>
    </row>
    <row r="2022" spans="1:21" ht="48" hidden="1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P2022">
        <f t="shared" si="140"/>
        <v>23.65</v>
      </c>
      <c r="Q2022" s="11" t="s">
        <v>8317</v>
      </c>
      <c r="R2022" t="s">
        <v>8347</v>
      </c>
      <c r="S2022" s="16">
        <f t="shared" si="141"/>
        <v>41737.097499999996</v>
      </c>
      <c r="T2022" s="16">
        <f t="shared" si="142"/>
        <v>41773.961111111108</v>
      </c>
      <c r="U2022">
        <f t="shared" si="143"/>
        <v>2014</v>
      </c>
    </row>
    <row r="2023" spans="1:21" ht="48" hidden="1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P2023">
        <f t="shared" si="140"/>
        <v>147.94999999999999</v>
      </c>
      <c r="Q2023" s="11" t="s">
        <v>8317</v>
      </c>
      <c r="R2023" t="s">
        <v>8347</v>
      </c>
      <c r="S2023" s="16">
        <f t="shared" si="141"/>
        <v>41861.070567129631</v>
      </c>
      <c r="T2023" s="16">
        <f t="shared" si="142"/>
        <v>41906.070567129631</v>
      </c>
      <c r="U2023">
        <f t="shared" si="143"/>
        <v>2014</v>
      </c>
    </row>
    <row r="2024" spans="1:21" ht="48" hidden="1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P2024">
        <f t="shared" si="140"/>
        <v>385.04</v>
      </c>
      <c r="Q2024" s="11" t="s">
        <v>8317</v>
      </c>
      <c r="R2024" t="s">
        <v>8347</v>
      </c>
      <c r="S2024" s="16">
        <f t="shared" si="141"/>
        <v>42502.569120370375</v>
      </c>
      <c r="T2024" s="16">
        <f t="shared" si="142"/>
        <v>42532.569120370375</v>
      </c>
      <c r="U2024">
        <f t="shared" si="143"/>
        <v>2016</v>
      </c>
    </row>
    <row r="2025" spans="1:21" ht="48" hidden="1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P2025">
        <f t="shared" si="140"/>
        <v>457.39</v>
      </c>
      <c r="Q2025" s="11" t="s">
        <v>8317</v>
      </c>
      <c r="R2025" t="s">
        <v>8347</v>
      </c>
      <c r="S2025" s="16">
        <f t="shared" si="141"/>
        <v>42136.420752314814</v>
      </c>
      <c r="T2025" s="16">
        <f t="shared" si="142"/>
        <v>42166.420752314814</v>
      </c>
      <c r="U2025">
        <f t="shared" si="143"/>
        <v>2015</v>
      </c>
    </row>
    <row r="2026" spans="1:21" ht="48" hidden="1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P2026">
        <f t="shared" si="140"/>
        <v>222.99</v>
      </c>
      <c r="Q2026" s="11" t="s">
        <v>8317</v>
      </c>
      <c r="R2026" t="s">
        <v>8347</v>
      </c>
      <c r="S2026" s="16">
        <f t="shared" si="141"/>
        <v>41099.966944444444</v>
      </c>
      <c r="T2026" s="16">
        <f t="shared" si="142"/>
        <v>41134.125</v>
      </c>
      <c r="U2026">
        <f t="shared" si="143"/>
        <v>2012</v>
      </c>
    </row>
    <row r="2027" spans="1:21" ht="48" hidden="1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P2027">
        <f t="shared" si="140"/>
        <v>220.74</v>
      </c>
      <c r="Q2027" s="11" t="s">
        <v>8317</v>
      </c>
      <c r="R2027" t="s">
        <v>8347</v>
      </c>
      <c r="S2027" s="16">
        <f t="shared" si="141"/>
        <v>42136.184560185182</v>
      </c>
      <c r="T2027" s="16">
        <f t="shared" si="142"/>
        <v>42166.184560185182</v>
      </c>
      <c r="U2027">
        <f t="shared" si="143"/>
        <v>2015</v>
      </c>
    </row>
    <row r="2028" spans="1:21" ht="32" hidden="1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P2028">
        <f t="shared" si="140"/>
        <v>73.5</v>
      </c>
      <c r="Q2028" s="11" t="s">
        <v>8317</v>
      </c>
      <c r="R2028" t="s">
        <v>8347</v>
      </c>
      <c r="S2028" s="16">
        <f t="shared" si="141"/>
        <v>41704.735937500001</v>
      </c>
      <c r="T2028" s="16">
        <f t="shared" si="142"/>
        <v>41750.165972222225</v>
      </c>
      <c r="U2028">
        <f t="shared" si="143"/>
        <v>2014</v>
      </c>
    </row>
    <row r="2029" spans="1:21" ht="48" hidden="1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P2029">
        <f t="shared" si="140"/>
        <v>223.1</v>
      </c>
      <c r="Q2029" s="11" t="s">
        <v>8317</v>
      </c>
      <c r="R2029" t="s">
        <v>8347</v>
      </c>
      <c r="S2029" s="16">
        <f t="shared" si="141"/>
        <v>42048.813877314817</v>
      </c>
      <c r="T2029" s="16">
        <f t="shared" si="142"/>
        <v>42093.772210648152</v>
      </c>
      <c r="U2029">
        <f t="shared" si="143"/>
        <v>2015</v>
      </c>
    </row>
    <row r="2030" spans="1:21" ht="32" hidden="1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P2030">
        <f t="shared" si="140"/>
        <v>47.91</v>
      </c>
      <c r="Q2030" s="11" t="s">
        <v>8317</v>
      </c>
      <c r="R2030" t="s">
        <v>8347</v>
      </c>
      <c r="S2030" s="16">
        <f t="shared" si="141"/>
        <v>40215.919050925928</v>
      </c>
      <c r="T2030" s="16">
        <f t="shared" si="142"/>
        <v>40252.913194444445</v>
      </c>
      <c r="U2030">
        <f t="shared" si="143"/>
        <v>2010</v>
      </c>
    </row>
    <row r="2031" spans="1:21" ht="32" hidden="1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P2031">
        <f t="shared" si="140"/>
        <v>96.06</v>
      </c>
      <c r="Q2031" s="11" t="s">
        <v>8317</v>
      </c>
      <c r="R2031" t="s">
        <v>8347</v>
      </c>
      <c r="S2031" s="16">
        <f t="shared" si="141"/>
        <v>41848.021770833337</v>
      </c>
      <c r="T2031" s="16">
        <f t="shared" si="142"/>
        <v>41878.021770833337</v>
      </c>
      <c r="U2031">
        <f t="shared" si="143"/>
        <v>2014</v>
      </c>
    </row>
    <row r="2032" spans="1:21" ht="48" hidden="1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P2032">
        <f t="shared" si="140"/>
        <v>118.61</v>
      </c>
      <c r="Q2032" s="11" t="s">
        <v>8317</v>
      </c>
      <c r="R2032" t="s">
        <v>8347</v>
      </c>
      <c r="S2032" s="16">
        <f t="shared" si="141"/>
        <v>41212.996481481481</v>
      </c>
      <c r="T2032" s="16">
        <f t="shared" si="142"/>
        <v>41242.996481481481</v>
      </c>
      <c r="U2032">
        <f t="shared" si="143"/>
        <v>2012</v>
      </c>
    </row>
    <row r="2033" spans="1:21" ht="32" hidden="1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P2033">
        <f t="shared" si="140"/>
        <v>118.45</v>
      </c>
      <c r="Q2033" s="11" t="s">
        <v>8317</v>
      </c>
      <c r="R2033" t="s">
        <v>8347</v>
      </c>
      <c r="S2033" s="16">
        <f t="shared" si="141"/>
        <v>41975.329317129625</v>
      </c>
      <c r="T2033" s="16">
        <f t="shared" si="142"/>
        <v>42013.041666666672</v>
      </c>
      <c r="U2033">
        <f t="shared" si="143"/>
        <v>2015</v>
      </c>
    </row>
    <row r="2034" spans="1:21" ht="48" hidden="1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P2034">
        <f t="shared" si="140"/>
        <v>143.21</v>
      </c>
      <c r="Q2034" s="11" t="s">
        <v>8317</v>
      </c>
      <c r="R2034" t="s">
        <v>8347</v>
      </c>
      <c r="S2034" s="16">
        <f t="shared" si="141"/>
        <v>42689.565671296295</v>
      </c>
      <c r="T2034" s="16">
        <f t="shared" si="142"/>
        <v>42719.208333333328</v>
      </c>
      <c r="U2034">
        <f t="shared" si="143"/>
        <v>2016</v>
      </c>
    </row>
    <row r="2035" spans="1:21" ht="48" hidden="1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P2035">
        <f t="shared" si="140"/>
        <v>282.72000000000003</v>
      </c>
      <c r="Q2035" s="11" t="s">
        <v>8317</v>
      </c>
      <c r="R2035" t="s">
        <v>8347</v>
      </c>
      <c r="S2035" s="16">
        <f t="shared" si="141"/>
        <v>41725.082384259258</v>
      </c>
      <c r="T2035" s="16">
        <f t="shared" si="142"/>
        <v>41755.082384259258</v>
      </c>
      <c r="U2035">
        <f t="shared" si="143"/>
        <v>2014</v>
      </c>
    </row>
    <row r="2036" spans="1:21" ht="48" hidden="1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P2036">
        <f t="shared" si="140"/>
        <v>593.94000000000005</v>
      </c>
      <c r="Q2036" s="11" t="s">
        <v>8317</v>
      </c>
      <c r="R2036" t="s">
        <v>8347</v>
      </c>
      <c r="S2036" s="16">
        <f t="shared" si="141"/>
        <v>42076.130011574074</v>
      </c>
      <c r="T2036" s="16">
        <f t="shared" si="142"/>
        <v>42131.290277777778</v>
      </c>
      <c r="U2036">
        <f t="shared" si="143"/>
        <v>2015</v>
      </c>
    </row>
    <row r="2037" spans="1:21" ht="48" hidden="1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P2037">
        <f t="shared" si="140"/>
        <v>262.16000000000003</v>
      </c>
      <c r="Q2037" s="11" t="s">
        <v>8317</v>
      </c>
      <c r="R2037" t="s">
        <v>8347</v>
      </c>
      <c r="S2037" s="16">
        <f t="shared" si="141"/>
        <v>42311.625081018516</v>
      </c>
      <c r="T2037" s="16">
        <f t="shared" si="142"/>
        <v>42357.041666666672</v>
      </c>
      <c r="U2037">
        <f t="shared" si="143"/>
        <v>2015</v>
      </c>
    </row>
    <row r="2038" spans="1:21" ht="48" hidden="1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P2038">
        <f t="shared" si="140"/>
        <v>46.58</v>
      </c>
      <c r="Q2038" s="11" t="s">
        <v>8317</v>
      </c>
      <c r="R2038" t="s">
        <v>8347</v>
      </c>
      <c r="S2038" s="16">
        <f t="shared" si="141"/>
        <v>41738.864803240744</v>
      </c>
      <c r="T2038" s="16">
        <f t="shared" si="142"/>
        <v>41768.864803240744</v>
      </c>
      <c r="U2038">
        <f t="shared" si="143"/>
        <v>2014</v>
      </c>
    </row>
    <row r="2039" spans="1:21" ht="48" hidden="1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P2039">
        <f t="shared" si="140"/>
        <v>70.040000000000006</v>
      </c>
      <c r="Q2039" s="11" t="s">
        <v>8317</v>
      </c>
      <c r="R2039" t="s">
        <v>8347</v>
      </c>
      <c r="S2039" s="16">
        <f t="shared" si="141"/>
        <v>41578.210104166668</v>
      </c>
      <c r="T2039" s="16">
        <f t="shared" si="142"/>
        <v>41638.251770833333</v>
      </c>
      <c r="U2039">
        <f t="shared" si="143"/>
        <v>2013</v>
      </c>
    </row>
    <row r="2040" spans="1:21" ht="48" hidden="1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P2040">
        <f t="shared" si="140"/>
        <v>164.91</v>
      </c>
      <c r="Q2040" s="11" t="s">
        <v>8317</v>
      </c>
      <c r="R2040" t="s">
        <v>8347</v>
      </c>
      <c r="S2040" s="16">
        <f t="shared" si="141"/>
        <v>41424.27107638889</v>
      </c>
      <c r="T2040" s="16">
        <f t="shared" si="142"/>
        <v>41456.75</v>
      </c>
      <c r="U2040">
        <f t="shared" si="143"/>
        <v>2013</v>
      </c>
    </row>
    <row r="2041" spans="1:21" ht="32" hidden="1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P2041">
        <f t="shared" si="140"/>
        <v>449.26</v>
      </c>
      <c r="Q2041" s="11" t="s">
        <v>8317</v>
      </c>
      <c r="R2041" t="s">
        <v>8347</v>
      </c>
      <c r="S2041" s="16">
        <f t="shared" si="141"/>
        <v>42675.438946759255</v>
      </c>
      <c r="T2041" s="16">
        <f t="shared" si="142"/>
        <v>42705.207638888889</v>
      </c>
      <c r="U2041">
        <f t="shared" si="143"/>
        <v>2016</v>
      </c>
    </row>
    <row r="2042" spans="1:21" ht="32" hidden="1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P2042">
        <f t="shared" si="140"/>
        <v>27.47</v>
      </c>
      <c r="Q2042" s="11" t="s">
        <v>8317</v>
      </c>
      <c r="R2042" t="s">
        <v>8347</v>
      </c>
      <c r="S2042" s="16">
        <f t="shared" si="141"/>
        <v>41578.927118055559</v>
      </c>
      <c r="T2042" s="16">
        <f t="shared" si="142"/>
        <v>41593.968784722223</v>
      </c>
      <c r="U2042">
        <f t="shared" si="143"/>
        <v>2013</v>
      </c>
    </row>
    <row r="2043" spans="1:21" ht="48" hidden="1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P2043">
        <f t="shared" si="140"/>
        <v>143.97999999999999</v>
      </c>
      <c r="Q2043" s="11" t="s">
        <v>8317</v>
      </c>
      <c r="R2043" t="s">
        <v>8347</v>
      </c>
      <c r="S2043" s="16">
        <f t="shared" si="141"/>
        <v>42654.525775462964</v>
      </c>
      <c r="T2043" s="16">
        <f t="shared" si="142"/>
        <v>42684.567442129628</v>
      </c>
      <c r="U2043">
        <f t="shared" si="143"/>
        <v>2016</v>
      </c>
    </row>
    <row r="2044" spans="1:21" ht="48" hidden="1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P2044">
        <f t="shared" si="140"/>
        <v>88.24</v>
      </c>
      <c r="Q2044" s="11" t="s">
        <v>8317</v>
      </c>
      <c r="R2044" t="s">
        <v>8347</v>
      </c>
      <c r="S2044" s="16">
        <f t="shared" si="141"/>
        <v>42331.708032407405</v>
      </c>
      <c r="T2044" s="16">
        <f t="shared" si="142"/>
        <v>42391.708032407405</v>
      </c>
      <c r="U2044">
        <f t="shared" si="143"/>
        <v>2016</v>
      </c>
    </row>
    <row r="2045" spans="1:21" ht="48" hidden="1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P2045">
        <f t="shared" si="140"/>
        <v>36.33</v>
      </c>
      <c r="Q2045" s="11" t="s">
        <v>8317</v>
      </c>
      <c r="R2045" t="s">
        <v>8347</v>
      </c>
      <c r="S2045" s="16">
        <f t="shared" si="141"/>
        <v>42661.176817129628</v>
      </c>
      <c r="T2045" s="16">
        <f t="shared" si="142"/>
        <v>42715.207638888889</v>
      </c>
      <c r="U2045">
        <f t="shared" si="143"/>
        <v>2016</v>
      </c>
    </row>
    <row r="2046" spans="1:21" ht="48" hidden="1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P2046">
        <f t="shared" si="140"/>
        <v>90.18</v>
      </c>
      <c r="Q2046" s="11" t="s">
        <v>8317</v>
      </c>
      <c r="R2046" t="s">
        <v>8347</v>
      </c>
      <c r="S2046" s="16">
        <f t="shared" si="141"/>
        <v>42138.684189814812</v>
      </c>
      <c r="T2046" s="16">
        <f t="shared" si="142"/>
        <v>42168.684189814812</v>
      </c>
      <c r="U2046">
        <f t="shared" si="143"/>
        <v>2015</v>
      </c>
    </row>
    <row r="2047" spans="1:21" ht="48" hidden="1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P2047">
        <f t="shared" si="140"/>
        <v>152.62</v>
      </c>
      <c r="Q2047" s="11" t="s">
        <v>8317</v>
      </c>
      <c r="R2047" t="s">
        <v>8347</v>
      </c>
      <c r="S2047" s="16">
        <f t="shared" si="141"/>
        <v>41069.088506944441</v>
      </c>
      <c r="T2047" s="16">
        <f t="shared" si="142"/>
        <v>41099.088506944441</v>
      </c>
      <c r="U2047">
        <f t="shared" si="143"/>
        <v>2012</v>
      </c>
    </row>
    <row r="2048" spans="1:21" ht="48" hidden="1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P2048">
        <f t="shared" si="140"/>
        <v>55.81</v>
      </c>
      <c r="Q2048" s="11" t="s">
        <v>8317</v>
      </c>
      <c r="R2048" t="s">
        <v>8347</v>
      </c>
      <c r="S2048" s="16">
        <f t="shared" si="141"/>
        <v>41387.171805555554</v>
      </c>
      <c r="T2048" s="16">
        <f t="shared" si="142"/>
        <v>41417.171805555554</v>
      </c>
      <c r="U2048">
        <f t="shared" si="143"/>
        <v>2013</v>
      </c>
    </row>
    <row r="2049" spans="1:21" ht="48" hidden="1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P2049">
        <f t="shared" si="140"/>
        <v>227.85</v>
      </c>
      <c r="Q2049" s="11" t="s">
        <v>8317</v>
      </c>
      <c r="R2049" t="s">
        <v>8347</v>
      </c>
      <c r="S2049" s="16">
        <f t="shared" si="141"/>
        <v>42081.903587962966</v>
      </c>
      <c r="T2049" s="16">
        <f t="shared" si="142"/>
        <v>42111</v>
      </c>
      <c r="U2049">
        <f t="shared" si="143"/>
        <v>2015</v>
      </c>
    </row>
    <row r="2050" spans="1:21" ht="48" hidden="1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P2050">
        <f t="shared" si="140"/>
        <v>91.83</v>
      </c>
      <c r="Q2050" s="11" t="s">
        <v>8317</v>
      </c>
      <c r="R2050" t="s">
        <v>8347</v>
      </c>
      <c r="S2050" s="16">
        <f t="shared" si="141"/>
        <v>41387.651516203703</v>
      </c>
      <c r="T2050" s="16">
        <f t="shared" si="142"/>
        <v>41417.651516203703</v>
      </c>
      <c r="U2050">
        <f t="shared" si="143"/>
        <v>2013</v>
      </c>
    </row>
    <row r="2051" spans="1:21" ht="16" hidden="1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P2051">
        <f t="shared" ref="P2051:P2114" si="144">IFERROR(ROUND(E2051/L2051,2),0)</f>
        <v>80.989999999999995</v>
      </c>
      <c r="Q2051" s="11" t="s">
        <v>8317</v>
      </c>
      <c r="R2051" t="s">
        <v>8347</v>
      </c>
      <c r="S2051" s="16">
        <f t="shared" ref="S2051:S2114" si="145">(((J2051/60)/60)/24)+DATE(1970,1,1)</f>
        <v>41575.527349537035</v>
      </c>
      <c r="T2051" s="16">
        <f t="shared" ref="T2051:T2114" si="146">(((I2051/60)/60)/24)+DATE(1970,1,1)</f>
        <v>41610.957638888889</v>
      </c>
      <c r="U2051">
        <f t="shared" ref="U2051:U2114" si="147">YEAR(T2051)</f>
        <v>2013</v>
      </c>
    </row>
    <row r="2052" spans="1:21" ht="48" hidden="1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P2052">
        <f t="shared" si="144"/>
        <v>278.39</v>
      </c>
      <c r="Q2052" s="11" t="s">
        <v>8317</v>
      </c>
      <c r="R2052" t="s">
        <v>8347</v>
      </c>
      <c r="S2052" s="16">
        <f t="shared" si="145"/>
        <v>42115.071504629625</v>
      </c>
      <c r="T2052" s="16">
        <f t="shared" si="146"/>
        <v>42155.071504629625</v>
      </c>
      <c r="U2052">
        <f t="shared" si="147"/>
        <v>2015</v>
      </c>
    </row>
    <row r="2053" spans="1:21" ht="48" hidden="1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P2053">
        <f t="shared" si="144"/>
        <v>43.1</v>
      </c>
      <c r="Q2053" s="11" t="s">
        <v>8317</v>
      </c>
      <c r="R2053" t="s">
        <v>8347</v>
      </c>
      <c r="S2053" s="16">
        <f t="shared" si="145"/>
        <v>41604.022418981483</v>
      </c>
      <c r="T2053" s="16">
        <f t="shared" si="146"/>
        <v>41634.022418981483</v>
      </c>
      <c r="U2053">
        <f t="shared" si="147"/>
        <v>2013</v>
      </c>
    </row>
    <row r="2054" spans="1:21" ht="48" hidden="1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P2054">
        <f t="shared" si="144"/>
        <v>326.29000000000002</v>
      </c>
      <c r="Q2054" s="11" t="s">
        <v>8317</v>
      </c>
      <c r="R2054" t="s">
        <v>8347</v>
      </c>
      <c r="S2054" s="16">
        <f t="shared" si="145"/>
        <v>42375.08394675926</v>
      </c>
      <c r="T2054" s="16">
        <f t="shared" si="146"/>
        <v>42420.08394675926</v>
      </c>
      <c r="U2054">
        <f t="shared" si="147"/>
        <v>2016</v>
      </c>
    </row>
    <row r="2055" spans="1:21" ht="48" hidden="1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P2055">
        <f t="shared" si="144"/>
        <v>41.74</v>
      </c>
      <c r="Q2055" s="11" t="s">
        <v>8317</v>
      </c>
      <c r="R2055" t="s">
        <v>8347</v>
      </c>
      <c r="S2055" s="16">
        <f t="shared" si="145"/>
        <v>42303.617488425924</v>
      </c>
      <c r="T2055" s="16">
        <f t="shared" si="146"/>
        <v>42333.659155092595</v>
      </c>
      <c r="U2055">
        <f t="shared" si="147"/>
        <v>2015</v>
      </c>
    </row>
    <row r="2056" spans="1:21" ht="48" hidden="1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P2056">
        <f t="shared" si="144"/>
        <v>64.02</v>
      </c>
      <c r="Q2056" s="11" t="s">
        <v>8317</v>
      </c>
      <c r="R2056" t="s">
        <v>8347</v>
      </c>
      <c r="S2056" s="16">
        <f t="shared" si="145"/>
        <v>41731.520949074074</v>
      </c>
      <c r="T2056" s="16">
        <f t="shared" si="146"/>
        <v>41761.520949074074</v>
      </c>
      <c r="U2056">
        <f t="shared" si="147"/>
        <v>2014</v>
      </c>
    </row>
    <row r="2057" spans="1:21" ht="48" hidden="1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P2057">
        <f t="shared" si="144"/>
        <v>99.46</v>
      </c>
      <c r="Q2057" s="11" t="s">
        <v>8317</v>
      </c>
      <c r="R2057" t="s">
        <v>8347</v>
      </c>
      <c r="S2057" s="16">
        <f t="shared" si="145"/>
        <v>41946.674108796295</v>
      </c>
      <c r="T2057" s="16">
        <f t="shared" si="146"/>
        <v>41976.166666666672</v>
      </c>
      <c r="U2057">
        <f t="shared" si="147"/>
        <v>2014</v>
      </c>
    </row>
    <row r="2058" spans="1:21" ht="48" hidden="1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P2058">
        <f t="shared" si="144"/>
        <v>138.49</v>
      </c>
      <c r="Q2058" s="11" t="s">
        <v>8317</v>
      </c>
      <c r="R2058" t="s">
        <v>8347</v>
      </c>
      <c r="S2058" s="16">
        <f t="shared" si="145"/>
        <v>41351.76090277778</v>
      </c>
      <c r="T2058" s="16">
        <f t="shared" si="146"/>
        <v>41381.76090277778</v>
      </c>
      <c r="U2058">
        <f t="shared" si="147"/>
        <v>2013</v>
      </c>
    </row>
    <row r="2059" spans="1:21" ht="48" hidden="1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P2059">
        <f t="shared" si="144"/>
        <v>45.55</v>
      </c>
      <c r="Q2059" s="11" t="s">
        <v>8317</v>
      </c>
      <c r="R2059" t="s">
        <v>8347</v>
      </c>
      <c r="S2059" s="16">
        <f t="shared" si="145"/>
        <v>42396.494583333333</v>
      </c>
      <c r="T2059" s="16">
        <f t="shared" si="146"/>
        <v>42426.494583333333</v>
      </c>
      <c r="U2059">
        <f t="shared" si="147"/>
        <v>2016</v>
      </c>
    </row>
    <row r="2060" spans="1:21" ht="32" hidden="1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P2060">
        <f t="shared" si="144"/>
        <v>10.51</v>
      </c>
      <c r="Q2060" s="11" t="s">
        <v>8317</v>
      </c>
      <c r="R2060" t="s">
        <v>8347</v>
      </c>
      <c r="S2060" s="16">
        <f t="shared" si="145"/>
        <v>42026.370717592596</v>
      </c>
      <c r="T2060" s="16">
        <f t="shared" si="146"/>
        <v>42065.833333333328</v>
      </c>
      <c r="U2060">
        <f t="shared" si="147"/>
        <v>2015</v>
      </c>
    </row>
    <row r="2061" spans="1:21" ht="48" hidden="1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P2061">
        <f t="shared" si="144"/>
        <v>114.77</v>
      </c>
      <c r="Q2061" s="11" t="s">
        <v>8317</v>
      </c>
      <c r="R2061" t="s">
        <v>8347</v>
      </c>
      <c r="S2061" s="16">
        <f t="shared" si="145"/>
        <v>42361.602476851855</v>
      </c>
      <c r="T2061" s="16">
        <f t="shared" si="146"/>
        <v>42400.915972222225</v>
      </c>
      <c r="U2061">
        <f t="shared" si="147"/>
        <v>2016</v>
      </c>
    </row>
    <row r="2062" spans="1:21" ht="48" hidden="1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P2062">
        <f t="shared" si="144"/>
        <v>36</v>
      </c>
      <c r="Q2062" s="11" t="s">
        <v>8317</v>
      </c>
      <c r="R2062" t="s">
        <v>8347</v>
      </c>
      <c r="S2062" s="16">
        <f t="shared" si="145"/>
        <v>41783.642939814818</v>
      </c>
      <c r="T2062" s="16">
        <f t="shared" si="146"/>
        <v>41843.642939814818</v>
      </c>
      <c r="U2062">
        <f t="shared" si="147"/>
        <v>2014</v>
      </c>
    </row>
    <row r="2063" spans="1:21" ht="48" hidden="1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P2063">
        <f t="shared" si="144"/>
        <v>154.16999999999999</v>
      </c>
      <c r="Q2063" s="11" t="s">
        <v>8317</v>
      </c>
      <c r="R2063" t="s">
        <v>8347</v>
      </c>
      <c r="S2063" s="16">
        <f t="shared" si="145"/>
        <v>42705.764513888891</v>
      </c>
      <c r="T2063" s="16">
        <f t="shared" si="146"/>
        <v>42735.764513888891</v>
      </c>
      <c r="U2063">
        <f t="shared" si="147"/>
        <v>2016</v>
      </c>
    </row>
    <row r="2064" spans="1:21" ht="48" hidden="1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P2064">
        <f t="shared" si="144"/>
        <v>566.39</v>
      </c>
      <c r="Q2064" s="11" t="s">
        <v>8317</v>
      </c>
      <c r="R2064" t="s">
        <v>8347</v>
      </c>
      <c r="S2064" s="16">
        <f t="shared" si="145"/>
        <v>42423.3830787037</v>
      </c>
      <c r="T2064" s="16">
        <f t="shared" si="146"/>
        <v>42453.341412037036</v>
      </c>
      <c r="U2064">
        <f t="shared" si="147"/>
        <v>2016</v>
      </c>
    </row>
    <row r="2065" spans="1:21" ht="32" hidden="1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P2065">
        <f t="shared" si="144"/>
        <v>120.86</v>
      </c>
      <c r="Q2065" s="11" t="s">
        <v>8317</v>
      </c>
      <c r="R2065" t="s">
        <v>8347</v>
      </c>
      <c r="S2065" s="16">
        <f t="shared" si="145"/>
        <v>42472.73265046296</v>
      </c>
      <c r="T2065" s="16">
        <f t="shared" si="146"/>
        <v>42505.73265046296</v>
      </c>
      <c r="U2065">
        <f t="shared" si="147"/>
        <v>2016</v>
      </c>
    </row>
    <row r="2066" spans="1:21" ht="48" hidden="1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P2066">
        <f t="shared" si="144"/>
        <v>86.16</v>
      </c>
      <c r="Q2066" s="11" t="s">
        <v>8317</v>
      </c>
      <c r="R2066" t="s">
        <v>8347</v>
      </c>
      <c r="S2066" s="16">
        <f t="shared" si="145"/>
        <v>41389.364849537036</v>
      </c>
      <c r="T2066" s="16">
        <f t="shared" si="146"/>
        <v>41425.5</v>
      </c>
      <c r="U2066">
        <f t="shared" si="147"/>
        <v>2013</v>
      </c>
    </row>
    <row r="2067" spans="1:21" ht="48" hidden="1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P2067">
        <f t="shared" si="144"/>
        <v>51.21</v>
      </c>
      <c r="Q2067" s="11" t="s">
        <v>8317</v>
      </c>
      <c r="R2067" t="s">
        <v>8347</v>
      </c>
      <c r="S2067" s="16">
        <f t="shared" si="145"/>
        <v>41603.333668981482</v>
      </c>
      <c r="T2067" s="16">
        <f t="shared" si="146"/>
        <v>41633.333668981482</v>
      </c>
      <c r="U2067">
        <f t="shared" si="147"/>
        <v>2013</v>
      </c>
    </row>
    <row r="2068" spans="1:21" ht="48" hidden="1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P2068">
        <f t="shared" si="144"/>
        <v>67.260000000000005</v>
      </c>
      <c r="Q2068" s="11" t="s">
        <v>8317</v>
      </c>
      <c r="R2068" t="s">
        <v>8347</v>
      </c>
      <c r="S2068" s="16">
        <f t="shared" si="145"/>
        <v>41844.771793981483</v>
      </c>
      <c r="T2068" s="16">
        <f t="shared" si="146"/>
        <v>41874.771793981483</v>
      </c>
      <c r="U2068">
        <f t="shared" si="147"/>
        <v>2014</v>
      </c>
    </row>
    <row r="2069" spans="1:21" ht="48" hidden="1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P2069">
        <f t="shared" si="144"/>
        <v>62.8</v>
      </c>
      <c r="Q2069" s="11" t="s">
        <v>8317</v>
      </c>
      <c r="R2069" t="s">
        <v>8347</v>
      </c>
      <c r="S2069" s="16">
        <f t="shared" si="145"/>
        <v>42115.853888888887</v>
      </c>
      <c r="T2069" s="16">
        <f t="shared" si="146"/>
        <v>42148.853888888887</v>
      </c>
      <c r="U2069">
        <f t="shared" si="147"/>
        <v>2015</v>
      </c>
    </row>
    <row r="2070" spans="1:21" ht="48" hidden="1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P2070">
        <f t="shared" si="144"/>
        <v>346.13</v>
      </c>
      <c r="Q2070" s="11" t="s">
        <v>8317</v>
      </c>
      <c r="R2070" t="s">
        <v>8347</v>
      </c>
      <c r="S2070" s="16">
        <f t="shared" si="145"/>
        <v>42633.841608796298</v>
      </c>
      <c r="T2070" s="16">
        <f t="shared" si="146"/>
        <v>42663.841608796298</v>
      </c>
      <c r="U2070">
        <f t="shared" si="147"/>
        <v>2016</v>
      </c>
    </row>
    <row r="2071" spans="1:21" ht="48" hidden="1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P2071">
        <f t="shared" si="144"/>
        <v>244.12</v>
      </c>
      <c r="Q2071" s="11" t="s">
        <v>8317</v>
      </c>
      <c r="R2071" t="s">
        <v>8347</v>
      </c>
      <c r="S2071" s="16">
        <f t="shared" si="145"/>
        <v>42340.972118055557</v>
      </c>
      <c r="T2071" s="16">
        <f t="shared" si="146"/>
        <v>42371.972118055557</v>
      </c>
      <c r="U2071">
        <f t="shared" si="147"/>
        <v>2016</v>
      </c>
    </row>
    <row r="2072" spans="1:21" ht="48" hidden="1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P2072">
        <f t="shared" si="144"/>
        <v>259.25</v>
      </c>
      <c r="Q2072" s="11" t="s">
        <v>8317</v>
      </c>
      <c r="R2072" t="s">
        <v>8347</v>
      </c>
      <c r="S2072" s="16">
        <f t="shared" si="145"/>
        <v>42519.6565162037</v>
      </c>
      <c r="T2072" s="16">
        <f t="shared" si="146"/>
        <v>42549.6565162037</v>
      </c>
      <c r="U2072">
        <f t="shared" si="147"/>
        <v>2016</v>
      </c>
    </row>
    <row r="2073" spans="1:21" ht="48" hidden="1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P2073">
        <f t="shared" si="144"/>
        <v>201.96</v>
      </c>
      <c r="Q2073" s="11" t="s">
        <v>8317</v>
      </c>
      <c r="R2073" t="s">
        <v>8347</v>
      </c>
      <c r="S2073" s="16">
        <f t="shared" si="145"/>
        <v>42600.278749999998</v>
      </c>
      <c r="T2073" s="16">
        <f t="shared" si="146"/>
        <v>42645.278749999998</v>
      </c>
      <c r="U2073">
        <f t="shared" si="147"/>
        <v>2016</v>
      </c>
    </row>
    <row r="2074" spans="1:21" ht="48" hidden="1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P2074">
        <f t="shared" si="144"/>
        <v>226.21</v>
      </c>
      <c r="Q2074" s="11" t="s">
        <v>8317</v>
      </c>
      <c r="R2074" t="s">
        <v>8347</v>
      </c>
      <c r="S2074" s="16">
        <f t="shared" si="145"/>
        <v>42467.581388888888</v>
      </c>
      <c r="T2074" s="16">
        <f t="shared" si="146"/>
        <v>42497.581388888888</v>
      </c>
      <c r="U2074">
        <f t="shared" si="147"/>
        <v>2016</v>
      </c>
    </row>
    <row r="2075" spans="1:21" ht="48" hidden="1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P2075">
        <f t="shared" si="144"/>
        <v>324.69</v>
      </c>
      <c r="Q2075" s="11" t="s">
        <v>8317</v>
      </c>
      <c r="R2075" t="s">
        <v>8347</v>
      </c>
      <c r="S2075" s="16">
        <f t="shared" si="145"/>
        <v>42087.668032407411</v>
      </c>
      <c r="T2075" s="16">
        <f t="shared" si="146"/>
        <v>42132.668032407411</v>
      </c>
      <c r="U2075">
        <f t="shared" si="147"/>
        <v>2015</v>
      </c>
    </row>
    <row r="2076" spans="1:21" ht="32" hidden="1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P2076">
        <f t="shared" si="144"/>
        <v>205</v>
      </c>
      <c r="Q2076" s="11" t="s">
        <v>8317</v>
      </c>
      <c r="R2076" t="s">
        <v>8347</v>
      </c>
      <c r="S2076" s="16">
        <f t="shared" si="145"/>
        <v>42466.826180555552</v>
      </c>
      <c r="T2076" s="16">
        <f t="shared" si="146"/>
        <v>42496.826180555552</v>
      </c>
      <c r="U2076">
        <f t="shared" si="147"/>
        <v>2016</v>
      </c>
    </row>
    <row r="2077" spans="1:21" ht="48" hidden="1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P2077">
        <f t="shared" si="144"/>
        <v>20.47</v>
      </c>
      <c r="Q2077" s="11" t="s">
        <v>8317</v>
      </c>
      <c r="R2077" t="s">
        <v>8347</v>
      </c>
      <c r="S2077" s="16">
        <f t="shared" si="145"/>
        <v>41450.681574074071</v>
      </c>
      <c r="T2077" s="16">
        <f t="shared" si="146"/>
        <v>41480.681574074071</v>
      </c>
      <c r="U2077">
        <f t="shared" si="147"/>
        <v>2013</v>
      </c>
    </row>
    <row r="2078" spans="1:21" ht="32" hidden="1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P2078">
        <f t="shared" si="144"/>
        <v>116.35</v>
      </c>
      <c r="Q2078" s="11" t="s">
        <v>8317</v>
      </c>
      <c r="R2078" t="s">
        <v>8347</v>
      </c>
      <c r="S2078" s="16">
        <f t="shared" si="145"/>
        <v>41803.880659722221</v>
      </c>
      <c r="T2078" s="16">
        <f t="shared" si="146"/>
        <v>41843.880659722221</v>
      </c>
      <c r="U2078">
        <f t="shared" si="147"/>
        <v>2014</v>
      </c>
    </row>
    <row r="2079" spans="1:21" ht="48" hidden="1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P2079">
        <f t="shared" si="144"/>
        <v>307.2</v>
      </c>
      <c r="Q2079" s="11" t="s">
        <v>8317</v>
      </c>
      <c r="R2079" t="s">
        <v>8347</v>
      </c>
      <c r="S2079" s="16">
        <f t="shared" si="145"/>
        <v>42103.042546296296</v>
      </c>
      <c r="T2079" s="16">
        <f t="shared" si="146"/>
        <v>42160.875</v>
      </c>
      <c r="U2079">
        <f t="shared" si="147"/>
        <v>2015</v>
      </c>
    </row>
    <row r="2080" spans="1:21" ht="48" hidden="1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P2080">
        <f t="shared" si="144"/>
        <v>546.69000000000005</v>
      </c>
      <c r="Q2080" s="11" t="s">
        <v>8317</v>
      </c>
      <c r="R2080" t="s">
        <v>8347</v>
      </c>
      <c r="S2080" s="16">
        <f t="shared" si="145"/>
        <v>42692.771493055552</v>
      </c>
      <c r="T2080" s="16">
        <f t="shared" si="146"/>
        <v>42722.771493055552</v>
      </c>
      <c r="U2080">
        <f t="shared" si="147"/>
        <v>2016</v>
      </c>
    </row>
    <row r="2081" spans="1:21" ht="48" hidden="1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P2081">
        <f t="shared" si="144"/>
        <v>47.47</v>
      </c>
      <c r="Q2081" s="11" t="s">
        <v>8317</v>
      </c>
      <c r="R2081" t="s">
        <v>8347</v>
      </c>
      <c r="S2081" s="16">
        <f t="shared" si="145"/>
        <v>42150.71056712963</v>
      </c>
      <c r="T2081" s="16">
        <f t="shared" si="146"/>
        <v>42180.791666666672</v>
      </c>
      <c r="U2081">
        <f t="shared" si="147"/>
        <v>2015</v>
      </c>
    </row>
    <row r="2082" spans="1:21" ht="48" hidden="1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P2082">
        <f t="shared" si="144"/>
        <v>101.56</v>
      </c>
      <c r="Q2082" s="11" t="s">
        <v>8317</v>
      </c>
      <c r="R2082" t="s">
        <v>8347</v>
      </c>
      <c r="S2082" s="16">
        <f t="shared" si="145"/>
        <v>42289.957175925927</v>
      </c>
      <c r="T2082" s="16">
        <f t="shared" si="146"/>
        <v>42319.998842592591</v>
      </c>
      <c r="U2082">
        <f t="shared" si="147"/>
        <v>2015</v>
      </c>
    </row>
    <row r="2083" spans="1:21" ht="48" hidden="1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P2083">
        <f t="shared" si="144"/>
        <v>72.91</v>
      </c>
      <c r="Q2083" s="11" t="s">
        <v>8323</v>
      </c>
      <c r="R2083" t="s">
        <v>8327</v>
      </c>
      <c r="S2083" s="16">
        <f t="shared" si="145"/>
        <v>41004.156886574077</v>
      </c>
      <c r="T2083" s="16">
        <f t="shared" si="146"/>
        <v>41045.207638888889</v>
      </c>
      <c r="U2083">
        <f t="shared" si="147"/>
        <v>2012</v>
      </c>
    </row>
    <row r="2084" spans="1:21" ht="48" hidden="1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P2084">
        <f t="shared" si="144"/>
        <v>43.71</v>
      </c>
      <c r="Q2084" s="11" t="s">
        <v>8323</v>
      </c>
      <c r="R2084" t="s">
        <v>8327</v>
      </c>
      <c r="S2084" s="16">
        <f t="shared" si="145"/>
        <v>40811.120324074072</v>
      </c>
      <c r="T2084" s="16">
        <f t="shared" si="146"/>
        <v>40871.161990740737</v>
      </c>
      <c r="U2084">
        <f t="shared" si="147"/>
        <v>2011</v>
      </c>
    </row>
    <row r="2085" spans="1:21" ht="48" hidden="1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P2085">
        <f t="shared" si="144"/>
        <v>34</v>
      </c>
      <c r="Q2085" s="11" t="s">
        <v>8323</v>
      </c>
      <c r="R2085" t="s">
        <v>8327</v>
      </c>
      <c r="S2085" s="16">
        <f t="shared" si="145"/>
        <v>41034.72216435185</v>
      </c>
      <c r="T2085" s="16">
        <f t="shared" si="146"/>
        <v>41064.72216435185</v>
      </c>
      <c r="U2085">
        <f t="shared" si="147"/>
        <v>2012</v>
      </c>
    </row>
    <row r="2086" spans="1:21" ht="48" hidden="1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P2086">
        <f t="shared" si="144"/>
        <v>70.650000000000006</v>
      </c>
      <c r="Q2086" s="11" t="s">
        <v>8323</v>
      </c>
      <c r="R2086" t="s">
        <v>8327</v>
      </c>
      <c r="S2086" s="16">
        <f t="shared" si="145"/>
        <v>41731.833124999997</v>
      </c>
      <c r="T2086" s="16">
        <f t="shared" si="146"/>
        <v>41763.290972222225</v>
      </c>
      <c r="U2086">
        <f t="shared" si="147"/>
        <v>2014</v>
      </c>
    </row>
    <row r="2087" spans="1:21" ht="48" hidden="1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P2087">
        <f t="shared" si="144"/>
        <v>89.3</v>
      </c>
      <c r="Q2087" s="11" t="s">
        <v>8323</v>
      </c>
      <c r="R2087" t="s">
        <v>8327</v>
      </c>
      <c r="S2087" s="16">
        <f t="shared" si="145"/>
        <v>41075.835497685184</v>
      </c>
      <c r="T2087" s="16">
        <f t="shared" si="146"/>
        <v>41105.835497685184</v>
      </c>
      <c r="U2087">
        <f t="shared" si="147"/>
        <v>2012</v>
      </c>
    </row>
    <row r="2088" spans="1:21" ht="48" hidden="1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P2088">
        <f t="shared" si="144"/>
        <v>115.09</v>
      </c>
      <c r="Q2088" s="11" t="s">
        <v>8323</v>
      </c>
      <c r="R2088" t="s">
        <v>8327</v>
      </c>
      <c r="S2088" s="16">
        <f t="shared" si="145"/>
        <v>40860.67050925926</v>
      </c>
      <c r="T2088" s="16">
        <f t="shared" si="146"/>
        <v>40891.207638888889</v>
      </c>
      <c r="U2088">
        <f t="shared" si="147"/>
        <v>2011</v>
      </c>
    </row>
    <row r="2089" spans="1:21" ht="48" hidden="1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P2089">
        <f t="shared" si="144"/>
        <v>62.12</v>
      </c>
      <c r="Q2089" s="11" t="s">
        <v>8323</v>
      </c>
      <c r="R2089" t="s">
        <v>8327</v>
      </c>
      <c r="S2089" s="16">
        <f t="shared" si="145"/>
        <v>40764.204375000001</v>
      </c>
      <c r="T2089" s="16">
        <f t="shared" si="146"/>
        <v>40794.204375000001</v>
      </c>
      <c r="U2089">
        <f t="shared" si="147"/>
        <v>2011</v>
      </c>
    </row>
    <row r="2090" spans="1:21" ht="48" hidden="1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P2090">
        <f t="shared" si="144"/>
        <v>46.2</v>
      </c>
      <c r="Q2090" s="11" t="s">
        <v>8323</v>
      </c>
      <c r="R2090" t="s">
        <v>8327</v>
      </c>
      <c r="S2090" s="16">
        <f t="shared" si="145"/>
        <v>40395.714722222219</v>
      </c>
      <c r="T2090" s="16">
        <f t="shared" si="146"/>
        <v>40432.165972222225</v>
      </c>
      <c r="U2090">
        <f t="shared" si="147"/>
        <v>2010</v>
      </c>
    </row>
    <row r="2091" spans="1:21" ht="32" hidden="1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P2091">
        <f t="shared" si="144"/>
        <v>48.55</v>
      </c>
      <c r="Q2091" s="11" t="s">
        <v>8323</v>
      </c>
      <c r="R2091" t="s">
        <v>8327</v>
      </c>
      <c r="S2091" s="16">
        <f t="shared" si="145"/>
        <v>41453.076319444444</v>
      </c>
      <c r="T2091" s="16">
        <f t="shared" si="146"/>
        <v>41488.076319444444</v>
      </c>
      <c r="U2091">
        <f t="shared" si="147"/>
        <v>2013</v>
      </c>
    </row>
    <row r="2092" spans="1:21" ht="48" hidden="1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P2092">
        <f t="shared" si="144"/>
        <v>57.52</v>
      </c>
      <c r="Q2092" s="11" t="s">
        <v>8323</v>
      </c>
      <c r="R2092" t="s">
        <v>8327</v>
      </c>
      <c r="S2092" s="16">
        <f t="shared" si="145"/>
        <v>41299.381423611114</v>
      </c>
      <c r="T2092" s="16">
        <f t="shared" si="146"/>
        <v>41329.381423611114</v>
      </c>
      <c r="U2092">
        <f t="shared" si="147"/>
        <v>2013</v>
      </c>
    </row>
    <row r="2093" spans="1:21" ht="48" hidden="1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P2093">
        <f t="shared" si="144"/>
        <v>88.15</v>
      </c>
      <c r="Q2093" s="11" t="s">
        <v>8323</v>
      </c>
      <c r="R2093" t="s">
        <v>8327</v>
      </c>
      <c r="S2093" s="16">
        <f t="shared" si="145"/>
        <v>40555.322662037033</v>
      </c>
      <c r="T2093" s="16">
        <f t="shared" si="146"/>
        <v>40603.833333333336</v>
      </c>
      <c r="U2093">
        <f t="shared" si="147"/>
        <v>2011</v>
      </c>
    </row>
    <row r="2094" spans="1:21" ht="48" hidden="1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P2094">
        <f t="shared" si="144"/>
        <v>110.49</v>
      </c>
      <c r="Q2094" s="11" t="s">
        <v>8323</v>
      </c>
      <c r="R2094" t="s">
        <v>8327</v>
      </c>
      <c r="S2094" s="16">
        <f t="shared" si="145"/>
        <v>40763.707546296297</v>
      </c>
      <c r="T2094" s="16">
        <f t="shared" si="146"/>
        <v>40823.707546296297</v>
      </c>
      <c r="U2094">
        <f t="shared" si="147"/>
        <v>2011</v>
      </c>
    </row>
    <row r="2095" spans="1:21" ht="48" hidden="1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P2095">
        <f t="shared" si="144"/>
        <v>66.83</v>
      </c>
      <c r="Q2095" s="11" t="s">
        <v>8323</v>
      </c>
      <c r="R2095" t="s">
        <v>8327</v>
      </c>
      <c r="S2095" s="16">
        <f t="shared" si="145"/>
        <v>41205.854537037041</v>
      </c>
      <c r="T2095" s="16">
        <f t="shared" si="146"/>
        <v>41265.896203703705</v>
      </c>
      <c r="U2095">
        <f t="shared" si="147"/>
        <v>2012</v>
      </c>
    </row>
    <row r="2096" spans="1:21" ht="48" hidden="1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P2096">
        <f t="shared" si="144"/>
        <v>58.6</v>
      </c>
      <c r="Q2096" s="11" t="s">
        <v>8323</v>
      </c>
      <c r="R2096" t="s">
        <v>8327</v>
      </c>
      <c r="S2096" s="16">
        <f t="shared" si="145"/>
        <v>40939.02002314815</v>
      </c>
      <c r="T2096" s="16">
        <f t="shared" si="146"/>
        <v>40973.125</v>
      </c>
      <c r="U2096">
        <f t="shared" si="147"/>
        <v>2012</v>
      </c>
    </row>
    <row r="2097" spans="1:21" ht="48" hidden="1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P2097">
        <f t="shared" si="144"/>
        <v>113.64</v>
      </c>
      <c r="Q2097" s="11" t="s">
        <v>8323</v>
      </c>
      <c r="R2097" t="s">
        <v>8327</v>
      </c>
      <c r="S2097" s="16">
        <f t="shared" si="145"/>
        <v>40758.733483796292</v>
      </c>
      <c r="T2097" s="16">
        <f t="shared" si="146"/>
        <v>40818.733483796292</v>
      </c>
      <c r="U2097">
        <f t="shared" si="147"/>
        <v>2011</v>
      </c>
    </row>
    <row r="2098" spans="1:21" ht="48" hidden="1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P2098">
        <f t="shared" si="144"/>
        <v>43.57</v>
      </c>
      <c r="Q2098" s="11" t="s">
        <v>8323</v>
      </c>
      <c r="R2098" t="s">
        <v>8327</v>
      </c>
      <c r="S2098" s="16">
        <f t="shared" si="145"/>
        <v>41192.758506944447</v>
      </c>
      <c r="T2098" s="16">
        <f t="shared" si="146"/>
        <v>41208.165972222225</v>
      </c>
      <c r="U2098">
        <f t="shared" si="147"/>
        <v>2012</v>
      </c>
    </row>
    <row r="2099" spans="1:21" ht="48" hidden="1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P2099">
        <f t="shared" si="144"/>
        <v>78.95</v>
      </c>
      <c r="Q2099" s="11" t="s">
        <v>8323</v>
      </c>
      <c r="R2099" t="s">
        <v>8327</v>
      </c>
      <c r="S2099" s="16">
        <f t="shared" si="145"/>
        <v>40818.58489583333</v>
      </c>
      <c r="T2099" s="16">
        <f t="shared" si="146"/>
        <v>40878.626562500001</v>
      </c>
      <c r="U2099">
        <f t="shared" si="147"/>
        <v>2011</v>
      </c>
    </row>
    <row r="2100" spans="1:21" ht="48" hidden="1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P2100">
        <f t="shared" si="144"/>
        <v>188.13</v>
      </c>
      <c r="Q2100" s="11" t="s">
        <v>8323</v>
      </c>
      <c r="R2100" t="s">
        <v>8327</v>
      </c>
      <c r="S2100" s="16">
        <f t="shared" si="145"/>
        <v>40946.11383101852</v>
      </c>
      <c r="T2100" s="16">
        <f t="shared" si="146"/>
        <v>40976.11383101852</v>
      </c>
      <c r="U2100">
        <f t="shared" si="147"/>
        <v>2012</v>
      </c>
    </row>
    <row r="2101" spans="1:21" ht="16" hidden="1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P2101">
        <f t="shared" si="144"/>
        <v>63.03</v>
      </c>
      <c r="Q2101" s="11" t="s">
        <v>8323</v>
      </c>
      <c r="R2101" t="s">
        <v>8327</v>
      </c>
      <c r="S2101" s="16">
        <f t="shared" si="145"/>
        <v>42173.746342592596</v>
      </c>
      <c r="T2101" s="16">
        <f t="shared" si="146"/>
        <v>42187.152777777781</v>
      </c>
      <c r="U2101">
        <f t="shared" si="147"/>
        <v>2015</v>
      </c>
    </row>
    <row r="2102" spans="1:21" ht="48" hidden="1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P2102">
        <f t="shared" si="144"/>
        <v>30.37</v>
      </c>
      <c r="Q2102" s="11" t="s">
        <v>8323</v>
      </c>
      <c r="R2102" t="s">
        <v>8327</v>
      </c>
      <c r="S2102" s="16">
        <f t="shared" si="145"/>
        <v>41074.834965277776</v>
      </c>
      <c r="T2102" s="16">
        <f t="shared" si="146"/>
        <v>41090.165972222225</v>
      </c>
      <c r="U2102">
        <f t="shared" si="147"/>
        <v>2012</v>
      </c>
    </row>
    <row r="2103" spans="1:21" ht="48" hidden="1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P2103">
        <f t="shared" si="144"/>
        <v>51.48</v>
      </c>
      <c r="Q2103" s="11" t="s">
        <v>8323</v>
      </c>
      <c r="R2103" t="s">
        <v>8327</v>
      </c>
      <c r="S2103" s="16">
        <f t="shared" si="145"/>
        <v>40892.149467592593</v>
      </c>
      <c r="T2103" s="16">
        <f t="shared" si="146"/>
        <v>40952.149467592593</v>
      </c>
      <c r="U2103">
        <f t="shared" si="147"/>
        <v>2012</v>
      </c>
    </row>
    <row r="2104" spans="1:21" ht="48" hidden="1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P2104">
        <f t="shared" si="144"/>
        <v>35.79</v>
      </c>
      <c r="Q2104" s="11" t="s">
        <v>8323</v>
      </c>
      <c r="R2104" t="s">
        <v>8327</v>
      </c>
      <c r="S2104" s="16">
        <f t="shared" si="145"/>
        <v>40638.868611111109</v>
      </c>
      <c r="T2104" s="16">
        <f t="shared" si="146"/>
        <v>40668.868611111109</v>
      </c>
      <c r="U2104">
        <f t="shared" si="147"/>
        <v>2011</v>
      </c>
    </row>
    <row r="2105" spans="1:21" ht="32" hidden="1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P2105">
        <f t="shared" si="144"/>
        <v>98.82</v>
      </c>
      <c r="Q2105" s="11" t="s">
        <v>8323</v>
      </c>
      <c r="R2105" t="s">
        <v>8327</v>
      </c>
      <c r="S2105" s="16">
        <f t="shared" si="145"/>
        <v>41192.754942129628</v>
      </c>
      <c r="T2105" s="16">
        <f t="shared" si="146"/>
        <v>41222.7966087963</v>
      </c>
      <c r="U2105">
        <f t="shared" si="147"/>
        <v>2012</v>
      </c>
    </row>
    <row r="2106" spans="1:21" ht="48" hidden="1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P2106">
        <f t="shared" si="144"/>
        <v>28</v>
      </c>
      <c r="Q2106" s="11" t="s">
        <v>8323</v>
      </c>
      <c r="R2106" t="s">
        <v>8327</v>
      </c>
      <c r="S2106" s="16">
        <f t="shared" si="145"/>
        <v>41394.074467592596</v>
      </c>
      <c r="T2106" s="16">
        <f t="shared" si="146"/>
        <v>41425</v>
      </c>
      <c r="U2106">
        <f t="shared" si="147"/>
        <v>2013</v>
      </c>
    </row>
    <row r="2107" spans="1:21" ht="32" hidden="1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P2107">
        <f t="shared" si="144"/>
        <v>51.31</v>
      </c>
      <c r="Q2107" s="11" t="s">
        <v>8323</v>
      </c>
      <c r="R2107" t="s">
        <v>8327</v>
      </c>
      <c r="S2107" s="16">
        <f t="shared" si="145"/>
        <v>41951.788807870369</v>
      </c>
      <c r="T2107" s="16">
        <f t="shared" si="146"/>
        <v>41964.166666666672</v>
      </c>
      <c r="U2107">
        <f t="shared" si="147"/>
        <v>2014</v>
      </c>
    </row>
    <row r="2108" spans="1:21" ht="48" hidden="1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P2108">
        <f t="shared" si="144"/>
        <v>53.52</v>
      </c>
      <c r="Q2108" s="11" t="s">
        <v>8323</v>
      </c>
      <c r="R2108" t="s">
        <v>8327</v>
      </c>
      <c r="S2108" s="16">
        <f t="shared" si="145"/>
        <v>41270.21497685185</v>
      </c>
      <c r="T2108" s="16">
        <f t="shared" si="146"/>
        <v>41300.21497685185</v>
      </c>
      <c r="U2108">
        <f t="shared" si="147"/>
        <v>2013</v>
      </c>
    </row>
    <row r="2109" spans="1:21" ht="48" hidden="1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P2109">
        <f t="shared" si="144"/>
        <v>37.15</v>
      </c>
      <c r="Q2109" s="11" t="s">
        <v>8323</v>
      </c>
      <c r="R2109" t="s">
        <v>8327</v>
      </c>
      <c r="S2109" s="16">
        <f t="shared" si="145"/>
        <v>41934.71056712963</v>
      </c>
      <c r="T2109" s="16">
        <f t="shared" si="146"/>
        <v>41955.752233796295</v>
      </c>
      <c r="U2109">
        <f t="shared" si="147"/>
        <v>2014</v>
      </c>
    </row>
    <row r="2110" spans="1:21" ht="48" hidden="1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P2110">
        <f t="shared" si="144"/>
        <v>89.9</v>
      </c>
      <c r="Q2110" s="11" t="s">
        <v>8323</v>
      </c>
      <c r="R2110" t="s">
        <v>8327</v>
      </c>
      <c r="S2110" s="16">
        <f t="shared" si="145"/>
        <v>41135.175694444442</v>
      </c>
      <c r="T2110" s="16">
        <f t="shared" si="146"/>
        <v>41162.163194444445</v>
      </c>
      <c r="U2110">
        <f t="shared" si="147"/>
        <v>2012</v>
      </c>
    </row>
    <row r="2111" spans="1:21" ht="32" hidden="1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P2111">
        <f t="shared" si="144"/>
        <v>106.53</v>
      </c>
      <c r="Q2111" s="11" t="s">
        <v>8323</v>
      </c>
      <c r="R2111" t="s">
        <v>8327</v>
      </c>
      <c r="S2111" s="16">
        <f t="shared" si="145"/>
        <v>42160.708530092597</v>
      </c>
      <c r="T2111" s="16">
        <f t="shared" si="146"/>
        <v>42190.708530092597</v>
      </c>
      <c r="U2111">
        <f t="shared" si="147"/>
        <v>2015</v>
      </c>
    </row>
    <row r="2112" spans="1:21" ht="32" hidden="1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P2112">
        <f t="shared" si="144"/>
        <v>52.82</v>
      </c>
      <c r="Q2112" s="11" t="s">
        <v>8323</v>
      </c>
      <c r="R2112" t="s">
        <v>8327</v>
      </c>
      <c r="S2112" s="16">
        <f t="shared" si="145"/>
        <v>41759.670937499999</v>
      </c>
      <c r="T2112" s="16">
        <f t="shared" si="146"/>
        <v>41787.207638888889</v>
      </c>
      <c r="U2112">
        <f t="shared" si="147"/>
        <v>2014</v>
      </c>
    </row>
    <row r="2113" spans="1:21" ht="48" hidden="1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P2113">
        <f t="shared" si="144"/>
        <v>54.62</v>
      </c>
      <c r="Q2113" s="11" t="s">
        <v>8323</v>
      </c>
      <c r="R2113" t="s">
        <v>8327</v>
      </c>
      <c r="S2113" s="16">
        <f t="shared" si="145"/>
        <v>40703.197048611109</v>
      </c>
      <c r="T2113" s="16">
        <f t="shared" si="146"/>
        <v>40770.041666666664</v>
      </c>
      <c r="U2113">
        <f t="shared" si="147"/>
        <v>2011</v>
      </c>
    </row>
    <row r="2114" spans="1:21" ht="48" hidden="1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P2114">
        <f t="shared" si="144"/>
        <v>27.27</v>
      </c>
      <c r="Q2114" s="11" t="s">
        <v>8323</v>
      </c>
      <c r="R2114" t="s">
        <v>8327</v>
      </c>
      <c r="S2114" s="16">
        <f t="shared" si="145"/>
        <v>41365.928159722222</v>
      </c>
      <c r="T2114" s="16">
        <f t="shared" si="146"/>
        <v>41379.928159722222</v>
      </c>
      <c r="U2114">
        <f t="shared" si="147"/>
        <v>2013</v>
      </c>
    </row>
    <row r="2115" spans="1:21" ht="32" hidden="1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P2115">
        <f t="shared" ref="P2115:P2178" si="148">IFERROR(ROUND(E2115/L2115,2),0)</f>
        <v>68.599999999999994</v>
      </c>
      <c r="Q2115" s="11" t="s">
        <v>8323</v>
      </c>
      <c r="R2115" t="s">
        <v>8327</v>
      </c>
      <c r="S2115" s="16">
        <f t="shared" ref="S2115:S2178" si="149">(((J2115/60)/60)/24)+DATE(1970,1,1)</f>
        <v>41870.86546296296</v>
      </c>
      <c r="T2115" s="16">
        <f t="shared" ref="T2115:T2178" si="150">(((I2115/60)/60)/24)+DATE(1970,1,1)</f>
        <v>41905.86546296296</v>
      </c>
      <c r="U2115">
        <f t="shared" ref="U2115:U2178" si="151">YEAR(T2115)</f>
        <v>2014</v>
      </c>
    </row>
    <row r="2116" spans="1:21" ht="48" hidden="1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P2116">
        <f t="shared" si="148"/>
        <v>35.61</v>
      </c>
      <c r="Q2116" s="11" t="s">
        <v>8323</v>
      </c>
      <c r="R2116" t="s">
        <v>8327</v>
      </c>
      <c r="S2116" s="16">
        <f t="shared" si="149"/>
        <v>40458.815625000003</v>
      </c>
      <c r="T2116" s="16">
        <f t="shared" si="150"/>
        <v>40521.207638888889</v>
      </c>
      <c r="U2116">
        <f t="shared" si="151"/>
        <v>2010</v>
      </c>
    </row>
    <row r="2117" spans="1:21" ht="48" hidden="1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P2117">
        <f t="shared" si="148"/>
        <v>94.03</v>
      </c>
      <c r="Q2117" s="11" t="s">
        <v>8323</v>
      </c>
      <c r="R2117" t="s">
        <v>8327</v>
      </c>
      <c r="S2117" s="16">
        <f t="shared" si="149"/>
        <v>40564.081030092595</v>
      </c>
      <c r="T2117" s="16">
        <f t="shared" si="150"/>
        <v>40594.081030092595</v>
      </c>
      <c r="U2117">
        <f t="shared" si="151"/>
        <v>2011</v>
      </c>
    </row>
    <row r="2118" spans="1:21" ht="48" hidden="1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P2118">
        <f t="shared" si="148"/>
        <v>526.46</v>
      </c>
      <c r="Q2118" s="11" t="s">
        <v>8323</v>
      </c>
      <c r="R2118" t="s">
        <v>8327</v>
      </c>
      <c r="S2118" s="16">
        <f t="shared" si="149"/>
        <v>41136.777812500004</v>
      </c>
      <c r="T2118" s="16">
        <f t="shared" si="150"/>
        <v>41184.777812500004</v>
      </c>
      <c r="U2118">
        <f t="shared" si="151"/>
        <v>2012</v>
      </c>
    </row>
    <row r="2119" spans="1:21" ht="48" hidden="1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P2119">
        <f t="shared" si="148"/>
        <v>50.66</v>
      </c>
      <c r="Q2119" s="11" t="s">
        <v>8323</v>
      </c>
      <c r="R2119" t="s">
        <v>8327</v>
      </c>
      <c r="S2119" s="16">
        <f t="shared" si="149"/>
        <v>42290.059594907405</v>
      </c>
      <c r="T2119" s="16">
        <f t="shared" si="150"/>
        <v>42304.207638888889</v>
      </c>
      <c r="U2119">
        <f t="shared" si="151"/>
        <v>2015</v>
      </c>
    </row>
    <row r="2120" spans="1:21" ht="32" hidden="1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P2120">
        <f t="shared" si="148"/>
        <v>79.180000000000007</v>
      </c>
      <c r="Q2120" s="11" t="s">
        <v>8323</v>
      </c>
      <c r="R2120" t="s">
        <v>8327</v>
      </c>
      <c r="S2120" s="16">
        <f t="shared" si="149"/>
        <v>40718.839537037034</v>
      </c>
      <c r="T2120" s="16">
        <f t="shared" si="150"/>
        <v>40748.839537037034</v>
      </c>
      <c r="U2120">
        <f t="shared" si="151"/>
        <v>2011</v>
      </c>
    </row>
    <row r="2121" spans="1:21" ht="48" hidden="1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P2121">
        <f t="shared" si="148"/>
        <v>91.59</v>
      </c>
      <c r="Q2121" s="11" t="s">
        <v>8323</v>
      </c>
      <c r="R2121" t="s">
        <v>8327</v>
      </c>
      <c r="S2121" s="16">
        <f t="shared" si="149"/>
        <v>41107.130150462966</v>
      </c>
      <c r="T2121" s="16">
        <f t="shared" si="150"/>
        <v>41137.130150462966</v>
      </c>
      <c r="U2121">
        <f t="shared" si="151"/>
        <v>2012</v>
      </c>
    </row>
    <row r="2122" spans="1:21" ht="48" hidden="1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P2122">
        <f t="shared" si="148"/>
        <v>116.96</v>
      </c>
      <c r="Q2122" s="11" t="s">
        <v>8323</v>
      </c>
      <c r="R2122" t="s">
        <v>8327</v>
      </c>
      <c r="S2122" s="16">
        <f t="shared" si="149"/>
        <v>41591.964537037034</v>
      </c>
      <c r="T2122" s="16">
        <f t="shared" si="150"/>
        <v>41640.964537037034</v>
      </c>
      <c r="U2122">
        <f t="shared" si="151"/>
        <v>2014</v>
      </c>
    </row>
    <row r="2123" spans="1:21" ht="32" hidden="1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P2123">
        <f t="shared" si="148"/>
        <v>28.4</v>
      </c>
      <c r="Q2123" s="11" t="s">
        <v>8331</v>
      </c>
      <c r="R2123" t="s">
        <v>8332</v>
      </c>
      <c r="S2123" s="16">
        <f t="shared" si="149"/>
        <v>42716.7424537037</v>
      </c>
      <c r="T2123" s="16">
        <f t="shared" si="150"/>
        <v>42746.7424537037</v>
      </c>
      <c r="U2123">
        <f t="shared" si="151"/>
        <v>2017</v>
      </c>
    </row>
    <row r="2124" spans="1:21" ht="32" hidden="1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P2124">
        <f t="shared" si="148"/>
        <v>103.33</v>
      </c>
      <c r="Q2124" s="11" t="s">
        <v>8331</v>
      </c>
      <c r="R2124" t="s">
        <v>8332</v>
      </c>
      <c r="S2124" s="16">
        <f t="shared" si="149"/>
        <v>42712.300567129627</v>
      </c>
      <c r="T2124" s="16">
        <f t="shared" si="150"/>
        <v>42742.300567129627</v>
      </c>
      <c r="U2124">
        <f t="shared" si="151"/>
        <v>2017</v>
      </c>
    </row>
    <row r="2125" spans="1:21" ht="64" hidden="1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P2125">
        <f t="shared" si="148"/>
        <v>10</v>
      </c>
      <c r="Q2125" s="11" t="s">
        <v>8331</v>
      </c>
      <c r="R2125" t="s">
        <v>8332</v>
      </c>
      <c r="S2125" s="16">
        <f t="shared" si="149"/>
        <v>40198.424849537041</v>
      </c>
      <c r="T2125" s="16">
        <f t="shared" si="150"/>
        <v>40252.290972222225</v>
      </c>
      <c r="U2125">
        <f t="shared" si="151"/>
        <v>2010</v>
      </c>
    </row>
    <row r="2126" spans="1:21" ht="48" hidden="1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P2126">
        <f t="shared" si="148"/>
        <v>23</v>
      </c>
      <c r="Q2126" s="11" t="s">
        <v>8331</v>
      </c>
      <c r="R2126" t="s">
        <v>8332</v>
      </c>
      <c r="S2126" s="16">
        <f t="shared" si="149"/>
        <v>40464.028182870366</v>
      </c>
      <c r="T2126" s="16">
        <f t="shared" si="150"/>
        <v>40512.208333333336</v>
      </c>
      <c r="U2126">
        <f t="shared" si="151"/>
        <v>2010</v>
      </c>
    </row>
    <row r="2127" spans="1:21" ht="48" hidden="1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P2127">
        <f t="shared" si="148"/>
        <v>31.56</v>
      </c>
      <c r="Q2127" s="11" t="s">
        <v>8331</v>
      </c>
      <c r="R2127" t="s">
        <v>8332</v>
      </c>
      <c r="S2127" s="16">
        <f t="shared" si="149"/>
        <v>42191.023530092592</v>
      </c>
      <c r="T2127" s="16">
        <f t="shared" si="150"/>
        <v>42221.023530092592</v>
      </c>
      <c r="U2127">
        <f t="shared" si="151"/>
        <v>2015</v>
      </c>
    </row>
    <row r="2128" spans="1:21" ht="48" hidden="1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P2128">
        <f t="shared" si="148"/>
        <v>5</v>
      </c>
      <c r="Q2128" s="11" t="s">
        <v>8331</v>
      </c>
      <c r="R2128" t="s">
        <v>8332</v>
      </c>
      <c r="S2128" s="16">
        <f t="shared" si="149"/>
        <v>41951.973229166666</v>
      </c>
      <c r="T2128" s="16">
        <f t="shared" si="150"/>
        <v>41981.973229166666</v>
      </c>
      <c r="U2128">
        <f t="shared" si="151"/>
        <v>2014</v>
      </c>
    </row>
    <row r="2129" spans="1:21" ht="16" hidden="1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P2129">
        <f t="shared" si="148"/>
        <v>34.22</v>
      </c>
      <c r="Q2129" s="11" t="s">
        <v>8331</v>
      </c>
      <c r="R2129" t="s">
        <v>8332</v>
      </c>
      <c r="S2129" s="16">
        <f t="shared" si="149"/>
        <v>42045.50535879629</v>
      </c>
      <c r="T2129" s="16">
        <f t="shared" si="150"/>
        <v>42075.463692129633</v>
      </c>
      <c r="U2129">
        <f t="shared" si="151"/>
        <v>2015</v>
      </c>
    </row>
    <row r="2130" spans="1:21" ht="48" hidden="1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P2130">
        <f t="shared" si="148"/>
        <v>25</v>
      </c>
      <c r="Q2130" s="11" t="s">
        <v>8331</v>
      </c>
      <c r="R2130" t="s">
        <v>8332</v>
      </c>
      <c r="S2130" s="16">
        <f t="shared" si="149"/>
        <v>41843.772789351853</v>
      </c>
      <c r="T2130" s="16">
        <f t="shared" si="150"/>
        <v>41903.772789351853</v>
      </c>
      <c r="U2130">
        <f t="shared" si="151"/>
        <v>2014</v>
      </c>
    </row>
    <row r="2131" spans="1:21" ht="48" hidden="1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P2131">
        <f t="shared" si="148"/>
        <v>19.670000000000002</v>
      </c>
      <c r="Q2131" s="11" t="s">
        <v>8331</v>
      </c>
      <c r="R2131" t="s">
        <v>8332</v>
      </c>
      <c r="S2131" s="16">
        <f t="shared" si="149"/>
        <v>42409.024305555555</v>
      </c>
      <c r="T2131" s="16">
        <f t="shared" si="150"/>
        <v>42439.024305555555</v>
      </c>
      <c r="U2131">
        <f t="shared" si="151"/>
        <v>2016</v>
      </c>
    </row>
    <row r="2132" spans="1:21" ht="32" hidden="1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P2132">
        <f t="shared" si="148"/>
        <v>21.25</v>
      </c>
      <c r="Q2132" s="11" t="s">
        <v>8331</v>
      </c>
      <c r="R2132" t="s">
        <v>8332</v>
      </c>
      <c r="S2132" s="16">
        <f t="shared" si="149"/>
        <v>41832.086377314816</v>
      </c>
      <c r="T2132" s="16">
        <f t="shared" si="150"/>
        <v>41867.086377314816</v>
      </c>
      <c r="U2132">
        <f t="shared" si="151"/>
        <v>2014</v>
      </c>
    </row>
    <row r="2133" spans="1:21" ht="48" hidden="1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P2133">
        <f t="shared" si="148"/>
        <v>8.33</v>
      </c>
      <c r="Q2133" s="11" t="s">
        <v>8331</v>
      </c>
      <c r="R2133" t="s">
        <v>8332</v>
      </c>
      <c r="S2133" s="16">
        <f t="shared" si="149"/>
        <v>42167.207071759258</v>
      </c>
      <c r="T2133" s="16">
        <f t="shared" si="150"/>
        <v>42197.207071759258</v>
      </c>
      <c r="U2133">
        <f t="shared" si="151"/>
        <v>2015</v>
      </c>
    </row>
    <row r="2134" spans="1:21" ht="48" hidden="1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P2134">
        <f t="shared" si="148"/>
        <v>21.34</v>
      </c>
      <c r="Q2134" s="11" t="s">
        <v>8331</v>
      </c>
      <c r="R2134" t="s">
        <v>8332</v>
      </c>
      <c r="S2134" s="16">
        <f t="shared" si="149"/>
        <v>41643.487175925926</v>
      </c>
      <c r="T2134" s="16">
        <f t="shared" si="150"/>
        <v>41673.487175925926</v>
      </c>
      <c r="U2134">
        <f t="shared" si="151"/>
        <v>2014</v>
      </c>
    </row>
    <row r="2135" spans="1:21" ht="48" hidden="1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P2135">
        <f t="shared" si="148"/>
        <v>5.33</v>
      </c>
      <c r="Q2135" s="11" t="s">
        <v>8331</v>
      </c>
      <c r="R2135" t="s">
        <v>8332</v>
      </c>
      <c r="S2135" s="16">
        <f t="shared" si="149"/>
        <v>40619.097210648149</v>
      </c>
      <c r="T2135" s="16">
        <f t="shared" si="150"/>
        <v>40657.290972222225</v>
      </c>
      <c r="U2135">
        <f t="shared" si="151"/>
        <v>2011</v>
      </c>
    </row>
    <row r="2136" spans="1:21" ht="48" hidden="1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P2136">
        <f t="shared" si="148"/>
        <v>34.67</v>
      </c>
      <c r="Q2136" s="11" t="s">
        <v>8331</v>
      </c>
      <c r="R2136" t="s">
        <v>8332</v>
      </c>
      <c r="S2136" s="16">
        <f t="shared" si="149"/>
        <v>41361.886469907404</v>
      </c>
      <c r="T2136" s="16">
        <f t="shared" si="150"/>
        <v>41391.886469907404</v>
      </c>
      <c r="U2136">
        <f t="shared" si="151"/>
        <v>2013</v>
      </c>
    </row>
    <row r="2137" spans="1:21" ht="48" hidden="1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P2137">
        <f t="shared" si="148"/>
        <v>21.73</v>
      </c>
      <c r="Q2137" s="11" t="s">
        <v>8331</v>
      </c>
      <c r="R2137" t="s">
        <v>8332</v>
      </c>
      <c r="S2137" s="16">
        <f t="shared" si="149"/>
        <v>41156.963344907403</v>
      </c>
      <c r="T2137" s="16">
        <f t="shared" si="150"/>
        <v>41186.963344907403</v>
      </c>
      <c r="U2137">
        <f t="shared" si="151"/>
        <v>2012</v>
      </c>
    </row>
    <row r="2138" spans="1:21" ht="48" hidden="1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P2138">
        <f t="shared" si="148"/>
        <v>11.92</v>
      </c>
      <c r="Q2138" s="11" t="s">
        <v>8331</v>
      </c>
      <c r="R2138" t="s">
        <v>8332</v>
      </c>
      <c r="S2138" s="16">
        <f t="shared" si="149"/>
        <v>41536.509097222224</v>
      </c>
      <c r="T2138" s="16">
        <f t="shared" si="150"/>
        <v>41566.509097222224</v>
      </c>
      <c r="U2138">
        <f t="shared" si="151"/>
        <v>2013</v>
      </c>
    </row>
    <row r="2139" spans="1:21" ht="48" hidden="1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P2139">
        <f t="shared" si="148"/>
        <v>26.6</v>
      </c>
      <c r="Q2139" s="11" t="s">
        <v>8331</v>
      </c>
      <c r="R2139" t="s">
        <v>8332</v>
      </c>
      <c r="S2139" s="16">
        <f t="shared" si="149"/>
        <v>41948.771168981482</v>
      </c>
      <c r="T2139" s="16">
        <f t="shared" si="150"/>
        <v>41978.771168981482</v>
      </c>
      <c r="U2139">
        <f t="shared" si="151"/>
        <v>2014</v>
      </c>
    </row>
    <row r="2140" spans="1:21" ht="32" hidden="1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P2140">
        <f t="shared" si="148"/>
        <v>10.67</v>
      </c>
      <c r="Q2140" s="11" t="s">
        <v>8331</v>
      </c>
      <c r="R2140" t="s">
        <v>8332</v>
      </c>
      <c r="S2140" s="16">
        <f t="shared" si="149"/>
        <v>41557.013182870374</v>
      </c>
      <c r="T2140" s="16">
        <f t="shared" si="150"/>
        <v>41587.054849537039</v>
      </c>
      <c r="U2140">
        <f t="shared" si="151"/>
        <v>2013</v>
      </c>
    </row>
    <row r="2141" spans="1:21" ht="48" hidden="1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P2141">
        <f t="shared" si="148"/>
        <v>29.04</v>
      </c>
      <c r="Q2141" s="11" t="s">
        <v>8331</v>
      </c>
      <c r="R2141" t="s">
        <v>8332</v>
      </c>
      <c r="S2141" s="16">
        <f t="shared" si="149"/>
        <v>42647.750092592592</v>
      </c>
      <c r="T2141" s="16">
        <f t="shared" si="150"/>
        <v>42677.750092592592</v>
      </c>
      <c r="U2141">
        <f t="shared" si="151"/>
        <v>2016</v>
      </c>
    </row>
    <row r="2142" spans="1:21" ht="48" hidden="1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P2142">
        <f t="shared" si="148"/>
        <v>50.91</v>
      </c>
      <c r="Q2142" s="11" t="s">
        <v>8331</v>
      </c>
      <c r="R2142" t="s">
        <v>8332</v>
      </c>
      <c r="S2142" s="16">
        <f t="shared" si="149"/>
        <v>41255.833611111113</v>
      </c>
      <c r="T2142" s="16">
        <f t="shared" si="150"/>
        <v>41285.833611111113</v>
      </c>
      <c r="U2142">
        <f t="shared" si="151"/>
        <v>2013</v>
      </c>
    </row>
    <row r="2143" spans="1:21" ht="48" hidden="1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P2143">
        <f t="shared" si="148"/>
        <v>0</v>
      </c>
      <c r="Q2143" s="11" t="s">
        <v>8331</v>
      </c>
      <c r="R2143" t="s">
        <v>8332</v>
      </c>
      <c r="S2143" s="16">
        <f t="shared" si="149"/>
        <v>41927.235636574071</v>
      </c>
      <c r="T2143" s="16">
        <f t="shared" si="150"/>
        <v>41957.277303240742</v>
      </c>
      <c r="U2143">
        <f t="shared" si="151"/>
        <v>2014</v>
      </c>
    </row>
    <row r="2144" spans="1:21" ht="48" hidden="1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P2144">
        <f t="shared" si="148"/>
        <v>50.08</v>
      </c>
      <c r="Q2144" s="11" t="s">
        <v>8331</v>
      </c>
      <c r="R2144" t="s">
        <v>8332</v>
      </c>
      <c r="S2144" s="16">
        <f t="shared" si="149"/>
        <v>42340.701504629629</v>
      </c>
      <c r="T2144" s="16">
        <f t="shared" si="150"/>
        <v>42368.701504629629</v>
      </c>
      <c r="U2144">
        <f t="shared" si="151"/>
        <v>2015</v>
      </c>
    </row>
    <row r="2145" spans="1:21" ht="48" hidden="1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P2145">
        <f t="shared" si="148"/>
        <v>45</v>
      </c>
      <c r="Q2145" s="11" t="s">
        <v>8331</v>
      </c>
      <c r="R2145" t="s">
        <v>8332</v>
      </c>
      <c r="S2145" s="16">
        <f t="shared" si="149"/>
        <v>40332.886712962965</v>
      </c>
      <c r="T2145" s="16">
        <f t="shared" si="150"/>
        <v>40380.791666666664</v>
      </c>
      <c r="U2145">
        <f t="shared" si="151"/>
        <v>2010</v>
      </c>
    </row>
    <row r="2146" spans="1:21" ht="32" hidden="1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P2146">
        <f t="shared" si="148"/>
        <v>25.29</v>
      </c>
      <c r="Q2146" s="11" t="s">
        <v>8331</v>
      </c>
      <c r="R2146" t="s">
        <v>8332</v>
      </c>
      <c r="S2146" s="16">
        <f t="shared" si="149"/>
        <v>41499.546759259261</v>
      </c>
      <c r="T2146" s="16">
        <f t="shared" si="150"/>
        <v>41531.546759259261</v>
      </c>
      <c r="U2146">
        <f t="shared" si="151"/>
        <v>2013</v>
      </c>
    </row>
    <row r="2147" spans="1:21" ht="48" hidden="1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P2147">
        <f t="shared" si="148"/>
        <v>51.29</v>
      </c>
      <c r="Q2147" s="11" t="s">
        <v>8331</v>
      </c>
      <c r="R2147" t="s">
        <v>8332</v>
      </c>
      <c r="S2147" s="16">
        <f t="shared" si="149"/>
        <v>41575.237430555557</v>
      </c>
      <c r="T2147" s="16">
        <f t="shared" si="150"/>
        <v>41605.279097222221</v>
      </c>
      <c r="U2147">
        <f t="shared" si="151"/>
        <v>2013</v>
      </c>
    </row>
    <row r="2148" spans="1:21" ht="48" hidden="1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P2148">
        <f t="shared" si="148"/>
        <v>1</v>
      </c>
      <c r="Q2148" s="11" t="s">
        <v>8331</v>
      </c>
      <c r="R2148" t="s">
        <v>8332</v>
      </c>
      <c r="S2148" s="16">
        <f t="shared" si="149"/>
        <v>42397.679513888885</v>
      </c>
      <c r="T2148" s="16">
        <f t="shared" si="150"/>
        <v>42411.679513888885</v>
      </c>
      <c r="U2148">
        <f t="shared" si="151"/>
        <v>2016</v>
      </c>
    </row>
    <row r="2149" spans="1:21" ht="16" hidden="1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P2149">
        <f t="shared" si="148"/>
        <v>49.38</v>
      </c>
      <c r="Q2149" s="11" t="s">
        <v>8331</v>
      </c>
      <c r="R2149" t="s">
        <v>8332</v>
      </c>
      <c r="S2149" s="16">
        <f t="shared" si="149"/>
        <v>41927.295694444445</v>
      </c>
      <c r="T2149" s="16">
        <f t="shared" si="150"/>
        <v>41959.337361111116</v>
      </c>
      <c r="U2149">
        <f t="shared" si="151"/>
        <v>2014</v>
      </c>
    </row>
    <row r="2150" spans="1:21" ht="48" hidden="1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P2150">
        <f t="shared" si="148"/>
        <v>1</v>
      </c>
      <c r="Q2150" s="11" t="s">
        <v>8331</v>
      </c>
      <c r="R2150" t="s">
        <v>8332</v>
      </c>
      <c r="S2150" s="16">
        <f t="shared" si="149"/>
        <v>42066.733587962968</v>
      </c>
      <c r="T2150" s="16">
        <f t="shared" si="150"/>
        <v>42096.691921296297</v>
      </c>
      <c r="U2150">
        <f t="shared" si="151"/>
        <v>2015</v>
      </c>
    </row>
    <row r="2151" spans="1:21" ht="48" hidden="1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P2151">
        <f t="shared" si="148"/>
        <v>0</v>
      </c>
      <c r="Q2151" s="11" t="s">
        <v>8331</v>
      </c>
      <c r="R2151" t="s">
        <v>8332</v>
      </c>
      <c r="S2151" s="16">
        <f t="shared" si="149"/>
        <v>40355.024953703702</v>
      </c>
      <c r="T2151" s="16">
        <f t="shared" si="150"/>
        <v>40390</v>
      </c>
      <c r="U2151">
        <f t="shared" si="151"/>
        <v>2010</v>
      </c>
    </row>
    <row r="2152" spans="1:21" ht="16" hidden="1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P2152">
        <f t="shared" si="148"/>
        <v>101.25</v>
      </c>
      <c r="Q2152" s="11" t="s">
        <v>8331</v>
      </c>
      <c r="R2152" t="s">
        <v>8332</v>
      </c>
      <c r="S2152" s="16">
        <f t="shared" si="149"/>
        <v>42534.284710648149</v>
      </c>
      <c r="T2152" s="16">
        <f t="shared" si="150"/>
        <v>42564.284710648149</v>
      </c>
      <c r="U2152">
        <f t="shared" si="151"/>
        <v>2016</v>
      </c>
    </row>
    <row r="2153" spans="1:21" ht="48" hidden="1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P2153">
        <f t="shared" si="148"/>
        <v>19.670000000000002</v>
      </c>
      <c r="Q2153" s="11" t="s">
        <v>8331</v>
      </c>
      <c r="R2153" t="s">
        <v>8332</v>
      </c>
      <c r="S2153" s="16">
        <f t="shared" si="149"/>
        <v>42520.847384259265</v>
      </c>
      <c r="T2153" s="16">
        <f t="shared" si="150"/>
        <v>42550.847384259265</v>
      </c>
      <c r="U2153">
        <f t="shared" si="151"/>
        <v>2016</v>
      </c>
    </row>
    <row r="2154" spans="1:21" ht="48" hidden="1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P2154">
        <f t="shared" si="148"/>
        <v>12.5</v>
      </c>
      <c r="Q2154" s="11" t="s">
        <v>8331</v>
      </c>
      <c r="R2154" t="s">
        <v>8332</v>
      </c>
      <c r="S2154" s="16">
        <f t="shared" si="149"/>
        <v>41683.832280092596</v>
      </c>
      <c r="T2154" s="16">
        <f t="shared" si="150"/>
        <v>41713.790613425925</v>
      </c>
      <c r="U2154">
        <f t="shared" si="151"/>
        <v>2014</v>
      </c>
    </row>
    <row r="2155" spans="1:21" ht="48" hidden="1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P2155">
        <f t="shared" si="148"/>
        <v>8.5</v>
      </c>
      <c r="Q2155" s="11" t="s">
        <v>8331</v>
      </c>
      <c r="R2155" t="s">
        <v>8332</v>
      </c>
      <c r="S2155" s="16">
        <f t="shared" si="149"/>
        <v>41974.911087962959</v>
      </c>
      <c r="T2155" s="16">
        <f t="shared" si="150"/>
        <v>42014.332638888889</v>
      </c>
      <c r="U2155">
        <f t="shared" si="151"/>
        <v>2015</v>
      </c>
    </row>
    <row r="2156" spans="1:21" ht="32" hidden="1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P2156">
        <f t="shared" si="148"/>
        <v>1</v>
      </c>
      <c r="Q2156" s="11" t="s">
        <v>8331</v>
      </c>
      <c r="R2156" t="s">
        <v>8332</v>
      </c>
      <c r="S2156" s="16">
        <f t="shared" si="149"/>
        <v>41647.632256944446</v>
      </c>
      <c r="T2156" s="16">
        <f t="shared" si="150"/>
        <v>41667.632256944446</v>
      </c>
      <c r="U2156">
        <f t="shared" si="151"/>
        <v>2014</v>
      </c>
    </row>
    <row r="2157" spans="1:21" ht="48" hidden="1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P2157">
        <f t="shared" si="148"/>
        <v>23</v>
      </c>
      <c r="Q2157" s="11" t="s">
        <v>8331</v>
      </c>
      <c r="R2157" t="s">
        <v>8332</v>
      </c>
      <c r="S2157" s="16">
        <f t="shared" si="149"/>
        <v>42430.747511574074</v>
      </c>
      <c r="T2157" s="16">
        <f t="shared" si="150"/>
        <v>42460.70584490741</v>
      </c>
      <c r="U2157">
        <f t="shared" si="151"/>
        <v>2016</v>
      </c>
    </row>
    <row r="2158" spans="1:21" ht="32" hidden="1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P2158">
        <f t="shared" si="148"/>
        <v>17.989999999999998</v>
      </c>
      <c r="Q2158" s="11" t="s">
        <v>8331</v>
      </c>
      <c r="R2158" t="s">
        <v>8332</v>
      </c>
      <c r="S2158" s="16">
        <f t="shared" si="149"/>
        <v>41488.85423611111</v>
      </c>
      <c r="T2158" s="16">
        <f t="shared" si="150"/>
        <v>41533.85423611111</v>
      </c>
      <c r="U2158">
        <f t="shared" si="151"/>
        <v>2013</v>
      </c>
    </row>
    <row r="2159" spans="1:21" ht="32" hidden="1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P2159">
        <f t="shared" si="148"/>
        <v>370.95</v>
      </c>
      <c r="Q2159" s="11" t="s">
        <v>8331</v>
      </c>
      <c r="R2159" t="s">
        <v>8332</v>
      </c>
      <c r="S2159" s="16">
        <f t="shared" si="149"/>
        <v>42694.98128472222</v>
      </c>
      <c r="T2159" s="16">
        <f t="shared" si="150"/>
        <v>42727.332638888889</v>
      </c>
      <c r="U2159">
        <f t="shared" si="151"/>
        <v>2016</v>
      </c>
    </row>
    <row r="2160" spans="1:21" ht="48" hidden="1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P2160">
        <f t="shared" si="148"/>
        <v>63.57</v>
      </c>
      <c r="Q2160" s="11" t="s">
        <v>8331</v>
      </c>
      <c r="R2160" t="s">
        <v>8332</v>
      </c>
      <c r="S2160" s="16">
        <f t="shared" si="149"/>
        <v>41264.853865740741</v>
      </c>
      <c r="T2160" s="16">
        <f t="shared" si="150"/>
        <v>41309.853865740741</v>
      </c>
      <c r="U2160">
        <f t="shared" si="151"/>
        <v>2013</v>
      </c>
    </row>
    <row r="2161" spans="1:21" ht="64" hidden="1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P2161">
        <f t="shared" si="148"/>
        <v>13</v>
      </c>
      <c r="Q2161" s="11" t="s">
        <v>8331</v>
      </c>
      <c r="R2161" t="s">
        <v>8332</v>
      </c>
      <c r="S2161" s="16">
        <f t="shared" si="149"/>
        <v>40710.731180555551</v>
      </c>
      <c r="T2161" s="16">
        <f t="shared" si="150"/>
        <v>40740.731180555551</v>
      </c>
      <c r="U2161">
        <f t="shared" si="151"/>
        <v>2011</v>
      </c>
    </row>
    <row r="2162" spans="1:21" ht="48" hidden="1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P2162">
        <f t="shared" si="148"/>
        <v>5.31</v>
      </c>
      <c r="Q2162" s="11" t="s">
        <v>8331</v>
      </c>
      <c r="R2162" t="s">
        <v>8332</v>
      </c>
      <c r="S2162" s="16">
        <f t="shared" si="149"/>
        <v>41018.711863425924</v>
      </c>
      <c r="T2162" s="16">
        <f t="shared" si="150"/>
        <v>41048.711863425924</v>
      </c>
      <c r="U2162">
        <f t="shared" si="151"/>
        <v>2012</v>
      </c>
    </row>
    <row r="2163" spans="1:21" ht="32" hidden="1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P2163">
        <f t="shared" si="148"/>
        <v>35.619999999999997</v>
      </c>
      <c r="Q2163" s="11" t="s">
        <v>8323</v>
      </c>
      <c r="R2163" t="s">
        <v>8324</v>
      </c>
      <c r="S2163" s="16">
        <f t="shared" si="149"/>
        <v>42240.852534722217</v>
      </c>
      <c r="T2163" s="16">
        <f t="shared" si="150"/>
        <v>42270.852534722217</v>
      </c>
      <c r="U2163">
        <f t="shared" si="151"/>
        <v>2015</v>
      </c>
    </row>
    <row r="2164" spans="1:21" ht="48" hidden="1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P2164">
        <f t="shared" si="148"/>
        <v>87.1</v>
      </c>
      <c r="Q2164" s="11" t="s">
        <v>8323</v>
      </c>
      <c r="R2164" t="s">
        <v>8324</v>
      </c>
      <c r="S2164" s="16">
        <f t="shared" si="149"/>
        <v>41813.766099537039</v>
      </c>
      <c r="T2164" s="16">
        <f t="shared" si="150"/>
        <v>41844.766099537039</v>
      </c>
      <c r="U2164">
        <f t="shared" si="151"/>
        <v>2014</v>
      </c>
    </row>
    <row r="2165" spans="1:21" ht="48" hidden="1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P2165">
        <f t="shared" si="148"/>
        <v>75.11</v>
      </c>
      <c r="Q2165" s="11" t="s">
        <v>8323</v>
      </c>
      <c r="R2165" t="s">
        <v>8324</v>
      </c>
      <c r="S2165" s="16">
        <f t="shared" si="149"/>
        <v>42111.899537037039</v>
      </c>
      <c r="T2165" s="16">
        <f t="shared" si="150"/>
        <v>42163.159722222219</v>
      </c>
      <c r="U2165">
        <f t="shared" si="151"/>
        <v>2015</v>
      </c>
    </row>
    <row r="2166" spans="1:21" ht="32" hidden="1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P2166">
        <f t="shared" si="148"/>
        <v>68.010000000000005</v>
      </c>
      <c r="Q2166" s="11" t="s">
        <v>8323</v>
      </c>
      <c r="R2166" t="s">
        <v>8324</v>
      </c>
      <c r="S2166" s="16">
        <f t="shared" si="149"/>
        <v>42515.71775462963</v>
      </c>
      <c r="T2166" s="16">
        <f t="shared" si="150"/>
        <v>42546.165972222225</v>
      </c>
      <c r="U2166">
        <f t="shared" si="151"/>
        <v>2016</v>
      </c>
    </row>
    <row r="2167" spans="1:21" ht="48" hidden="1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P2167">
        <f t="shared" si="148"/>
        <v>29.62</v>
      </c>
      <c r="Q2167" s="11" t="s">
        <v>8323</v>
      </c>
      <c r="R2167" t="s">
        <v>8324</v>
      </c>
      <c r="S2167" s="16">
        <f t="shared" si="149"/>
        <v>42438.667071759264</v>
      </c>
      <c r="T2167" s="16">
        <f t="shared" si="150"/>
        <v>42468.625405092593</v>
      </c>
      <c r="U2167">
        <f t="shared" si="151"/>
        <v>2016</v>
      </c>
    </row>
    <row r="2168" spans="1:21" ht="48" hidden="1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P2168">
        <f t="shared" si="148"/>
        <v>91.63</v>
      </c>
      <c r="Q2168" s="11" t="s">
        <v>8323</v>
      </c>
      <c r="R2168" t="s">
        <v>8324</v>
      </c>
      <c r="S2168" s="16">
        <f t="shared" si="149"/>
        <v>41933.838171296295</v>
      </c>
      <c r="T2168" s="16">
        <f t="shared" si="150"/>
        <v>41978.879837962959</v>
      </c>
      <c r="U2168">
        <f t="shared" si="151"/>
        <v>2014</v>
      </c>
    </row>
    <row r="2169" spans="1:21" ht="32" hidden="1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P2169">
        <f t="shared" si="148"/>
        <v>22.5</v>
      </c>
      <c r="Q2169" s="11" t="s">
        <v>8323</v>
      </c>
      <c r="R2169" t="s">
        <v>8324</v>
      </c>
      <c r="S2169" s="16">
        <f t="shared" si="149"/>
        <v>41153.066400462965</v>
      </c>
      <c r="T2169" s="16">
        <f t="shared" si="150"/>
        <v>41167.066400462965</v>
      </c>
      <c r="U2169">
        <f t="shared" si="151"/>
        <v>2012</v>
      </c>
    </row>
    <row r="2170" spans="1:21" ht="32" hidden="1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P2170">
        <f t="shared" si="148"/>
        <v>64.37</v>
      </c>
      <c r="Q2170" s="11" t="s">
        <v>8323</v>
      </c>
      <c r="R2170" t="s">
        <v>8324</v>
      </c>
      <c r="S2170" s="16">
        <f t="shared" si="149"/>
        <v>42745.600243055553</v>
      </c>
      <c r="T2170" s="16">
        <f t="shared" si="150"/>
        <v>42776.208333333328</v>
      </c>
      <c r="U2170">
        <f t="shared" si="151"/>
        <v>2017</v>
      </c>
    </row>
    <row r="2171" spans="1:21" ht="48" hidden="1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P2171">
        <f t="shared" si="148"/>
        <v>21.86</v>
      </c>
      <c r="Q2171" s="11" t="s">
        <v>8323</v>
      </c>
      <c r="R2171" t="s">
        <v>8324</v>
      </c>
      <c r="S2171" s="16">
        <f t="shared" si="149"/>
        <v>42793.700821759259</v>
      </c>
      <c r="T2171" s="16">
        <f t="shared" si="150"/>
        <v>42796.700821759259</v>
      </c>
      <c r="U2171">
        <f t="shared" si="151"/>
        <v>2017</v>
      </c>
    </row>
    <row r="2172" spans="1:21" ht="48" hidden="1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P2172">
        <f t="shared" si="148"/>
        <v>33.32</v>
      </c>
      <c r="Q2172" s="11" t="s">
        <v>8323</v>
      </c>
      <c r="R2172" t="s">
        <v>8324</v>
      </c>
      <c r="S2172" s="16">
        <f t="shared" si="149"/>
        <v>42198.750254629631</v>
      </c>
      <c r="T2172" s="16">
        <f t="shared" si="150"/>
        <v>42238.750254629631</v>
      </c>
      <c r="U2172">
        <f t="shared" si="151"/>
        <v>2015</v>
      </c>
    </row>
    <row r="2173" spans="1:21" ht="48" hidden="1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P2173">
        <f t="shared" si="148"/>
        <v>90.28</v>
      </c>
      <c r="Q2173" s="11" t="s">
        <v>8323</v>
      </c>
      <c r="R2173" t="s">
        <v>8324</v>
      </c>
      <c r="S2173" s="16">
        <f t="shared" si="149"/>
        <v>42141.95711805555</v>
      </c>
      <c r="T2173" s="16">
        <f t="shared" si="150"/>
        <v>42177.208333333328</v>
      </c>
      <c r="U2173">
        <f t="shared" si="151"/>
        <v>2015</v>
      </c>
    </row>
    <row r="2174" spans="1:21" ht="48" hidden="1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P2174">
        <f t="shared" si="148"/>
        <v>76.92</v>
      </c>
      <c r="Q2174" s="11" t="s">
        <v>8323</v>
      </c>
      <c r="R2174" t="s">
        <v>8324</v>
      </c>
      <c r="S2174" s="16">
        <f t="shared" si="149"/>
        <v>42082.580092592587</v>
      </c>
      <c r="T2174" s="16">
        <f t="shared" si="150"/>
        <v>42112.580092592587</v>
      </c>
      <c r="U2174">
        <f t="shared" si="151"/>
        <v>2015</v>
      </c>
    </row>
    <row r="2175" spans="1:21" ht="48" hidden="1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P2175">
        <f t="shared" si="148"/>
        <v>59.23</v>
      </c>
      <c r="Q2175" s="11" t="s">
        <v>8323</v>
      </c>
      <c r="R2175" t="s">
        <v>8324</v>
      </c>
      <c r="S2175" s="16">
        <f t="shared" si="149"/>
        <v>41495.692627314813</v>
      </c>
      <c r="T2175" s="16">
        <f t="shared" si="150"/>
        <v>41527.165972222225</v>
      </c>
      <c r="U2175">
        <f t="shared" si="151"/>
        <v>2013</v>
      </c>
    </row>
    <row r="2176" spans="1:21" ht="48" hidden="1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P2176">
        <f t="shared" si="148"/>
        <v>65.38</v>
      </c>
      <c r="Q2176" s="11" t="s">
        <v>8323</v>
      </c>
      <c r="R2176" t="s">
        <v>8324</v>
      </c>
      <c r="S2176" s="16">
        <f t="shared" si="149"/>
        <v>42465.542905092589</v>
      </c>
      <c r="T2176" s="16">
        <f t="shared" si="150"/>
        <v>42495.542905092589</v>
      </c>
      <c r="U2176">
        <f t="shared" si="151"/>
        <v>2016</v>
      </c>
    </row>
    <row r="2177" spans="1:21" ht="48" hidden="1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P2177">
        <f t="shared" si="148"/>
        <v>67.31</v>
      </c>
      <c r="Q2177" s="11" t="s">
        <v>8323</v>
      </c>
      <c r="R2177" t="s">
        <v>8324</v>
      </c>
      <c r="S2177" s="16">
        <f t="shared" si="149"/>
        <v>42565.009097222224</v>
      </c>
      <c r="T2177" s="16">
        <f t="shared" si="150"/>
        <v>42572.009097222224</v>
      </c>
      <c r="U2177">
        <f t="shared" si="151"/>
        <v>2016</v>
      </c>
    </row>
    <row r="2178" spans="1:21" ht="48" hidden="1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P2178">
        <f t="shared" si="148"/>
        <v>88.75</v>
      </c>
      <c r="Q2178" s="11" t="s">
        <v>8323</v>
      </c>
      <c r="R2178" t="s">
        <v>8324</v>
      </c>
      <c r="S2178" s="16">
        <f t="shared" si="149"/>
        <v>42096.633206018523</v>
      </c>
      <c r="T2178" s="16">
        <f t="shared" si="150"/>
        <v>42126.633206018523</v>
      </c>
      <c r="U2178">
        <f t="shared" si="151"/>
        <v>2015</v>
      </c>
    </row>
    <row r="2179" spans="1:21" ht="64" hidden="1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P2179">
        <f t="shared" ref="P2179:P2242" si="152">IFERROR(ROUND(E2179/L2179,2),0)</f>
        <v>65.87</v>
      </c>
      <c r="Q2179" s="11" t="s">
        <v>8323</v>
      </c>
      <c r="R2179" t="s">
        <v>8324</v>
      </c>
      <c r="S2179" s="16">
        <f t="shared" ref="S2179:S2242" si="153">(((J2179/60)/60)/24)+DATE(1970,1,1)</f>
        <v>42502.250775462962</v>
      </c>
      <c r="T2179" s="16">
        <f t="shared" ref="T2179:T2242" si="154">(((I2179/60)/60)/24)+DATE(1970,1,1)</f>
        <v>42527.250775462962</v>
      </c>
      <c r="U2179">
        <f t="shared" ref="U2179:U2242" si="155">YEAR(T2179)</f>
        <v>2016</v>
      </c>
    </row>
    <row r="2180" spans="1:21" ht="48" hidden="1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P2180">
        <f t="shared" si="152"/>
        <v>40.35</v>
      </c>
      <c r="Q2180" s="11" t="s">
        <v>8323</v>
      </c>
      <c r="R2180" t="s">
        <v>8324</v>
      </c>
      <c r="S2180" s="16">
        <f t="shared" si="153"/>
        <v>42723.63653935185</v>
      </c>
      <c r="T2180" s="16">
        <f t="shared" si="154"/>
        <v>42753.63653935185</v>
      </c>
      <c r="U2180">
        <f t="shared" si="155"/>
        <v>2017</v>
      </c>
    </row>
    <row r="2181" spans="1:21" ht="32" hidden="1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P2181">
        <f t="shared" si="152"/>
        <v>76.86</v>
      </c>
      <c r="Q2181" s="11" t="s">
        <v>8323</v>
      </c>
      <c r="R2181" t="s">
        <v>8324</v>
      </c>
      <c r="S2181" s="16">
        <f t="shared" si="153"/>
        <v>42075.171203703707</v>
      </c>
      <c r="T2181" s="16">
        <f t="shared" si="154"/>
        <v>42105.171203703707</v>
      </c>
      <c r="U2181">
        <f t="shared" si="155"/>
        <v>2015</v>
      </c>
    </row>
    <row r="2182" spans="1:21" ht="32" hidden="1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P2182">
        <f t="shared" si="152"/>
        <v>68.709999999999994</v>
      </c>
      <c r="Q2182" s="11" t="s">
        <v>8323</v>
      </c>
      <c r="R2182" t="s">
        <v>8324</v>
      </c>
      <c r="S2182" s="16">
        <f t="shared" si="153"/>
        <v>42279.669768518521</v>
      </c>
      <c r="T2182" s="16">
        <f t="shared" si="154"/>
        <v>42321.711435185185</v>
      </c>
      <c r="U2182">
        <f t="shared" si="155"/>
        <v>2015</v>
      </c>
    </row>
    <row r="2183" spans="1:21" ht="48" hidden="1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P2183">
        <f t="shared" si="152"/>
        <v>57.77</v>
      </c>
      <c r="Q2183" s="11" t="s">
        <v>8331</v>
      </c>
      <c r="R2183" t="s">
        <v>8349</v>
      </c>
      <c r="S2183" s="16">
        <f t="shared" si="153"/>
        <v>42773.005243055552</v>
      </c>
      <c r="T2183" s="16">
        <f t="shared" si="154"/>
        <v>42787.005243055552</v>
      </c>
      <c r="U2183">
        <f t="shared" si="155"/>
        <v>2017</v>
      </c>
    </row>
    <row r="2184" spans="1:21" ht="32" hidden="1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P2184">
        <f t="shared" si="152"/>
        <v>44.17</v>
      </c>
      <c r="Q2184" s="11" t="s">
        <v>8331</v>
      </c>
      <c r="R2184" t="s">
        <v>8349</v>
      </c>
      <c r="S2184" s="16">
        <f t="shared" si="153"/>
        <v>41879.900752314818</v>
      </c>
      <c r="T2184" s="16">
        <f t="shared" si="154"/>
        <v>41914.900752314818</v>
      </c>
      <c r="U2184">
        <f t="shared" si="155"/>
        <v>2014</v>
      </c>
    </row>
    <row r="2185" spans="1:21" ht="48" hidden="1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P2185">
        <f t="shared" si="152"/>
        <v>31.57</v>
      </c>
      <c r="Q2185" s="11" t="s">
        <v>8331</v>
      </c>
      <c r="R2185" t="s">
        <v>8349</v>
      </c>
      <c r="S2185" s="16">
        <f t="shared" si="153"/>
        <v>42745.365474537044</v>
      </c>
      <c r="T2185" s="16">
        <f t="shared" si="154"/>
        <v>42775.208333333328</v>
      </c>
      <c r="U2185">
        <f t="shared" si="155"/>
        <v>2017</v>
      </c>
    </row>
    <row r="2186" spans="1:21" ht="48" hidden="1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P2186">
        <f t="shared" si="152"/>
        <v>107.05</v>
      </c>
      <c r="Q2186" s="11" t="s">
        <v>8331</v>
      </c>
      <c r="R2186" t="s">
        <v>8349</v>
      </c>
      <c r="S2186" s="16">
        <f t="shared" si="153"/>
        <v>42380.690289351856</v>
      </c>
      <c r="T2186" s="16">
        <f t="shared" si="154"/>
        <v>42394.666666666672</v>
      </c>
      <c r="U2186">
        <f t="shared" si="155"/>
        <v>2016</v>
      </c>
    </row>
    <row r="2187" spans="1:21" ht="48" hidden="1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P2187">
        <f t="shared" si="152"/>
        <v>149.03</v>
      </c>
      <c r="Q2187" s="11" t="s">
        <v>8331</v>
      </c>
      <c r="R2187" t="s">
        <v>8349</v>
      </c>
      <c r="S2187" s="16">
        <f t="shared" si="153"/>
        <v>41319.349988425929</v>
      </c>
      <c r="T2187" s="16">
        <f t="shared" si="154"/>
        <v>41359.349988425929</v>
      </c>
      <c r="U2187">
        <f t="shared" si="155"/>
        <v>2013</v>
      </c>
    </row>
    <row r="2188" spans="1:21" ht="32" hidden="1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P2188">
        <f t="shared" si="152"/>
        <v>55.96</v>
      </c>
      <c r="Q2188" s="11" t="s">
        <v>8331</v>
      </c>
      <c r="R2188" t="s">
        <v>8349</v>
      </c>
      <c r="S2188" s="16">
        <f t="shared" si="153"/>
        <v>42583.615081018521</v>
      </c>
      <c r="T2188" s="16">
        <f t="shared" si="154"/>
        <v>42620.083333333328</v>
      </c>
      <c r="U2188">
        <f t="shared" si="155"/>
        <v>2016</v>
      </c>
    </row>
    <row r="2189" spans="1:21" ht="48" hidden="1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P2189">
        <f t="shared" si="152"/>
        <v>56.97</v>
      </c>
      <c r="Q2189" s="11" t="s">
        <v>8331</v>
      </c>
      <c r="R2189" t="s">
        <v>8349</v>
      </c>
      <c r="S2189" s="16">
        <f t="shared" si="153"/>
        <v>42068.209097222221</v>
      </c>
      <c r="T2189" s="16">
        <f t="shared" si="154"/>
        <v>42097.165972222225</v>
      </c>
      <c r="U2189">
        <f t="shared" si="155"/>
        <v>2015</v>
      </c>
    </row>
    <row r="2190" spans="1:21" ht="48" hidden="1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P2190">
        <f t="shared" si="152"/>
        <v>44.06</v>
      </c>
      <c r="Q2190" s="11" t="s">
        <v>8331</v>
      </c>
      <c r="R2190" t="s">
        <v>8349</v>
      </c>
      <c r="S2190" s="16">
        <f t="shared" si="153"/>
        <v>42633.586122685185</v>
      </c>
      <c r="T2190" s="16">
        <f t="shared" si="154"/>
        <v>42668.708333333328</v>
      </c>
      <c r="U2190">
        <f t="shared" si="155"/>
        <v>2016</v>
      </c>
    </row>
    <row r="2191" spans="1:21" ht="48" hidden="1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P2191">
        <f t="shared" si="152"/>
        <v>68.63</v>
      </c>
      <c r="Q2191" s="11" t="s">
        <v>8331</v>
      </c>
      <c r="R2191" t="s">
        <v>8349</v>
      </c>
      <c r="S2191" s="16">
        <f t="shared" si="153"/>
        <v>42467.788194444445</v>
      </c>
      <c r="T2191" s="16">
        <f t="shared" si="154"/>
        <v>42481.916666666672</v>
      </c>
      <c r="U2191">
        <f t="shared" si="155"/>
        <v>2016</v>
      </c>
    </row>
    <row r="2192" spans="1:21" ht="48" hidden="1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P2192">
        <f t="shared" si="152"/>
        <v>65.319999999999993</v>
      </c>
      <c r="Q2192" s="11" t="s">
        <v>8331</v>
      </c>
      <c r="R2192" t="s">
        <v>8349</v>
      </c>
      <c r="S2192" s="16">
        <f t="shared" si="153"/>
        <v>42417.625046296293</v>
      </c>
      <c r="T2192" s="16">
        <f t="shared" si="154"/>
        <v>42452.290972222225</v>
      </c>
      <c r="U2192">
        <f t="shared" si="155"/>
        <v>2016</v>
      </c>
    </row>
    <row r="2193" spans="1:21" ht="48" hidden="1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P2193">
        <f t="shared" si="152"/>
        <v>35.92</v>
      </c>
      <c r="Q2193" s="11" t="s">
        <v>8331</v>
      </c>
      <c r="R2193" t="s">
        <v>8349</v>
      </c>
      <c r="S2193" s="16">
        <f t="shared" si="153"/>
        <v>42768.833645833336</v>
      </c>
      <c r="T2193" s="16">
        <f t="shared" si="154"/>
        <v>42780.833645833336</v>
      </c>
      <c r="U2193">
        <f t="shared" si="155"/>
        <v>2017</v>
      </c>
    </row>
    <row r="2194" spans="1:21" ht="48" hidden="1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P2194">
        <f t="shared" si="152"/>
        <v>40.07</v>
      </c>
      <c r="Q2194" s="11" t="s">
        <v>8331</v>
      </c>
      <c r="R2194" t="s">
        <v>8349</v>
      </c>
      <c r="S2194" s="16">
        <f t="shared" si="153"/>
        <v>42691.8512037037</v>
      </c>
      <c r="T2194" s="16">
        <f t="shared" si="154"/>
        <v>42719.958333333328</v>
      </c>
      <c r="U2194">
        <f t="shared" si="155"/>
        <v>2016</v>
      </c>
    </row>
    <row r="2195" spans="1:21" ht="48" hidden="1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P2195">
        <f t="shared" si="152"/>
        <v>75.650000000000006</v>
      </c>
      <c r="Q2195" s="11" t="s">
        <v>8331</v>
      </c>
      <c r="R2195" t="s">
        <v>8349</v>
      </c>
      <c r="S2195" s="16">
        <f t="shared" si="153"/>
        <v>42664.405925925923</v>
      </c>
      <c r="T2195" s="16">
        <f t="shared" si="154"/>
        <v>42695.207638888889</v>
      </c>
      <c r="U2195">
        <f t="shared" si="155"/>
        <v>2016</v>
      </c>
    </row>
    <row r="2196" spans="1:21" ht="48" hidden="1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P2196">
        <f t="shared" si="152"/>
        <v>61.2</v>
      </c>
      <c r="Q2196" s="11" t="s">
        <v>8331</v>
      </c>
      <c r="R2196" t="s">
        <v>8349</v>
      </c>
      <c r="S2196" s="16">
        <f t="shared" si="153"/>
        <v>42425.757986111115</v>
      </c>
      <c r="T2196" s="16">
        <f t="shared" si="154"/>
        <v>42455.716319444444</v>
      </c>
      <c r="U2196">
        <f t="shared" si="155"/>
        <v>2016</v>
      </c>
    </row>
    <row r="2197" spans="1:21" ht="32" hidden="1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P2197">
        <f t="shared" si="152"/>
        <v>48.13</v>
      </c>
      <c r="Q2197" s="11" t="s">
        <v>8331</v>
      </c>
      <c r="R2197" t="s">
        <v>8349</v>
      </c>
      <c r="S2197" s="16">
        <f t="shared" si="153"/>
        <v>42197.771990740745</v>
      </c>
      <c r="T2197" s="16">
        <f t="shared" si="154"/>
        <v>42227.771990740745</v>
      </c>
      <c r="U2197">
        <f t="shared" si="155"/>
        <v>2015</v>
      </c>
    </row>
    <row r="2198" spans="1:21" ht="32" hidden="1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P2198">
        <f t="shared" si="152"/>
        <v>68.11</v>
      </c>
      <c r="Q2198" s="11" t="s">
        <v>8331</v>
      </c>
      <c r="R2198" t="s">
        <v>8349</v>
      </c>
      <c r="S2198" s="16">
        <f t="shared" si="153"/>
        <v>42675.487291666665</v>
      </c>
      <c r="T2198" s="16">
        <f t="shared" si="154"/>
        <v>42706.291666666672</v>
      </c>
      <c r="U2198">
        <f t="shared" si="155"/>
        <v>2016</v>
      </c>
    </row>
    <row r="2199" spans="1:21" ht="48" hidden="1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P2199">
        <f t="shared" si="152"/>
        <v>65.89</v>
      </c>
      <c r="Q2199" s="11" t="s">
        <v>8331</v>
      </c>
      <c r="R2199" t="s">
        <v>8349</v>
      </c>
      <c r="S2199" s="16">
        <f t="shared" si="153"/>
        <v>42033.584016203706</v>
      </c>
      <c r="T2199" s="16">
        <f t="shared" si="154"/>
        <v>42063.584016203706</v>
      </c>
      <c r="U2199">
        <f t="shared" si="155"/>
        <v>2015</v>
      </c>
    </row>
    <row r="2200" spans="1:21" ht="48" hidden="1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P2200">
        <f t="shared" si="152"/>
        <v>81.650000000000006</v>
      </c>
      <c r="Q2200" s="11" t="s">
        <v>8331</v>
      </c>
      <c r="R2200" t="s">
        <v>8349</v>
      </c>
      <c r="S2200" s="16">
        <f t="shared" si="153"/>
        <v>42292.513888888891</v>
      </c>
      <c r="T2200" s="16">
        <f t="shared" si="154"/>
        <v>42322.555555555555</v>
      </c>
      <c r="U2200">
        <f t="shared" si="155"/>
        <v>2015</v>
      </c>
    </row>
    <row r="2201" spans="1:21" ht="32" hidden="1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P2201">
        <f t="shared" si="152"/>
        <v>52.7</v>
      </c>
      <c r="Q2201" s="11" t="s">
        <v>8331</v>
      </c>
      <c r="R2201" t="s">
        <v>8349</v>
      </c>
      <c r="S2201" s="16">
        <f t="shared" si="153"/>
        <v>42262.416643518518</v>
      </c>
      <c r="T2201" s="16">
        <f t="shared" si="154"/>
        <v>42292.416643518518</v>
      </c>
      <c r="U2201">
        <f t="shared" si="155"/>
        <v>2015</v>
      </c>
    </row>
    <row r="2202" spans="1:21" ht="48" hidden="1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P2202">
        <f t="shared" si="152"/>
        <v>41.23</v>
      </c>
      <c r="Q2202" s="11" t="s">
        <v>8331</v>
      </c>
      <c r="R2202" t="s">
        <v>8349</v>
      </c>
      <c r="S2202" s="16">
        <f t="shared" si="153"/>
        <v>42163.625787037032</v>
      </c>
      <c r="T2202" s="16">
        <f t="shared" si="154"/>
        <v>42191.125</v>
      </c>
      <c r="U2202">
        <f t="shared" si="155"/>
        <v>2015</v>
      </c>
    </row>
    <row r="2203" spans="1:21" ht="48" hidden="1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P2203">
        <f t="shared" si="152"/>
        <v>15.04</v>
      </c>
      <c r="Q2203" s="11" t="s">
        <v>8323</v>
      </c>
      <c r="R2203" t="s">
        <v>8328</v>
      </c>
      <c r="S2203" s="16">
        <f t="shared" si="153"/>
        <v>41276.846817129634</v>
      </c>
      <c r="T2203" s="16">
        <f t="shared" si="154"/>
        <v>41290.846817129634</v>
      </c>
      <c r="U2203">
        <f t="shared" si="155"/>
        <v>2013</v>
      </c>
    </row>
    <row r="2204" spans="1:21" ht="32" hidden="1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P2204">
        <f t="shared" si="152"/>
        <v>39.07</v>
      </c>
      <c r="Q2204" s="11" t="s">
        <v>8323</v>
      </c>
      <c r="R2204" t="s">
        <v>8328</v>
      </c>
      <c r="S2204" s="16">
        <f t="shared" si="153"/>
        <v>41184.849166666667</v>
      </c>
      <c r="T2204" s="16">
        <f t="shared" si="154"/>
        <v>41214.849166666667</v>
      </c>
      <c r="U2204">
        <f t="shared" si="155"/>
        <v>2012</v>
      </c>
    </row>
    <row r="2205" spans="1:21" ht="48" hidden="1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P2205">
        <f t="shared" si="152"/>
        <v>43.82</v>
      </c>
      <c r="Q2205" s="11" t="s">
        <v>8323</v>
      </c>
      <c r="R2205" t="s">
        <v>8328</v>
      </c>
      <c r="S2205" s="16">
        <f t="shared" si="153"/>
        <v>42241.85974537037</v>
      </c>
      <c r="T2205" s="16">
        <f t="shared" si="154"/>
        <v>42271.85974537037</v>
      </c>
      <c r="U2205">
        <f t="shared" si="155"/>
        <v>2015</v>
      </c>
    </row>
    <row r="2206" spans="1:21" ht="48" hidden="1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P2206">
        <f t="shared" si="152"/>
        <v>27.3</v>
      </c>
      <c r="Q2206" s="11" t="s">
        <v>8323</v>
      </c>
      <c r="R2206" t="s">
        <v>8328</v>
      </c>
      <c r="S2206" s="16">
        <f t="shared" si="153"/>
        <v>41312.311562499999</v>
      </c>
      <c r="T2206" s="16">
        <f t="shared" si="154"/>
        <v>41342.311562499999</v>
      </c>
      <c r="U2206">
        <f t="shared" si="155"/>
        <v>2013</v>
      </c>
    </row>
    <row r="2207" spans="1:21" ht="48" hidden="1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P2207">
        <f t="shared" si="152"/>
        <v>42.22</v>
      </c>
      <c r="Q2207" s="11" t="s">
        <v>8323</v>
      </c>
      <c r="R2207" t="s">
        <v>8328</v>
      </c>
      <c r="S2207" s="16">
        <f t="shared" si="153"/>
        <v>41031.82163194444</v>
      </c>
      <c r="T2207" s="16">
        <f t="shared" si="154"/>
        <v>41061.82163194444</v>
      </c>
      <c r="U2207">
        <f t="shared" si="155"/>
        <v>2012</v>
      </c>
    </row>
    <row r="2208" spans="1:21" ht="48" hidden="1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P2208">
        <f t="shared" si="152"/>
        <v>33.24</v>
      </c>
      <c r="Q2208" s="11" t="s">
        <v>8323</v>
      </c>
      <c r="R2208" t="s">
        <v>8328</v>
      </c>
      <c r="S2208" s="16">
        <f t="shared" si="153"/>
        <v>40997.257222222222</v>
      </c>
      <c r="T2208" s="16">
        <f t="shared" si="154"/>
        <v>41015.257222222222</v>
      </c>
      <c r="U2208">
        <f t="shared" si="155"/>
        <v>2012</v>
      </c>
    </row>
    <row r="2209" spans="1:21" ht="48" hidden="1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P2209">
        <f t="shared" si="152"/>
        <v>285.70999999999998</v>
      </c>
      <c r="Q2209" s="11" t="s">
        <v>8323</v>
      </c>
      <c r="R2209" t="s">
        <v>8328</v>
      </c>
      <c r="S2209" s="16">
        <f t="shared" si="153"/>
        <v>41564.194131944445</v>
      </c>
      <c r="T2209" s="16">
        <f t="shared" si="154"/>
        <v>41594.235798611109</v>
      </c>
      <c r="U2209">
        <f t="shared" si="155"/>
        <v>2013</v>
      </c>
    </row>
    <row r="2210" spans="1:21" ht="48" hidden="1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P2210">
        <f t="shared" si="152"/>
        <v>42.33</v>
      </c>
      <c r="Q2210" s="11" t="s">
        <v>8323</v>
      </c>
      <c r="R2210" t="s">
        <v>8328</v>
      </c>
      <c r="S2210" s="16">
        <f t="shared" si="153"/>
        <v>40946.882245370369</v>
      </c>
      <c r="T2210" s="16">
        <f t="shared" si="154"/>
        <v>41006.166666666664</v>
      </c>
      <c r="U2210">
        <f t="shared" si="155"/>
        <v>2012</v>
      </c>
    </row>
    <row r="2211" spans="1:21" ht="32" hidden="1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P2211">
        <f t="shared" si="152"/>
        <v>50.27</v>
      </c>
      <c r="Q2211" s="11" t="s">
        <v>8323</v>
      </c>
      <c r="R2211" t="s">
        <v>8328</v>
      </c>
      <c r="S2211" s="16">
        <f t="shared" si="153"/>
        <v>41732.479675925926</v>
      </c>
      <c r="T2211" s="16">
        <f t="shared" si="154"/>
        <v>41743.958333333336</v>
      </c>
      <c r="U2211">
        <f t="shared" si="155"/>
        <v>2014</v>
      </c>
    </row>
    <row r="2212" spans="1:21" ht="48" hidden="1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P2212">
        <f t="shared" si="152"/>
        <v>61.9</v>
      </c>
      <c r="Q2212" s="11" t="s">
        <v>8323</v>
      </c>
      <c r="R2212" t="s">
        <v>8328</v>
      </c>
      <c r="S2212" s="16">
        <f t="shared" si="153"/>
        <v>40956.066087962965</v>
      </c>
      <c r="T2212" s="16">
        <f t="shared" si="154"/>
        <v>41013.73333333333</v>
      </c>
      <c r="U2212">
        <f t="shared" si="155"/>
        <v>2012</v>
      </c>
    </row>
    <row r="2213" spans="1:21" ht="48" hidden="1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P2213">
        <f t="shared" si="152"/>
        <v>40.75</v>
      </c>
      <c r="Q2213" s="11" t="s">
        <v>8323</v>
      </c>
      <c r="R2213" t="s">
        <v>8328</v>
      </c>
      <c r="S2213" s="16">
        <f t="shared" si="153"/>
        <v>41716.785011574073</v>
      </c>
      <c r="T2213" s="16">
        <f t="shared" si="154"/>
        <v>41739.290972222225</v>
      </c>
      <c r="U2213">
        <f t="shared" si="155"/>
        <v>2014</v>
      </c>
    </row>
    <row r="2214" spans="1:21" ht="48" hidden="1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P2214">
        <f t="shared" si="152"/>
        <v>55.8</v>
      </c>
      <c r="Q2214" s="11" t="s">
        <v>8323</v>
      </c>
      <c r="R2214" t="s">
        <v>8328</v>
      </c>
      <c r="S2214" s="16">
        <f t="shared" si="153"/>
        <v>41548.747418981482</v>
      </c>
      <c r="T2214" s="16">
        <f t="shared" si="154"/>
        <v>41582.041666666664</v>
      </c>
      <c r="U2214">
        <f t="shared" si="155"/>
        <v>2013</v>
      </c>
    </row>
    <row r="2215" spans="1:21" ht="48" hidden="1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P2215">
        <f t="shared" si="152"/>
        <v>10</v>
      </c>
      <c r="Q2215" s="11" t="s">
        <v>8323</v>
      </c>
      <c r="R2215" t="s">
        <v>8328</v>
      </c>
      <c r="S2215" s="16">
        <f t="shared" si="153"/>
        <v>42109.826145833329</v>
      </c>
      <c r="T2215" s="16">
        <f t="shared" si="154"/>
        <v>42139.826145833329</v>
      </c>
      <c r="U2215">
        <f t="shared" si="155"/>
        <v>2015</v>
      </c>
    </row>
    <row r="2216" spans="1:21" ht="48" hidden="1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P2216">
        <f t="shared" si="152"/>
        <v>73.13</v>
      </c>
      <c r="Q2216" s="11" t="s">
        <v>8323</v>
      </c>
      <c r="R2216" t="s">
        <v>8328</v>
      </c>
      <c r="S2216" s="16">
        <f t="shared" si="153"/>
        <v>41646.792222222226</v>
      </c>
      <c r="T2216" s="16">
        <f t="shared" si="154"/>
        <v>41676.792222222226</v>
      </c>
      <c r="U2216">
        <f t="shared" si="155"/>
        <v>2014</v>
      </c>
    </row>
    <row r="2217" spans="1:21" ht="32" hidden="1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P2217">
        <f t="shared" si="152"/>
        <v>26.06</v>
      </c>
      <c r="Q2217" s="11" t="s">
        <v>8323</v>
      </c>
      <c r="R2217" t="s">
        <v>8328</v>
      </c>
      <c r="S2217" s="16">
        <f t="shared" si="153"/>
        <v>40958.717268518521</v>
      </c>
      <c r="T2217" s="16">
        <f t="shared" si="154"/>
        <v>40981.290972222225</v>
      </c>
      <c r="U2217">
        <f t="shared" si="155"/>
        <v>2012</v>
      </c>
    </row>
    <row r="2218" spans="1:21" ht="48" hidden="1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P2218">
        <f t="shared" si="152"/>
        <v>22.64</v>
      </c>
      <c r="Q2218" s="11" t="s">
        <v>8323</v>
      </c>
      <c r="R2218" t="s">
        <v>8328</v>
      </c>
      <c r="S2218" s="16">
        <f t="shared" si="153"/>
        <v>42194.751678240747</v>
      </c>
      <c r="T2218" s="16">
        <f t="shared" si="154"/>
        <v>42208.751678240747</v>
      </c>
      <c r="U2218">
        <f t="shared" si="155"/>
        <v>2015</v>
      </c>
    </row>
    <row r="2219" spans="1:21" ht="48" hidden="1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P2219">
        <f t="shared" si="152"/>
        <v>47.22</v>
      </c>
      <c r="Q2219" s="11" t="s">
        <v>8323</v>
      </c>
      <c r="R2219" t="s">
        <v>8328</v>
      </c>
      <c r="S2219" s="16">
        <f t="shared" si="153"/>
        <v>42299.776770833334</v>
      </c>
      <c r="T2219" s="16">
        <f t="shared" si="154"/>
        <v>42310.333333333328</v>
      </c>
      <c r="U2219">
        <f t="shared" si="155"/>
        <v>2015</v>
      </c>
    </row>
    <row r="2220" spans="1:21" ht="48" hidden="1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P2220">
        <f t="shared" si="152"/>
        <v>32.32</v>
      </c>
      <c r="Q2220" s="11" t="s">
        <v>8323</v>
      </c>
      <c r="R2220" t="s">
        <v>8328</v>
      </c>
      <c r="S2220" s="16">
        <f t="shared" si="153"/>
        <v>41127.812303240738</v>
      </c>
      <c r="T2220" s="16">
        <f t="shared" si="154"/>
        <v>41150</v>
      </c>
      <c r="U2220">
        <f t="shared" si="155"/>
        <v>2012</v>
      </c>
    </row>
    <row r="2221" spans="1:21" ht="48" hidden="1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P2221">
        <f t="shared" si="152"/>
        <v>53.42</v>
      </c>
      <c r="Q2221" s="11" t="s">
        <v>8323</v>
      </c>
      <c r="R2221" t="s">
        <v>8328</v>
      </c>
      <c r="S2221" s="16">
        <f t="shared" si="153"/>
        <v>42205.718888888892</v>
      </c>
      <c r="T2221" s="16">
        <f t="shared" si="154"/>
        <v>42235.718888888892</v>
      </c>
      <c r="U2221">
        <f t="shared" si="155"/>
        <v>2015</v>
      </c>
    </row>
    <row r="2222" spans="1:21" ht="48" hidden="1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P2222">
        <f t="shared" si="152"/>
        <v>51.3</v>
      </c>
      <c r="Q2222" s="11" t="s">
        <v>8323</v>
      </c>
      <c r="R2222" t="s">
        <v>8328</v>
      </c>
      <c r="S2222" s="16">
        <f t="shared" si="153"/>
        <v>41452.060601851852</v>
      </c>
      <c r="T2222" s="16">
        <f t="shared" si="154"/>
        <v>41482.060601851852</v>
      </c>
      <c r="U2222">
        <f t="shared" si="155"/>
        <v>2013</v>
      </c>
    </row>
    <row r="2223" spans="1:21" ht="48" hidden="1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P2223">
        <f t="shared" si="152"/>
        <v>37.200000000000003</v>
      </c>
      <c r="Q2223" s="11" t="s">
        <v>8331</v>
      </c>
      <c r="R2223" t="s">
        <v>8349</v>
      </c>
      <c r="S2223" s="16">
        <f t="shared" si="153"/>
        <v>42452.666770833333</v>
      </c>
      <c r="T2223" s="16">
        <f t="shared" si="154"/>
        <v>42483</v>
      </c>
      <c r="U2223">
        <f t="shared" si="155"/>
        <v>2016</v>
      </c>
    </row>
    <row r="2224" spans="1:21" ht="48" hidden="1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P2224">
        <f t="shared" si="152"/>
        <v>27.1</v>
      </c>
      <c r="Q2224" s="11" t="s">
        <v>8331</v>
      </c>
      <c r="R2224" t="s">
        <v>8349</v>
      </c>
      <c r="S2224" s="16">
        <f t="shared" si="153"/>
        <v>40906.787581018521</v>
      </c>
      <c r="T2224" s="16">
        <f t="shared" si="154"/>
        <v>40936.787581018521</v>
      </c>
      <c r="U2224">
        <f t="shared" si="155"/>
        <v>2012</v>
      </c>
    </row>
    <row r="2225" spans="1:21" ht="48" hidden="1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P2225">
        <f t="shared" si="152"/>
        <v>206.31</v>
      </c>
      <c r="Q2225" s="11" t="s">
        <v>8331</v>
      </c>
      <c r="R2225" t="s">
        <v>8349</v>
      </c>
      <c r="S2225" s="16">
        <f t="shared" si="153"/>
        <v>42152.640833333338</v>
      </c>
      <c r="T2225" s="16">
        <f t="shared" si="154"/>
        <v>42182.640833333338</v>
      </c>
      <c r="U2225">
        <f t="shared" si="155"/>
        <v>2015</v>
      </c>
    </row>
    <row r="2226" spans="1:21" ht="48" hidden="1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P2226">
        <f t="shared" si="152"/>
        <v>82.15</v>
      </c>
      <c r="Q2226" s="11" t="s">
        <v>8331</v>
      </c>
      <c r="R2226" t="s">
        <v>8349</v>
      </c>
      <c r="S2226" s="16">
        <f t="shared" si="153"/>
        <v>42644.667534722219</v>
      </c>
      <c r="T2226" s="16">
        <f t="shared" si="154"/>
        <v>42672.791666666672</v>
      </c>
      <c r="U2226">
        <f t="shared" si="155"/>
        <v>2016</v>
      </c>
    </row>
    <row r="2227" spans="1:21" ht="48" hidden="1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P2227">
        <f t="shared" si="152"/>
        <v>164.8</v>
      </c>
      <c r="Q2227" s="11" t="s">
        <v>8331</v>
      </c>
      <c r="R2227" t="s">
        <v>8349</v>
      </c>
      <c r="S2227" s="16">
        <f t="shared" si="153"/>
        <v>41873.79184027778</v>
      </c>
      <c r="T2227" s="16">
        <f t="shared" si="154"/>
        <v>41903.79184027778</v>
      </c>
      <c r="U2227">
        <f t="shared" si="155"/>
        <v>2014</v>
      </c>
    </row>
    <row r="2228" spans="1:21" ht="48" hidden="1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P2228">
        <f t="shared" si="152"/>
        <v>60.82</v>
      </c>
      <c r="Q2228" s="11" t="s">
        <v>8331</v>
      </c>
      <c r="R2228" t="s">
        <v>8349</v>
      </c>
      <c r="S2228" s="16">
        <f t="shared" si="153"/>
        <v>42381.79886574074</v>
      </c>
      <c r="T2228" s="16">
        <f t="shared" si="154"/>
        <v>42412.207638888889</v>
      </c>
      <c r="U2228">
        <f t="shared" si="155"/>
        <v>2016</v>
      </c>
    </row>
    <row r="2229" spans="1:21" ht="48" hidden="1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P2229">
        <f t="shared" si="152"/>
        <v>67.97</v>
      </c>
      <c r="Q2229" s="11" t="s">
        <v>8331</v>
      </c>
      <c r="R2229" t="s">
        <v>8349</v>
      </c>
      <c r="S2229" s="16">
        <f t="shared" si="153"/>
        <v>41561.807349537034</v>
      </c>
      <c r="T2229" s="16">
        <f t="shared" si="154"/>
        <v>41591.849016203705</v>
      </c>
      <c r="U2229">
        <f t="shared" si="155"/>
        <v>2013</v>
      </c>
    </row>
    <row r="2230" spans="1:21" ht="48" hidden="1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P2230">
        <f t="shared" si="152"/>
        <v>81.56</v>
      </c>
      <c r="Q2230" s="11" t="s">
        <v>8331</v>
      </c>
      <c r="R2230" t="s">
        <v>8349</v>
      </c>
      <c r="S2230" s="16">
        <f t="shared" si="153"/>
        <v>42202.278194444443</v>
      </c>
      <c r="T2230" s="16">
        <f t="shared" si="154"/>
        <v>42232.278194444443</v>
      </c>
      <c r="U2230">
        <f t="shared" si="155"/>
        <v>2015</v>
      </c>
    </row>
    <row r="2231" spans="1:21" ht="48" hidden="1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P2231">
        <f t="shared" si="152"/>
        <v>25.43</v>
      </c>
      <c r="Q2231" s="11" t="s">
        <v>8331</v>
      </c>
      <c r="R2231" t="s">
        <v>8349</v>
      </c>
      <c r="S2231" s="16">
        <f t="shared" si="153"/>
        <v>41484.664247685185</v>
      </c>
      <c r="T2231" s="16">
        <f t="shared" si="154"/>
        <v>41520.166666666664</v>
      </c>
      <c r="U2231">
        <f t="shared" si="155"/>
        <v>2013</v>
      </c>
    </row>
    <row r="2232" spans="1:21" ht="48" hidden="1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P2232">
        <f t="shared" si="152"/>
        <v>21.5</v>
      </c>
      <c r="Q2232" s="11" t="s">
        <v>8331</v>
      </c>
      <c r="R2232" t="s">
        <v>8349</v>
      </c>
      <c r="S2232" s="16">
        <f t="shared" si="153"/>
        <v>41724.881099537037</v>
      </c>
      <c r="T2232" s="16">
        <f t="shared" si="154"/>
        <v>41754.881099537037</v>
      </c>
      <c r="U2232">
        <f t="shared" si="155"/>
        <v>2014</v>
      </c>
    </row>
    <row r="2233" spans="1:21" ht="48" hidden="1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P2233">
        <f t="shared" si="152"/>
        <v>27.23</v>
      </c>
      <c r="Q2233" s="11" t="s">
        <v>8331</v>
      </c>
      <c r="R2233" t="s">
        <v>8349</v>
      </c>
      <c r="S2233" s="16">
        <f t="shared" si="153"/>
        <v>41423.910891203705</v>
      </c>
      <c r="T2233" s="16">
        <f t="shared" si="154"/>
        <v>41450.208333333336</v>
      </c>
      <c r="U2233">
        <f t="shared" si="155"/>
        <v>2013</v>
      </c>
    </row>
    <row r="2234" spans="1:21" ht="48" hidden="1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P2234">
        <f t="shared" si="152"/>
        <v>25.09</v>
      </c>
      <c r="Q2234" s="11" t="s">
        <v>8331</v>
      </c>
      <c r="R2234" t="s">
        <v>8349</v>
      </c>
      <c r="S2234" s="16">
        <f t="shared" si="153"/>
        <v>41806.794074074074</v>
      </c>
      <c r="T2234" s="16">
        <f t="shared" si="154"/>
        <v>41839.125</v>
      </c>
      <c r="U2234">
        <f t="shared" si="155"/>
        <v>2014</v>
      </c>
    </row>
    <row r="2235" spans="1:21" ht="48" hidden="1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P2235">
        <f t="shared" si="152"/>
        <v>21.23</v>
      </c>
      <c r="Q2235" s="11" t="s">
        <v>8331</v>
      </c>
      <c r="R2235" t="s">
        <v>8349</v>
      </c>
      <c r="S2235" s="16">
        <f t="shared" si="153"/>
        <v>42331.378923611104</v>
      </c>
      <c r="T2235" s="16">
        <f t="shared" si="154"/>
        <v>42352</v>
      </c>
      <c r="U2235">
        <f t="shared" si="155"/>
        <v>2015</v>
      </c>
    </row>
    <row r="2236" spans="1:21" ht="48" hidden="1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P2236">
        <f t="shared" si="152"/>
        <v>41.61</v>
      </c>
      <c r="Q2236" s="11" t="s">
        <v>8331</v>
      </c>
      <c r="R2236" t="s">
        <v>8349</v>
      </c>
      <c r="S2236" s="16">
        <f t="shared" si="153"/>
        <v>42710.824618055558</v>
      </c>
      <c r="T2236" s="16">
        <f t="shared" si="154"/>
        <v>42740.824618055558</v>
      </c>
      <c r="U2236">
        <f t="shared" si="155"/>
        <v>2017</v>
      </c>
    </row>
    <row r="2237" spans="1:21" ht="32" hidden="1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P2237">
        <f t="shared" si="152"/>
        <v>135.59</v>
      </c>
      <c r="Q2237" s="11" t="s">
        <v>8331</v>
      </c>
      <c r="R2237" t="s">
        <v>8349</v>
      </c>
      <c r="S2237" s="16">
        <f t="shared" si="153"/>
        <v>42062.022118055553</v>
      </c>
      <c r="T2237" s="16">
        <f t="shared" si="154"/>
        <v>42091.980451388896</v>
      </c>
      <c r="U2237">
        <f t="shared" si="155"/>
        <v>2015</v>
      </c>
    </row>
    <row r="2238" spans="1:21" ht="32" hidden="1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P2238">
        <f t="shared" si="152"/>
        <v>22.12</v>
      </c>
      <c r="Q2238" s="11" t="s">
        <v>8331</v>
      </c>
      <c r="R2238" t="s">
        <v>8349</v>
      </c>
      <c r="S2238" s="16">
        <f t="shared" si="153"/>
        <v>42371.617164351846</v>
      </c>
      <c r="T2238" s="16">
        <f t="shared" si="154"/>
        <v>42401.617164351846</v>
      </c>
      <c r="U2238">
        <f t="shared" si="155"/>
        <v>2016</v>
      </c>
    </row>
    <row r="2239" spans="1:21" ht="48" hidden="1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P2239">
        <f t="shared" si="152"/>
        <v>64.63</v>
      </c>
      <c r="Q2239" s="11" t="s">
        <v>8331</v>
      </c>
      <c r="R2239" t="s">
        <v>8349</v>
      </c>
      <c r="S2239" s="16">
        <f t="shared" si="153"/>
        <v>41915.003275462965</v>
      </c>
      <c r="T2239" s="16">
        <f t="shared" si="154"/>
        <v>41955.332638888889</v>
      </c>
      <c r="U2239">
        <f t="shared" si="155"/>
        <v>2014</v>
      </c>
    </row>
    <row r="2240" spans="1:21" ht="32" hidden="1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P2240">
        <f t="shared" si="152"/>
        <v>69.569999999999993</v>
      </c>
      <c r="Q2240" s="11" t="s">
        <v>8331</v>
      </c>
      <c r="R2240" t="s">
        <v>8349</v>
      </c>
      <c r="S2240" s="16">
        <f t="shared" si="153"/>
        <v>42774.621712962966</v>
      </c>
      <c r="T2240" s="16">
        <f t="shared" si="154"/>
        <v>42804.621712962966</v>
      </c>
      <c r="U2240">
        <f t="shared" si="155"/>
        <v>2017</v>
      </c>
    </row>
    <row r="2241" spans="1:21" ht="32" hidden="1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P2241">
        <f t="shared" si="152"/>
        <v>75.13</v>
      </c>
      <c r="Q2241" s="11" t="s">
        <v>8331</v>
      </c>
      <c r="R2241" t="s">
        <v>8349</v>
      </c>
      <c r="S2241" s="16">
        <f t="shared" si="153"/>
        <v>41572.958495370374</v>
      </c>
      <c r="T2241" s="16">
        <f t="shared" si="154"/>
        <v>41609.168055555558</v>
      </c>
      <c r="U2241">
        <f t="shared" si="155"/>
        <v>2013</v>
      </c>
    </row>
    <row r="2242" spans="1:21" ht="48" hidden="1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P2242">
        <f t="shared" si="152"/>
        <v>140.97999999999999</v>
      </c>
      <c r="Q2242" s="11" t="s">
        <v>8331</v>
      </c>
      <c r="R2242" t="s">
        <v>8349</v>
      </c>
      <c r="S2242" s="16">
        <f t="shared" si="153"/>
        <v>42452.825740740736</v>
      </c>
      <c r="T2242" s="16">
        <f t="shared" si="154"/>
        <v>42482.825740740736</v>
      </c>
      <c r="U2242">
        <f t="shared" si="155"/>
        <v>2016</v>
      </c>
    </row>
    <row r="2243" spans="1:21" ht="48" hidden="1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P2243">
        <f t="shared" ref="P2243:P2306" si="156">IFERROR(ROUND(E2243/L2243,2),0)</f>
        <v>49.47</v>
      </c>
      <c r="Q2243" s="11" t="s">
        <v>8331</v>
      </c>
      <c r="R2243" t="s">
        <v>8349</v>
      </c>
      <c r="S2243" s="16">
        <f t="shared" ref="S2243:S2306" si="157">(((J2243/60)/60)/24)+DATE(1970,1,1)</f>
        <v>42766.827546296292</v>
      </c>
      <c r="T2243" s="16">
        <f t="shared" ref="T2243:T2306" si="158">(((I2243/60)/60)/24)+DATE(1970,1,1)</f>
        <v>42796.827546296292</v>
      </c>
      <c r="U2243">
        <f t="shared" ref="U2243:U2306" si="159">YEAR(T2243)</f>
        <v>2017</v>
      </c>
    </row>
    <row r="2244" spans="1:21" ht="32" hidden="1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P2244">
        <f t="shared" si="156"/>
        <v>53.87</v>
      </c>
      <c r="Q2244" s="11" t="s">
        <v>8331</v>
      </c>
      <c r="R2244" t="s">
        <v>8349</v>
      </c>
      <c r="S2244" s="16">
        <f t="shared" si="157"/>
        <v>41569.575613425928</v>
      </c>
      <c r="T2244" s="16">
        <f t="shared" si="158"/>
        <v>41605.126388888886</v>
      </c>
      <c r="U2244">
        <f t="shared" si="159"/>
        <v>2013</v>
      </c>
    </row>
    <row r="2245" spans="1:21" ht="48" hidden="1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P2245">
        <f t="shared" si="156"/>
        <v>4.57</v>
      </c>
      <c r="Q2245" s="11" t="s">
        <v>8331</v>
      </c>
      <c r="R2245" t="s">
        <v>8349</v>
      </c>
      <c r="S2245" s="16">
        <f t="shared" si="157"/>
        <v>42800.751041666663</v>
      </c>
      <c r="T2245" s="16">
        <f t="shared" si="158"/>
        <v>42807.125</v>
      </c>
      <c r="U2245">
        <f t="shared" si="159"/>
        <v>2017</v>
      </c>
    </row>
    <row r="2246" spans="1:21" ht="48" hidden="1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P2246">
        <f t="shared" si="156"/>
        <v>65</v>
      </c>
      <c r="Q2246" s="11" t="s">
        <v>8331</v>
      </c>
      <c r="R2246" t="s">
        <v>8349</v>
      </c>
      <c r="S2246" s="16">
        <f t="shared" si="157"/>
        <v>42647.818819444445</v>
      </c>
      <c r="T2246" s="16">
        <f t="shared" si="158"/>
        <v>42659.854166666672</v>
      </c>
      <c r="U2246">
        <f t="shared" si="159"/>
        <v>2016</v>
      </c>
    </row>
    <row r="2247" spans="1:21" ht="48" hidden="1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P2247">
        <f t="shared" si="156"/>
        <v>53.48</v>
      </c>
      <c r="Q2247" s="11" t="s">
        <v>8331</v>
      </c>
      <c r="R2247" t="s">
        <v>8349</v>
      </c>
      <c r="S2247" s="16">
        <f t="shared" si="157"/>
        <v>41660.708530092597</v>
      </c>
      <c r="T2247" s="16">
        <f t="shared" si="158"/>
        <v>41691.75</v>
      </c>
      <c r="U2247">
        <f t="shared" si="159"/>
        <v>2014</v>
      </c>
    </row>
    <row r="2248" spans="1:21" ht="48" hidden="1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P2248">
        <f t="shared" si="156"/>
        <v>43.91</v>
      </c>
      <c r="Q2248" s="11" t="s">
        <v>8331</v>
      </c>
      <c r="R2248" t="s">
        <v>8349</v>
      </c>
      <c r="S2248" s="16">
        <f t="shared" si="157"/>
        <v>42221.79178240741</v>
      </c>
      <c r="T2248" s="16">
        <f t="shared" si="158"/>
        <v>42251.79178240741</v>
      </c>
      <c r="U2248">
        <f t="shared" si="159"/>
        <v>2015</v>
      </c>
    </row>
    <row r="2249" spans="1:21" ht="32" hidden="1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P2249">
        <f t="shared" si="156"/>
        <v>50.85</v>
      </c>
      <c r="Q2249" s="11" t="s">
        <v>8331</v>
      </c>
      <c r="R2249" t="s">
        <v>8349</v>
      </c>
      <c r="S2249" s="16">
        <f t="shared" si="157"/>
        <v>42200.666261574079</v>
      </c>
      <c r="T2249" s="16">
        <f t="shared" si="158"/>
        <v>42214.666261574079</v>
      </c>
      <c r="U2249">
        <f t="shared" si="159"/>
        <v>2015</v>
      </c>
    </row>
    <row r="2250" spans="1:21" ht="48" hidden="1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P2250">
        <f t="shared" si="156"/>
        <v>58.63</v>
      </c>
      <c r="Q2250" s="11" t="s">
        <v>8331</v>
      </c>
      <c r="R2250" t="s">
        <v>8349</v>
      </c>
      <c r="S2250" s="16">
        <f t="shared" si="157"/>
        <v>42688.875902777778</v>
      </c>
      <c r="T2250" s="16">
        <f t="shared" si="158"/>
        <v>42718.875902777778</v>
      </c>
      <c r="U2250">
        <f t="shared" si="159"/>
        <v>2016</v>
      </c>
    </row>
    <row r="2251" spans="1:21" ht="48" hidden="1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P2251">
        <f t="shared" si="156"/>
        <v>32.82</v>
      </c>
      <c r="Q2251" s="11" t="s">
        <v>8331</v>
      </c>
      <c r="R2251" t="s">
        <v>8349</v>
      </c>
      <c r="S2251" s="16">
        <f t="shared" si="157"/>
        <v>41336.703298611108</v>
      </c>
      <c r="T2251" s="16">
        <f t="shared" si="158"/>
        <v>41366.661631944444</v>
      </c>
      <c r="U2251">
        <f t="shared" si="159"/>
        <v>2013</v>
      </c>
    </row>
    <row r="2252" spans="1:21" ht="48" hidden="1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P2252">
        <f t="shared" si="156"/>
        <v>426.93</v>
      </c>
      <c r="Q2252" s="11" t="s">
        <v>8331</v>
      </c>
      <c r="R2252" t="s">
        <v>8349</v>
      </c>
      <c r="S2252" s="16">
        <f t="shared" si="157"/>
        <v>42677.005474537036</v>
      </c>
      <c r="T2252" s="16">
        <f t="shared" si="158"/>
        <v>42707.0471412037</v>
      </c>
      <c r="U2252">
        <f t="shared" si="159"/>
        <v>2016</v>
      </c>
    </row>
    <row r="2253" spans="1:21" ht="48" hidden="1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P2253">
        <f t="shared" si="156"/>
        <v>23.81</v>
      </c>
      <c r="Q2253" s="11" t="s">
        <v>8331</v>
      </c>
      <c r="R2253" t="s">
        <v>8349</v>
      </c>
      <c r="S2253" s="16">
        <f t="shared" si="157"/>
        <v>41846.34579861111</v>
      </c>
      <c r="T2253" s="16">
        <f t="shared" si="158"/>
        <v>41867.34579861111</v>
      </c>
      <c r="U2253">
        <f t="shared" si="159"/>
        <v>2014</v>
      </c>
    </row>
    <row r="2254" spans="1:21" ht="48" hidden="1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P2254">
        <f t="shared" si="156"/>
        <v>98.41</v>
      </c>
      <c r="Q2254" s="11" t="s">
        <v>8331</v>
      </c>
      <c r="R2254" t="s">
        <v>8349</v>
      </c>
      <c r="S2254" s="16">
        <f t="shared" si="157"/>
        <v>42573.327986111108</v>
      </c>
      <c r="T2254" s="16">
        <f t="shared" si="158"/>
        <v>42588.327986111108</v>
      </c>
      <c r="U2254">
        <f t="shared" si="159"/>
        <v>2016</v>
      </c>
    </row>
    <row r="2255" spans="1:21" ht="48" hidden="1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P2255">
        <f t="shared" si="156"/>
        <v>107.32</v>
      </c>
      <c r="Q2255" s="11" t="s">
        <v>8331</v>
      </c>
      <c r="R2255" t="s">
        <v>8349</v>
      </c>
      <c r="S2255" s="16">
        <f t="shared" si="157"/>
        <v>42296.631331018521</v>
      </c>
      <c r="T2255" s="16">
        <f t="shared" si="158"/>
        <v>42326.672997685186</v>
      </c>
      <c r="U2255">
        <f t="shared" si="159"/>
        <v>2015</v>
      </c>
    </row>
    <row r="2256" spans="1:21" ht="32" hidden="1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P2256">
        <f t="shared" si="156"/>
        <v>11.67</v>
      </c>
      <c r="Q2256" s="11" t="s">
        <v>8331</v>
      </c>
      <c r="R2256" t="s">
        <v>8349</v>
      </c>
      <c r="S2256" s="16">
        <f t="shared" si="157"/>
        <v>42752.647777777776</v>
      </c>
      <c r="T2256" s="16">
        <f t="shared" si="158"/>
        <v>42759.647777777776</v>
      </c>
      <c r="U2256">
        <f t="shared" si="159"/>
        <v>2017</v>
      </c>
    </row>
    <row r="2257" spans="1:21" ht="32" hidden="1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P2257">
        <f t="shared" si="156"/>
        <v>41.78</v>
      </c>
      <c r="Q2257" s="11" t="s">
        <v>8331</v>
      </c>
      <c r="R2257" t="s">
        <v>8349</v>
      </c>
      <c r="S2257" s="16">
        <f t="shared" si="157"/>
        <v>42467.951979166668</v>
      </c>
      <c r="T2257" s="16">
        <f t="shared" si="158"/>
        <v>42497.951979166668</v>
      </c>
      <c r="U2257">
        <f t="shared" si="159"/>
        <v>2016</v>
      </c>
    </row>
    <row r="2258" spans="1:21" ht="48" hidden="1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P2258">
        <f t="shared" si="156"/>
        <v>21.38</v>
      </c>
      <c r="Q2258" s="11" t="s">
        <v>8331</v>
      </c>
      <c r="R2258" t="s">
        <v>8349</v>
      </c>
      <c r="S2258" s="16">
        <f t="shared" si="157"/>
        <v>42682.451921296291</v>
      </c>
      <c r="T2258" s="16">
        <f t="shared" si="158"/>
        <v>42696.451921296291</v>
      </c>
      <c r="U2258">
        <f t="shared" si="159"/>
        <v>2016</v>
      </c>
    </row>
    <row r="2259" spans="1:21" ht="48" hidden="1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P2259">
        <f t="shared" si="156"/>
        <v>94.1</v>
      </c>
      <c r="Q2259" s="11" t="s">
        <v>8331</v>
      </c>
      <c r="R2259" t="s">
        <v>8349</v>
      </c>
      <c r="S2259" s="16">
        <f t="shared" si="157"/>
        <v>42505.936678240745</v>
      </c>
      <c r="T2259" s="16">
        <f t="shared" si="158"/>
        <v>42540.958333333328</v>
      </c>
      <c r="U2259">
        <f t="shared" si="159"/>
        <v>2016</v>
      </c>
    </row>
    <row r="2260" spans="1:21" ht="32" hidden="1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P2260">
        <f t="shared" si="156"/>
        <v>15.72</v>
      </c>
      <c r="Q2260" s="11" t="s">
        <v>8331</v>
      </c>
      <c r="R2260" t="s">
        <v>8349</v>
      </c>
      <c r="S2260" s="16">
        <f t="shared" si="157"/>
        <v>42136.75100694444</v>
      </c>
      <c r="T2260" s="16">
        <f t="shared" si="158"/>
        <v>42166.75100694444</v>
      </c>
      <c r="U2260">
        <f t="shared" si="159"/>
        <v>2015</v>
      </c>
    </row>
    <row r="2261" spans="1:21" ht="48" hidden="1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P2261">
        <f t="shared" si="156"/>
        <v>90.64</v>
      </c>
      <c r="Q2261" s="11" t="s">
        <v>8331</v>
      </c>
      <c r="R2261" t="s">
        <v>8349</v>
      </c>
      <c r="S2261" s="16">
        <f t="shared" si="157"/>
        <v>42702.804814814815</v>
      </c>
      <c r="T2261" s="16">
        <f t="shared" si="158"/>
        <v>42712.804814814815</v>
      </c>
      <c r="U2261">
        <f t="shared" si="159"/>
        <v>2016</v>
      </c>
    </row>
    <row r="2262" spans="1:21" ht="48" hidden="1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P2262">
        <f t="shared" si="156"/>
        <v>97.3</v>
      </c>
      <c r="Q2262" s="11" t="s">
        <v>8331</v>
      </c>
      <c r="R2262" t="s">
        <v>8349</v>
      </c>
      <c r="S2262" s="16">
        <f t="shared" si="157"/>
        <v>41695.016782407409</v>
      </c>
      <c r="T2262" s="16">
        <f t="shared" si="158"/>
        <v>41724.975115740745</v>
      </c>
      <c r="U2262">
        <f t="shared" si="159"/>
        <v>2014</v>
      </c>
    </row>
    <row r="2263" spans="1:21" ht="48" hidden="1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P2263">
        <f t="shared" si="156"/>
        <v>37.119999999999997</v>
      </c>
      <c r="Q2263" s="11" t="s">
        <v>8331</v>
      </c>
      <c r="R2263" t="s">
        <v>8349</v>
      </c>
      <c r="S2263" s="16">
        <f t="shared" si="157"/>
        <v>42759.724768518514</v>
      </c>
      <c r="T2263" s="16">
        <f t="shared" si="158"/>
        <v>42780.724768518514</v>
      </c>
      <c r="U2263">
        <f t="shared" si="159"/>
        <v>2017</v>
      </c>
    </row>
    <row r="2264" spans="1:21" ht="32" hidden="1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P2264">
        <f t="shared" si="156"/>
        <v>28.1</v>
      </c>
      <c r="Q2264" s="11" t="s">
        <v>8331</v>
      </c>
      <c r="R2264" t="s">
        <v>8349</v>
      </c>
      <c r="S2264" s="16">
        <f t="shared" si="157"/>
        <v>41926.585162037038</v>
      </c>
      <c r="T2264" s="16">
        <f t="shared" si="158"/>
        <v>41961</v>
      </c>
      <c r="U2264">
        <f t="shared" si="159"/>
        <v>2014</v>
      </c>
    </row>
    <row r="2265" spans="1:21" ht="48" hidden="1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P2265">
        <f t="shared" si="156"/>
        <v>144.43</v>
      </c>
      <c r="Q2265" s="11" t="s">
        <v>8331</v>
      </c>
      <c r="R2265" t="s">
        <v>8349</v>
      </c>
      <c r="S2265" s="16">
        <f t="shared" si="157"/>
        <v>42014.832326388889</v>
      </c>
      <c r="T2265" s="16">
        <f t="shared" si="158"/>
        <v>42035.832326388889</v>
      </c>
      <c r="U2265">
        <f t="shared" si="159"/>
        <v>2015</v>
      </c>
    </row>
    <row r="2266" spans="1:21" ht="48" hidden="1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P2266">
        <f t="shared" si="156"/>
        <v>24.27</v>
      </c>
      <c r="Q2266" s="11" t="s">
        <v>8331</v>
      </c>
      <c r="R2266" t="s">
        <v>8349</v>
      </c>
      <c r="S2266" s="16">
        <f t="shared" si="157"/>
        <v>42496.582337962958</v>
      </c>
      <c r="T2266" s="16">
        <f t="shared" si="158"/>
        <v>42513.125</v>
      </c>
      <c r="U2266">
        <f t="shared" si="159"/>
        <v>2016</v>
      </c>
    </row>
    <row r="2267" spans="1:21" ht="48" hidden="1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P2267">
        <f t="shared" si="156"/>
        <v>35.119999999999997</v>
      </c>
      <c r="Q2267" s="11" t="s">
        <v>8331</v>
      </c>
      <c r="R2267" t="s">
        <v>8349</v>
      </c>
      <c r="S2267" s="16">
        <f t="shared" si="157"/>
        <v>42689.853090277778</v>
      </c>
      <c r="T2267" s="16">
        <f t="shared" si="158"/>
        <v>42696.853090277778</v>
      </c>
      <c r="U2267">
        <f t="shared" si="159"/>
        <v>2016</v>
      </c>
    </row>
    <row r="2268" spans="1:21" ht="48" hidden="1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P2268">
        <f t="shared" si="156"/>
        <v>24.76</v>
      </c>
      <c r="Q2268" s="11" t="s">
        <v>8331</v>
      </c>
      <c r="R2268" t="s">
        <v>8349</v>
      </c>
      <c r="S2268" s="16">
        <f t="shared" si="157"/>
        <v>42469.874907407408</v>
      </c>
      <c r="T2268" s="16">
        <f t="shared" si="158"/>
        <v>42487.083333333328</v>
      </c>
      <c r="U2268">
        <f t="shared" si="159"/>
        <v>2016</v>
      </c>
    </row>
    <row r="2269" spans="1:21" ht="48" hidden="1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P2269">
        <f t="shared" si="156"/>
        <v>188.38</v>
      </c>
      <c r="Q2269" s="11" t="s">
        <v>8331</v>
      </c>
      <c r="R2269" t="s">
        <v>8349</v>
      </c>
      <c r="S2269" s="16">
        <f t="shared" si="157"/>
        <v>41968.829826388886</v>
      </c>
      <c r="T2269" s="16">
        <f t="shared" si="158"/>
        <v>41994.041666666672</v>
      </c>
      <c r="U2269">
        <f t="shared" si="159"/>
        <v>2014</v>
      </c>
    </row>
    <row r="2270" spans="1:21" ht="48" hidden="1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P2270">
        <f t="shared" si="156"/>
        <v>148.08000000000001</v>
      </c>
      <c r="Q2270" s="11" t="s">
        <v>8331</v>
      </c>
      <c r="R2270" t="s">
        <v>8349</v>
      </c>
      <c r="S2270" s="16">
        <f t="shared" si="157"/>
        <v>42776.082349537035</v>
      </c>
      <c r="T2270" s="16">
        <f t="shared" si="158"/>
        <v>42806.082349537035</v>
      </c>
      <c r="U2270">
        <f t="shared" si="159"/>
        <v>2017</v>
      </c>
    </row>
    <row r="2271" spans="1:21" ht="48" hidden="1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P2271">
        <f t="shared" si="156"/>
        <v>49.93</v>
      </c>
      <c r="Q2271" s="11" t="s">
        <v>8331</v>
      </c>
      <c r="R2271" t="s">
        <v>8349</v>
      </c>
      <c r="S2271" s="16">
        <f t="shared" si="157"/>
        <v>42776.704432870371</v>
      </c>
      <c r="T2271" s="16">
        <f t="shared" si="158"/>
        <v>42801.208333333328</v>
      </c>
      <c r="U2271">
        <f t="shared" si="159"/>
        <v>2017</v>
      </c>
    </row>
    <row r="2272" spans="1:21" ht="48" hidden="1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P2272">
        <f t="shared" si="156"/>
        <v>107.82</v>
      </c>
      <c r="Q2272" s="11" t="s">
        <v>8331</v>
      </c>
      <c r="R2272" t="s">
        <v>8349</v>
      </c>
      <c r="S2272" s="16">
        <f t="shared" si="157"/>
        <v>42725.869363425925</v>
      </c>
      <c r="T2272" s="16">
        <f t="shared" si="158"/>
        <v>42745.915972222225</v>
      </c>
      <c r="U2272">
        <f t="shared" si="159"/>
        <v>2017</v>
      </c>
    </row>
    <row r="2273" spans="1:21" ht="48" hidden="1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P2273">
        <f t="shared" si="156"/>
        <v>42.63</v>
      </c>
      <c r="Q2273" s="11" t="s">
        <v>8331</v>
      </c>
      <c r="R2273" t="s">
        <v>8349</v>
      </c>
      <c r="S2273" s="16">
        <f t="shared" si="157"/>
        <v>42684.000046296293</v>
      </c>
      <c r="T2273" s="16">
        <f t="shared" si="158"/>
        <v>42714.000046296293</v>
      </c>
      <c r="U2273">
        <f t="shared" si="159"/>
        <v>2016</v>
      </c>
    </row>
    <row r="2274" spans="1:21" ht="48" hidden="1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P2274">
        <f t="shared" si="156"/>
        <v>14.37</v>
      </c>
      <c r="Q2274" s="11" t="s">
        <v>8331</v>
      </c>
      <c r="R2274" t="s">
        <v>8349</v>
      </c>
      <c r="S2274" s="16">
        <f t="shared" si="157"/>
        <v>42315.699490740735</v>
      </c>
      <c r="T2274" s="16">
        <f t="shared" si="158"/>
        <v>42345.699490740735</v>
      </c>
      <c r="U2274">
        <f t="shared" si="159"/>
        <v>2015</v>
      </c>
    </row>
    <row r="2275" spans="1:21" ht="48" hidden="1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P2275">
        <f t="shared" si="156"/>
        <v>37.479999999999997</v>
      </c>
      <c r="Q2275" s="11" t="s">
        <v>8331</v>
      </c>
      <c r="R2275" t="s">
        <v>8349</v>
      </c>
      <c r="S2275" s="16">
        <f t="shared" si="157"/>
        <v>42781.549097222218</v>
      </c>
      <c r="T2275" s="16">
        <f t="shared" si="158"/>
        <v>42806.507430555561</v>
      </c>
      <c r="U2275">
        <f t="shared" si="159"/>
        <v>2017</v>
      </c>
    </row>
    <row r="2276" spans="1:21" ht="48" hidden="1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P2276">
        <f t="shared" si="156"/>
        <v>30.2</v>
      </c>
      <c r="Q2276" s="11" t="s">
        <v>8331</v>
      </c>
      <c r="R2276" t="s">
        <v>8349</v>
      </c>
      <c r="S2276" s="16">
        <f t="shared" si="157"/>
        <v>41663.500659722224</v>
      </c>
      <c r="T2276" s="16">
        <f t="shared" si="158"/>
        <v>41693.500659722224</v>
      </c>
      <c r="U2276">
        <f t="shared" si="159"/>
        <v>2014</v>
      </c>
    </row>
    <row r="2277" spans="1:21" ht="48" hidden="1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P2277">
        <f t="shared" si="156"/>
        <v>33.549999999999997</v>
      </c>
      <c r="Q2277" s="11" t="s">
        <v>8331</v>
      </c>
      <c r="R2277" t="s">
        <v>8349</v>
      </c>
      <c r="S2277" s="16">
        <f t="shared" si="157"/>
        <v>41965.616655092599</v>
      </c>
      <c r="T2277" s="16">
        <f t="shared" si="158"/>
        <v>41995.616655092599</v>
      </c>
      <c r="U2277">
        <f t="shared" si="159"/>
        <v>2014</v>
      </c>
    </row>
    <row r="2278" spans="1:21" ht="48" hidden="1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P2278">
        <f t="shared" si="156"/>
        <v>64.75</v>
      </c>
      <c r="Q2278" s="11" t="s">
        <v>8331</v>
      </c>
      <c r="R2278" t="s">
        <v>8349</v>
      </c>
      <c r="S2278" s="16">
        <f t="shared" si="157"/>
        <v>41614.651493055557</v>
      </c>
      <c r="T2278" s="16">
        <f t="shared" si="158"/>
        <v>41644.651493055557</v>
      </c>
      <c r="U2278">
        <f t="shared" si="159"/>
        <v>2014</v>
      </c>
    </row>
    <row r="2279" spans="1:21" ht="48" hidden="1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P2279">
        <f t="shared" si="156"/>
        <v>57.93</v>
      </c>
      <c r="Q2279" s="11" t="s">
        <v>8331</v>
      </c>
      <c r="R2279" t="s">
        <v>8349</v>
      </c>
      <c r="S2279" s="16">
        <f t="shared" si="157"/>
        <v>40936.678506944445</v>
      </c>
      <c r="T2279" s="16">
        <f t="shared" si="158"/>
        <v>40966.678506944445</v>
      </c>
      <c r="U2279">
        <f t="shared" si="159"/>
        <v>2012</v>
      </c>
    </row>
    <row r="2280" spans="1:21" ht="32" hidden="1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P2280">
        <f t="shared" si="156"/>
        <v>53.08</v>
      </c>
      <c r="Q2280" s="11" t="s">
        <v>8331</v>
      </c>
      <c r="R2280" t="s">
        <v>8349</v>
      </c>
      <c r="S2280" s="16">
        <f t="shared" si="157"/>
        <v>42338.709108796291</v>
      </c>
      <c r="T2280" s="16">
        <f t="shared" si="158"/>
        <v>42372.957638888889</v>
      </c>
      <c r="U2280">
        <f t="shared" si="159"/>
        <v>2016</v>
      </c>
    </row>
    <row r="2281" spans="1:21" ht="48" hidden="1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P2281">
        <f t="shared" si="156"/>
        <v>48.06</v>
      </c>
      <c r="Q2281" s="11" t="s">
        <v>8331</v>
      </c>
      <c r="R2281" t="s">
        <v>8349</v>
      </c>
      <c r="S2281" s="16">
        <f t="shared" si="157"/>
        <v>42020.806701388887</v>
      </c>
      <c r="T2281" s="16">
        <f t="shared" si="158"/>
        <v>42039.166666666672</v>
      </c>
      <c r="U2281">
        <f t="shared" si="159"/>
        <v>2015</v>
      </c>
    </row>
    <row r="2282" spans="1:21" ht="48" hidden="1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P2282">
        <f t="shared" si="156"/>
        <v>82.4</v>
      </c>
      <c r="Q2282" s="11" t="s">
        <v>8331</v>
      </c>
      <c r="R2282" t="s">
        <v>8349</v>
      </c>
      <c r="S2282" s="16">
        <f t="shared" si="157"/>
        <v>42234.624895833331</v>
      </c>
      <c r="T2282" s="16">
        <f t="shared" si="158"/>
        <v>42264.624895833331</v>
      </c>
      <c r="U2282">
        <f t="shared" si="159"/>
        <v>2015</v>
      </c>
    </row>
    <row r="2283" spans="1:21" ht="48" hidden="1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P2283">
        <f t="shared" si="156"/>
        <v>50.45</v>
      </c>
      <c r="Q2283" s="11" t="s">
        <v>8323</v>
      </c>
      <c r="R2283" t="s">
        <v>8324</v>
      </c>
      <c r="S2283" s="16">
        <f t="shared" si="157"/>
        <v>40687.285844907405</v>
      </c>
      <c r="T2283" s="16">
        <f t="shared" si="158"/>
        <v>40749.284722222219</v>
      </c>
      <c r="U2283">
        <f t="shared" si="159"/>
        <v>2011</v>
      </c>
    </row>
    <row r="2284" spans="1:21" ht="32" hidden="1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P2284">
        <f t="shared" si="156"/>
        <v>115.83</v>
      </c>
      <c r="Q2284" s="11" t="s">
        <v>8323</v>
      </c>
      <c r="R2284" t="s">
        <v>8324</v>
      </c>
      <c r="S2284" s="16">
        <f t="shared" si="157"/>
        <v>42323.17460648148</v>
      </c>
      <c r="T2284" s="16">
        <f t="shared" si="158"/>
        <v>42383.17460648148</v>
      </c>
      <c r="U2284">
        <f t="shared" si="159"/>
        <v>2016</v>
      </c>
    </row>
    <row r="2285" spans="1:21" ht="48" hidden="1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P2285">
        <f t="shared" si="156"/>
        <v>63.03</v>
      </c>
      <c r="Q2285" s="11" t="s">
        <v>8323</v>
      </c>
      <c r="R2285" t="s">
        <v>8324</v>
      </c>
      <c r="S2285" s="16">
        <f t="shared" si="157"/>
        <v>40978.125046296293</v>
      </c>
      <c r="T2285" s="16">
        <f t="shared" si="158"/>
        <v>41038.083379629628</v>
      </c>
      <c r="U2285">
        <f t="shared" si="159"/>
        <v>2012</v>
      </c>
    </row>
    <row r="2286" spans="1:21" ht="32" hidden="1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P2286">
        <f t="shared" si="156"/>
        <v>108.02</v>
      </c>
      <c r="Q2286" s="11" t="s">
        <v>8323</v>
      </c>
      <c r="R2286" t="s">
        <v>8324</v>
      </c>
      <c r="S2286" s="16">
        <f t="shared" si="157"/>
        <v>40585.796817129631</v>
      </c>
      <c r="T2286" s="16">
        <f t="shared" si="158"/>
        <v>40614.166666666664</v>
      </c>
      <c r="U2286">
        <f t="shared" si="159"/>
        <v>2011</v>
      </c>
    </row>
    <row r="2287" spans="1:21" ht="48" hidden="1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P2287">
        <f t="shared" si="156"/>
        <v>46.09</v>
      </c>
      <c r="Q2287" s="11" t="s">
        <v>8323</v>
      </c>
      <c r="R2287" t="s">
        <v>8324</v>
      </c>
      <c r="S2287" s="16">
        <f t="shared" si="157"/>
        <v>41059.185682870368</v>
      </c>
      <c r="T2287" s="16">
        <f t="shared" si="158"/>
        <v>41089.185682870368</v>
      </c>
      <c r="U2287">
        <f t="shared" si="159"/>
        <v>2012</v>
      </c>
    </row>
    <row r="2288" spans="1:21" ht="48" hidden="1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P2288">
        <f t="shared" si="156"/>
        <v>107.21</v>
      </c>
      <c r="Q2288" s="11" t="s">
        <v>8323</v>
      </c>
      <c r="R2288" t="s">
        <v>8324</v>
      </c>
      <c r="S2288" s="16">
        <f t="shared" si="157"/>
        <v>41494.963587962964</v>
      </c>
      <c r="T2288" s="16">
        <f t="shared" si="158"/>
        <v>41523.165972222225</v>
      </c>
      <c r="U2288">
        <f t="shared" si="159"/>
        <v>2013</v>
      </c>
    </row>
    <row r="2289" spans="1:21" ht="48" hidden="1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P2289">
        <f t="shared" si="156"/>
        <v>50.93</v>
      </c>
      <c r="Q2289" s="11" t="s">
        <v>8323</v>
      </c>
      <c r="R2289" t="s">
        <v>8324</v>
      </c>
      <c r="S2289" s="16">
        <f t="shared" si="157"/>
        <v>41792.667361111111</v>
      </c>
      <c r="T2289" s="16">
        <f t="shared" si="158"/>
        <v>41813.667361111111</v>
      </c>
      <c r="U2289">
        <f t="shared" si="159"/>
        <v>2014</v>
      </c>
    </row>
    <row r="2290" spans="1:21" ht="48" hidden="1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P2290">
        <f t="shared" si="156"/>
        <v>40.04</v>
      </c>
      <c r="Q2290" s="11" t="s">
        <v>8323</v>
      </c>
      <c r="R2290" t="s">
        <v>8324</v>
      </c>
      <c r="S2290" s="16">
        <f t="shared" si="157"/>
        <v>41067.827418981484</v>
      </c>
      <c r="T2290" s="16">
        <f t="shared" si="158"/>
        <v>41086.75</v>
      </c>
      <c r="U2290">
        <f t="shared" si="159"/>
        <v>2012</v>
      </c>
    </row>
    <row r="2291" spans="1:21" ht="48" hidden="1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P2291">
        <f t="shared" si="156"/>
        <v>64.44</v>
      </c>
      <c r="Q2291" s="11" t="s">
        <v>8323</v>
      </c>
      <c r="R2291" t="s">
        <v>8324</v>
      </c>
      <c r="S2291" s="16">
        <f t="shared" si="157"/>
        <v>41571.998379629629</v>
      </c>
      <c r="T2291" s="16">
        <f t="shared" si="158"/>
        <v>41614.973611111112</v>
      </c>
      <c r="U2291">
        <f t="shared" si="159"/>
        <v>2013</v>
      </c>
    </row>
    <row r="2292" spans="1:21" ht="48" hidden="1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P2292">
        <f t="shared" si="156"/>
        <v>53.83</v>
      </c>
      <c r="Q2292" s="11" t="s">
        <v>8323</v>
      </c>
      <c r="R2292" t="s">
        <v>8324</v>
      </c>
      <c r="S2292" s="16">
        <f t="shared" si="157"/>
        <v>40070.253819444442</v>
      </c>
      <c r="T2292" s="16">
        <f t="shared" si="158"/>
        <v>40148.708333333336</v>
      </c>
      <c r="U2292">
        <f t="shared" si="159"/>
        <v>2009</v>
      </c>
    </row>
    <row r="2293" spans="1:21" ht="48" hidden="1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P2293">
        <f t="shared" si="156"/>
        <v>100.47</v>
      </c>
      <c r="Q2293" s="11" t="s">
        <v>8323</v>
      </c>
      <c r="R2293" t="s">
        <v>8324</v>
      </c>
      <c r="S2293" s="16">
        <f t="shared" si="157"/>
        <v>40987.977060185185</v>
      </c>
      <c r="T2293" s="16">
        <f t="shared" si="158"/>
        <v>41022.166666666664</v>
      </c>
      <c r="U2293">
        <f t="shared" si="159"/>
        <v>2012</v>
      </c>
    </row>
    <row r="2294" spans="1:21" ht="48" hidden="1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P2294">
        <f t="shared" si="156"/>
        <v>46.63</v>
      </c>
      <c r="Q2294" s="11" t="s">
        <v>8323</v>
      </c>
      <c r="R2294" t="s">
        <v>8324</v>
      </c>
      <c r="S2294" s="16">
        <f t="shared" si="157"/>
        <v>40987.697638888887</v>
      </c>
      <c r="T2294" s="16">
        <f t="shared" si="158"/>
        <v>41017.697638888887</v>
      </c>
      <c r="U2294">
        <f t="shared" si="159"/>
        <v>2012</v>
      </c>
    </row>
    <row r="2295" spans="1:21" ht="32" hidden="1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P2295">
        <f t="shared" si="156"/>
        <v>34.07</v>
      </c>
      <c r="Q2295" s="11" t="s">
        <v>8323</v>
      </c>
      <c r="R2295" t="s">
        <v>8324</v>
      </c>
      <c r="S2295" s="16">
        <f t="shared" si="157"/>
        <v>41151.708321759259</v>
      </c>
      <c r="T2295" s="16">
        <f t="shared" si="158"/>
        <v>41177.165972222225</v>
      </c>
      <c r="U2295">
        <f t="shared" si="159"/>
        <v>2012</v>
      </c>
    </row>
    <row r="2296" spans="1:21" ht="48" hidden="1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P2296">
        <f t="shared" si="156"/>
        <v>65.209999999999994</v>
      </c>
      <c r="Q2296" s="11" t="s">
        <v>8323</v>
      </c>
      <c r="R2296" t="s">
        <v>8324</v>
      </c>
      <c r="S2296" s="16">
        <f t="shared" si="157"/>
        <v>41264.72314814815</v>
      </c>
      <c r="T2296" s="16">
        <f t="shared" si="158"/>
        <v>41294.72314814815</v>
      </c>
      <c r="U2296">
        <f t="shared" si="159"/>
        <v>2013</v>
      </c>
    </row>
    <row r="2297" spans="1:21" ht="48" hidden="1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P2297">
        <f t="shared" si="156"/>
        <v>44.21</v>
      </c>
      <c r="Q2297" s="11" t="s">
        <v>8323</v>
      </c>
      <c r="R2297" t="s">
        <v>8324</v>
      </c>
      <c r="S2297" s="16">
        <f t="shared" si="157"/>
        <v>41270.954351851848</v>
      </c>
      <c r="T2297" s="16">
        <f t="shared" si="158"/>
        <v>41300.954351851848</v>
      </c>
      <c r="U2297">
        <f t="shared" si="159"/>
        <v>2013</v>
      </c>
    </row>
    <row r="2298" spans="1:21" ht="48" hidden="1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P2298">
        <f t="shared" si="156"/>
        <v>71.97</v>
      </c>
      <c r="Q2298" s="11" t="s">
        <v>8323</v>
      </c>
      <c r="R2298" t="s">
        <v>8324</v>
      </c>
      <c r="S2298" s="16">
        <f t="shared" si="157"/>
        <v>40927.731782407405</v>
      </c>
      <c r="T2298" s="16">
        <f t="shared" si="158"/>
        <v>40962.731782407405</v>
      </c>
      <c r="U2298">
        <f t="shared" si="159"/>
        <v>2012</v>
      </c>
    </row>
    <row r="2299" spans="1:21" ht="32" hidden="1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P2299">
        <f t="shared" si="156"/>
        <v>52.95</v>
      </c>
      <c r="Q2299" s="11" t="s">
        <v>8323</v>
      </c>
      <c r="R2299" t="s">
        <v>8324</v>
      </c>
      <c r="S2299" s="16">
        <f t="shared" si="157"/>
        <v>40948.042233796295</v>
      </c>
      <c r="T2299" s="16">
        <f t="shared" si="158"/>
        <v>40982.165972222225</v>
      </c>
      <c r="U2299">
        <f t="shared" si="159"/>
        <v>2012</v>
      </c>
    </row>
    <row r="2300" spans="1:21" ht="48" hidden="1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P2300">
        <f t="shared" si="156"/>
        <v>109.45</v>
      </c>
      <c r="Q2300" s="11" t="s">
        <v>8323</v>
      </c>
      <c r="R2300" t="s">
        <v>8324</v>
      </c>
      <c r="S2300" s="16">
        <f t="shared" si="157"/>
        <v>41694.84065972222</v>
      </c>
      <c r="T2300" s="16">
        <f t="shared" si="158"/>
        <v>41724.798993055556</v>
      </c>
      <c r="U2300">
        <f t="shared" si="159"/>
        <v>2014</v>
      </c>
    </row>
    <row r="2301" spans="1:21" ht="48" hidden="1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P2301">
        <f t="shared" si="156"/>
        <v>75.040000000000006</v>
      </c>
      <c r="Q2301" s="11" t="s">
        <v>8323</v>
      </c>
      <c r="R2301" t="s">
        <v>8324</v>
      </c>
      <c r="S2301" s="16">
        <f t="shared" si="157"/>
        <v>40565.032511574071</v>
      </c>
      <c r="T2301" s="16">
        <f t="shared" si="158"/>
        <v>40580.032511574071</v>
      </c>
      <c r="U2301">
        <f t="shared" si="159"/>
        <v>2011</v>
      </c>
    </row>
    <row r="2302" spans="1:21" ht="48" hidden="1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P2302">
        <f t="shared" si="156"/>
        <v>115.71</v>
      </c>
      <c r="Q2302" s="11" t="s">
        <v>8323</v>
      </c>
      <c r="R2302" t="s">
        <v>8324</v>
      </c>
      <c r="S2302" s="16">
        <f t="shared" si="157"/>
        <v>41074.727037037039</v>
      </c>
      <c r="T2302" s="16">
        <f t="shared" si="158"/>
        <v>41088.727037037039</v>
      </c>
      <c r="U2302">
        <f t="shared" si="159"/>
        <v>2012</v>
      </c>
    </row>
    <row r="2303" spans="1:21" ht="32" hidden="1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P2303">
        <f t="shared" si="156"/>
        <v>31.66</v>
      </c>
      <c r="Q2303" s="11" t="s">
        <v>8323</v>
      </c>
      <c r="R2303" t="s">
        <v>8327</v>
      </c>
      <c r="S2303" s="16">
        <f t="shared" si="157"/>
        <v>41416.146944444445</v>
      </c>
      <c r="T2303" s="16">
        <f t="shared" si="158"/>
        <v>41446.146944444445</v>
      </c>
      <c r="U2303">
        <f t="shared" si="159"/>
        <v>2013</v>
      </c>
    </row>
    <row r="2304" spans="1:21" ht="48" hidden="1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P2304">
        <f t="shared" si="156"/>
        <v>46.18</v>
      </c>
      <c r="Q2304" s="11" t="s">
        <v>8323</v>
      </c>
      <c r="R2304" t="s">
        <v>8327</v>
      </c>
      <c r="S2304" s="16">
        <f t="shared" si="157"/>
        <v>41605.868449074071</v>
      </c>
      <c r="T2304" s="16">
        <f t="shared" si="158"/>
        <v>41639.291666666664</v>
      </c>
      <c r="U2304">
        <f t="shared" si="159"/>
        <v>2013</v>
      </c>
    </row>
    <row r="2305" spans="1:21" ht="48" hidden="1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P2305">
        <f t="shared" si="156"/>
        <v>68.48</v>
      </c>
      <c r="Q2305" s="11" t="s">
        <v>8323</v>
      </c>
      <c r="R2305" t="s">
        <v>8327</v>
      </c>
      <c r="S2305" s="16">
        <f t="shared" si="157"/>
        <v>40850.111064814817</v>
      </c>
      <c r="T2305" s="16">
        <f t="shared" si="158"/>
        <v>40890.152731481481</v>
      </c>
      <c r="U2305">
        <f t="shared" si="159"/>
        <v>2011</v>
      </c>
    </row>
    <row r="2306" spans="1:21" ht="48" hidden="1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P2306">
        <f t="shared" si="156"/>
        <v>53.47</v>
      </c>
      <c r="Q2306" s="11" t="s">
        <v>8323</v>
      </c>
      <c r="R2306" t="s">
        <v>8327</v>
      </c>
      <c r="S2306" s="16">
        <f t="shared" si="157"/>
        <v>40502.815868055557</v>
      </c>
      <c r="T2306" s="16">
        <f t="shared" si="158"/>
        <v>40544.207638888889</v>
      </c>
      <c r="U2306">
        <f t="shared" si="159"/>
        <v>2011</v>
      </c>
    </row>
    <row r="2307" spans="1:21" ht="48" hidden="1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P2307">
        <f t="shared" ref="P2307:P2370" si="160">IFERROR(ROUND(E2307/L2307,2),0)</f>
        <v>109.11</v>
      </c>
      <c r="Q2307" s="11" t="s">
        <v>8323</v>
      </c>
      <c r="R2307" t="s">
        <v>8327</v>
      </c>
      <c r="S2307" s="16">
        <f t="shared" ref="S2307:S2370" si="161">(((J2307/60)/60)/24)+DATE(1970,1,1)</f>
        <v>41834.695277777777</v>
      </c>
      <c r="T2307" s="16">
        <f t="shared" ref="T2307:T2370" si="162">(((I2307/60)/60)/24)+DATE(1970,1,1)</f>
        <v>41859.75</v>
      </c>
      <c r="U2307">
        <f t="shared" ref="U2307:U2370" si="163">YEAR(T2307)</f>
        <v>2014</v>
      </c>
    </row>
    <row r="2308" spans="1:21" ht="48" hidden="1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P2308">
        <f t="shared" si="160"/>
        <v>51.19</v>
      </c>
      <c r="Q2308" s="11" t="s">
        <v>8323</v>
      </c>
      <c r="R2308" t="s">
        <v>8327</v>
      </c>
      <c r="S2308" s="16">
        <f t="shared" si="161"/>
        <v>40948.16815972222</v>
      </c>
      <c r="T2308" s="16">
        <f t="shared" si="162"/>
        <v>40978.16815972222</v>
      </c>
      <c r="U2308">
        <f t="shared" si="163"/>
        <v>2012</v>
      </c>
    </row>
    <row r="2309" spans="1:21" ht="48" hidden="1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P2309">
        <f t="shared" si="160"/>
        <v>27.94</v>
      </c>
      <c r="Q2309" s="11" t="s">
        <v>8323</v>
      </c>
      <c r="R2309" t="s">
        <v>8327</v>
      </c>
      <c r="S2309" s="16">
        <f t="shared" si="161"/>
        <v>41004.802465277775</v>
      </c>
      <c r="T2309" s="16">
        <f t="shared" si="162"/>
        <v>41034.802407407406</v>
      </c>
      <c r="U2309">
        <f t="shared" si="163"/>
        <v>2012</v>
      </c>
    </row>
    <row r="2310" spans="1:21" ht="48" hidden="1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P2310">
        <f t="shared" si="160"/>
        <v>82.5</v>
      </c>
      <c r="Q2310" s="11" t="s">
        <v>8323</v>
      </c>
      <c r="R2310" t="s">
        <v>8327</v>
      </c>
      <c r="S2310" s="16">
        <f t="shared" si="161"/>
        <v>41851.962916666671</v>
      </c>
      <c r="T2310" s="16">
        <f t="shared" si="162"/>
        <v>41880.041666666664</v>
      </c>
      <c r="U2310">
        <f t="shared" si="163"/>
        <v>2014</v>
      </c>
    </row>
    <row r="2311" spans="1:21" ht="48" hidden="1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P2311">
        <f t="shared" si="160"/>
        <v>59.82</v>
      </c>
      <c r="Q2311" s="11" t="s">
        <v>8323</v>
      </c>
      <c r="R2311" t="s">
        <v>8327</v>
      </c>
      <c r="S2311" s="16">
        <f t="shared" si="161"/>
        <v>41307.987696759257</v>
      </c>
      <c r="T2311" s="16">
        <f t="shared" si="162"/>
        <v>41342.987696759257</v>
      </c>
      <c r="U2311">
        <f t="shared" si="163"/>
        <v>2013</v>
      </c>
    </row>
    <row r="2312" spans="1:21" ht="48" hidden="1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P2312">
        <f t="shared" si="160"/>
        <v>64.819999999999993</v>
      </c>
      <c r="Q2312" s="11" t="s">
        <v>8323</v>
      </c>
      <c r="R2312" t="s">
        <v>8327</v>
      </c>
      <c r="S2312" s="16">
        <f t="shared" si="161"/>
        <v>41324.79415509259</v>
      </c>
      <c r="T2312" s="16">
        <f t="shared" si="162"/>
        <v>41354.752488425926</v>
      </c>
      <c r="U2312">
        <f t="shared" si="163"/>
        <v>2013</v>
      </c>
    </row>
    <row r="2313" spans="1:21" ht="48" hidden="1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P2313">
        <f t="shared" si="160"/>
        <v>90.1</v>
      </c>
      <c r="Q2313" s="11" t="s">
        <v>8323</v>
      </c>
      <c r="R2313" t="s">
        <v>8327</v>
      </c>
      <c r="S2313" s="16">
        <f t="shared" si="161"/>
        <v>41736.004502314812</v>
      </c>
      <c r="T2313" s="16">
        <f t="shared" si="162"/>
        <v>41766.004502314812</v>
      </c>
      <c r="U2313">
        <f t="shared" si="163"/>
        <v>2014</v>
      </c>
    </row>
    <row r="2314" spans="1:21" ht="48" hidden="1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P2314">
        <f t="shared" si="160"/>
        <v>40.96</v>
      </c>
      <c r="Q2314" s="11" t="s">
        <v>8323</v>
      </c>
      <c r="R2314" t="s">
        <v>8327</v>
      </c>
      <c r="S2314" s="16">
        <f t="shared" si="161"/>
        <v>41716.632847222223</v>
      </c>
      <c r="T2314" s="16">
        <f t="shared" si="162"/>
        <v>41747.958333333336</v>
      </c>
      <c r="U2314">
        <f t="shared" si="163"/>
        <v>2014</v>
      </c>
    </row>
    <row r="2315" spans="1:21" ht="32" hidden="1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P2315">
        <f t="shared" si="160"/>
        <v>56</v>
      </c>
      <c r="Q2315" s="11" t="s">
        <v>8323</v>
      </c>
      <c r="R2315" t="s">
        <v>8327</v>
      </c>
      <c r="S2315" s="16">
        <f t="shared" si="161"/>
        <v>41002.958634259259</v>
      </c>
      <c r="T2315" s="16">
        <f t="shared" si="162"/>
        <v>41032.958634259259</v>
      </c>
      <c r="U2315">
        <f t="shared" si="163"/>
        <v>2012</v>
      </c>
    </row>
    <row r="2316" spans="1:21" ht="48" hidden="1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P2316">
        <f t="shared" si="160"/>
        <v>37.67</v>
      </c>
      <c r="Q2316" s="11" t="s">
        <v>8323</v>
      </c>
      <c r="R2316" t="s">
        <v>8327</v>
      </c>
      <c r="S2316" s="16">
        <f t="shared" si="161"/>
        <v>41037.551585648151</v>
      </c>
      <c r="T2316" s="16">
        <f t="shared" si="162"/>
        <v>41067.551585648151</v>
      </c>
      <c r="U2316">
        <f t="shared" si="163"/>
        <v>2012</v>
      </c>
    </row>
    <row r="2317" spans="1:21" ht="32" hidden="1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P2317">
        <f t="shared" si="160"/>
        <v>40.08</v>
      </c>
      <c r="Q2317" s="11" t="s">
        <v>8323</v>
      </c>
      <c r="R2317" t="s">
        <v>8327</v>
      </c>
      <c r="S2317" s="16">
        <f t="shared" si="161"/>
        <v>41004.72619212963</v>
      </c>
      <c r="T2317" s="16">
        <f t="shared" si="162"/>
        <v>41034.72619212963</v>
      </c>
      <c r="U2317">
        <f t="shared" si="163"/>
        <v>2012</v>
      </c>
    </row>
    <row r="2318" spans="1:21" ht="48" hidden="1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P2318">
        <f t="shared" si="160"/>
        <v>78.03</v>
      </c>
      <c r="Q2318" s="11" t="s">
        <v>8323</v>
      </c>
      <c r="R2318" t="s">
        <v>8327</v>
      </c>
      <c r="S2318" s="16">
        <f t="shared" si="161"/>
        <v>40079.725115740745</v>
      </c>
      <c r="T2318" s="16">
        <f t="shared" si="162"/>
        <v>40156.76666666667</v>
      </c>
      <c r="U2318">
        <f t="shared" si="163"/>
        <v>2009</v>
      </c>
    </row>
    <row r="2319" spans="1:21" ht="48" hidden="1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P2319">
        <f t="shared" si="160"/>
        <v>18.91</v>
      </c>
      <c r="Q2319" s="11" t="s">
        <v>8323</v>
      </c>
      <c r="R2319" t="s">
        <v>8327</v>
      </c>
      <c r="S2319" s="16">
        <f t="shared" si="161"/>
        <v>40192.542233796295</v>
      </c>
      <c r="T2319" s="16">
        <f t="shared" si="162"/>
        <v>40224.208333333336</v>
      </c>
      <c r="U2319">
        <f t="shared" si="163"/>
        <v>2010</v>
      </c>
    </row>
    <row r="2320" spans="1:21" ht="64" hidden="1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P2320">
        <f t="shared" si="160"/>
        <v>37.130000000000003</v>
      </c>
      <c r="Q2320" s="11" t="s">
        <v>8323</v>
      </c>
      <c r="R2320" t="s">
        <v>8327</v>
      </c>
      <c r="S2320" s="16">
        <f t="shared" si="161"/>
        <v>40050.643680555557</v>
      </c>
      <c r="T2320" s="16">
        <f t="shared" si="162"/>
        <v>40082.165972222225</v>
      </c>
      <c r="U2320">
        <f t="shared" si="163"/>
        <v>2009</v>
      </c>
    </row>
    <row r="2321" spans="1:21" ht="48" hidden="1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P2321">
        <f t="shared" si="160"/>
        <v>41.96</v>
      </c>
      <c r="Q2321" s="11" t="s">
        <v>8323</v>
      </c>
      <c r="R2321" t="s">
        <v>8327</v>
      </c>
      <c r="S2321" s="16">
        <f t="shared" si="161"/>
        <v>41593.082002314812</v>
      </c>
      <c r="T2321" s="16">
        <f t="shared" si="162"/>
        <v>41623.082002314812</v>
      </c>
      <c r="U2321">
        <f t="shared" si="163"/>
        <v>2013</v>
      </c>
    </row>
    <row r="2322" spans="1:21" ht="48" hidden="1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P2322">
        <f t="shared" si="160"/>
        <v>61.04</v>
      </c>
      <c r="Q2322" s="11" t="s">
        <v>8323</v>
      </c>
      <c r="R2322" t="s">
        <v>8327</v>
      </c>
      <c r="S2322" s="16">
        <f t="shared" si="161"/>
        <v>41696.817129629628</v>
      </c>
      <c r="T2322" s="16">
        <f t="shared" si="162"/>
        <v>41731.775462962964</v>
      </c>
      <c r="U2322">
        <f t="shared" si="163"/>
        <v>2014</v>
      </c>
    </row>
    <row r="2323" spans="1:21" ht="48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P2323">
        <f t="shared" si="160"/>
        <v>64.53</v>
      </c>
      <c r="Q2323" s="11" t="s">
        <v>8334</v>
      </c>
      <c r="R2323" t="s">
        <v>8350</v>
      </c>
      <c r="S2323" s="16">
        <f t="shared" si="161"/>
        <v>42799.260428240741</v>
      </c>
      <c r="T2323" s="16">
        <f t="shared" si="162"/>
        <v>42829.21876157407</v>
      </c>
      <c r="U2323">
        <f t="shared" si="163"/>
        <v>2017</v>
      </c>
    </row>
    <row r="2324" spans="1:21" ht="48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P2324">
        <f t="shared" si="160"/>
        <v>21.25</v>
      </c>
      <c r="Q2324" s="11" t="s">
        <v>8334</v>
      </c>
      <c r="R2324" t="s">
        <v>8350</v>
      </c>
      <c r="S2324" s="16">
        <f t="shared" si="161"/>
        <v>42804.895474537043</v>
      </c>
      <c r="T2324" s="16">
        <f t="shared" si="162"/>
        <v>42834.853807870371</v>
      </c>
      <c r="U2324">
        <f t="shared" si="163"/>
        <v>2017</v>
      </c>
    </row>
    <row r="2325" spans="1:21" ht="48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P2325">
        <f t="shared" si="160"/>
        <v>30</v>
      </c>
      <c r="Q2325" s="11" t="s">
        <v>8334</v>
      </c>
      <c r="R2325" t="s">
        <v>8350</v>
      </c>
      <c r="S2325" s="16">
        <f t="shared" si="161"/>
        <v>42807.755173611105</v>
      </c>
      <c r="T2325" s="16">
        <f t="shared" si="162"/>
        <v>42814.755173611105</v>
      </c>
      <c r="U2325">
        <f t="shared" si="163"/>
        <v>2017</v>
      </c>
    </row>
    <row r="2326" spans="1:21" ht="32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P2326">
        <f t="shared" si="160"/>
        <v>25.49</v>
      </c>
      <c r="Q2326" s="11" t="s">
        <v>8334</v>
      </c>
      <c r="R2326" t="s">
        <v>8350</v>
      </c>
      <c r="S2326" s="16">
        <f t="shared" si="161"/>
        <v>42790.885243055556</v>
      </c>
      <c r="T2326" s="16">
        <f t="shared" si="162"/>
        <v>42820.843576388885</v>
      </c>
      <c r="U2326">
        <f t="shared" si="163"/>
        <v>2017</v>
      </c>
    </row>
    <row r="2327" spans="1:21" ht="48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P2327">
        <f t="shared" si="160"/>
        <v>11.43</v>
      </c>
      <c r="Q2327" s="11" t="s">
        <v>8334</v>
      </c>
      <c r="R2327" t="s">
        <v>8350</v>
      </c>
      <c r="S2327" s="16">
        <f t="shared" si="161"/>
        <v>42794.022349537037</v>
      </c>
      <c r="T2327" s="16">
        <f t="shared" si="162"/>
        <v>42823.980682870373</v>
      </c>
      <c r="U2327">
        <f t="shared" si="163"/>
        <v>2017</v>
      </c>
    </row>
    <row r="2328" spans="1:21" ht="48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P2328">
        <f t="shared" si="160"/>
        <v>108</v>
      </c>
      <c r="Q2328" s="11" t="s">
        <v>8334</v>
      </c>
      <c r="R2328" t="s">
        <v>8350</v>
      </c>
      <c r="S2328" s="16">
        <f t="shared" si="161"/>
        <v>42804.034120370372</v>
      </c>
      <c r="T2328" s="16">
        <f t="shared" si="162"/>
        <v>42855.708333333328</v>
      </c>
      <c r="U2328">
        <f t="shared" si="163"/>
        <v>2017</v>
      </c>
    </row>
    <row r="2329" spans="1:21" ht="32" hidden="1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P2329">
        <f t="shared" si="160"/>
        <v>54.88</v>
      </c>
      <c r="Q2329" s="11" t="s">
        <v>8334</v>
      </c>
      <c r="R2329" t="s">
        <v>8350</v>
      </c>
      <c r="S2329" s="16">
        <f t="shared" si="161"/>
        <v>41842.917129629634</v>
      </c>
      <c r="T2329" s="16">
        <f t="shared" si="162"/>
        <v>41877.917129629634</v>
      </c>
      <c r="U2329">
        <f t="shared" si="163"/>
        <v>2014</v>
      </c>
    </row>
    <row r="2330" spans="1:21" ht="64" hidden="1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P2330">
        <f t="shared" si="160"/>
        <v>47.38</v>
      </c>
      <c r="Q2330" s="11" t="s">
        <v>8334</v>
      </c>
      <c r="R2330" t="s">
        <v>8350</v>
      </c>
      <c r="S2330" s="16">
        <f t="shared" si="161"/>
        <v>42139.781678240746</v>
      </c>
      <c r="T2330" s="16">
        <f t="shared" si="162"/>
        <v>42169.781678240746</v>
      </c>
      <c r="U2330">
        <f t="shared" si="163"/>
        <v>2015</v>
      </c>
    </row>
    <row r="2331" spans="1:21" ht="48" hidden="1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P2331">
        <f t="shared" si="160"/>
        <v>211.84</v>
      </c>
      <c r="Q2331" s="11" t="s">
        <v>8334</v>
      </c>
      <c r="R2331" t="s">
        <v>8350</v>
      </c>
      <c r="S2331" s="16">
        <f t="shared" si="161"/>
        <v>41807.624374999999</v>
      </c>
      <c r="T2331" s="16">
        <f t="shared" si="162"/>
        <v>41837.624374999999</v>
      </c>
      <c r="U2331">
        <f t="shared" si="163"/>
        <v>2014</v>
      </c>
    </row>
    <row r="2332" spans="1:21" ht="48" hidden="1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P2332">
        <f t="shared" si="160"/>
        <v>219.93</v>
      </c>
      <c r="Q2332" s="11" t="s">
        <v>8334</v>
      </c>
      <c r="R2332" t="s">
        <v>8350</v>
      </c>
      <c r="S2332" s="16">
        <f t="shared" si="161"/>
        <v>42332.89980324074</v>
      </c>
      <c r="T2332" s="16">
        <f t="shared" si="162"/>
        <v>42363</v>
      </c>
      <c r="U2332">
        <f t="shared" si="163"/>
        <v>2015</v>
      </c>
    </row>
    <row r="2333" spans="1:21" ht="48" hidden="1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P2333">
        <f t="shared" si="160"/>
        <v>40.799999999999997</v>
      </c>
      <c r="Q2333" s="11" t="s">
        <v>8334</v>
      </c>
      <c r="R2333" t="s">
        <v>8350</v>
      </c>
      <c r="S2333" s="16">
        <f t="shared" si="161"/>
        <v>41839.005671296298</v>
      </c>
      <c r="T2333" s="16">
        <f t="shared" si="162"/>
        <v>41869.005671296298</v>
      </c>
      <c r="U2333">
        <f t="shared" si="163"/>
        <v>2014</v>
      </c>
    </row>
    <row r="2334" spans="1:21" ht="48" hidden="1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P2334">
        <f t="shared" si="160"/>
        <v>75.5</v>
      </c>
      <c r="Q2334" s="11" t="s">
        <v>8334</v>
      </c>
      <c r="R2334" t="s">
        <v>8350</v>
      </c>
      <c r="S2334" s="16">
        <f t="shared" si="161"/>
        <v>42011.628136574072</v>
      </c>
      <c r="T2334" s="16">
        <f t="shared" si="162"/>
        <v>42041.628136574072</v>
      </c>
      <c r="U2334">
        <f t="shared" si="163"/>
        <v>2015</v>
      </c>
    </row>
    <row r="2335" spans="1:21" ht="48" hidden="1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P2335">
        <f t="shared" si="160"/>
        <v>13.54</v>
      </c>
      <c r="Q2335" s="11" t="s">
        <v>8334</v>
      </c>
      <c r="R2335" t="s">
        <v>8350</v>
      </c>
      <c r="S2335" s="16">
        <f t="shared" si="161"/>
        <v>41767.650347222225</v>
      </c>
      <c r="T2335" s="16">
        <f t="shared" si="162"/>
        <v>41788.743055555555</v>
      </c>
      <c r="U2335">
        <f t="shared" si="163"/>
        <v>2014</v>
      </c>
    </row>
    <row r="2336" spans="1:21" ht="48" hidden="1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P2336">
        <f t="shared" si="160"/>
        <v>60.87</v>
      </c>
      <c r="Q2336" s="11" t="s">
        <v>8334</v>
      </c>
      <c r="R2336" t="s">
        <v>8350</v>
      </c>
      <c r="S2336" s="16">
        <f t="shared" si="161"/>
        <v>41918.670115740737</v>
      </c>
      <c r="T2336" s="16">
        <f t="shared" si="162"/>
        <v>41948.731944444444</v>
      </c>
      <c r="U2336">
        <f t="shared" si="163"/>
        <v>2014</v>
      </c>
    </row>
    <row r="2337" spans="1:21" ht="48" hidden="1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P2337">
        <f t="shared" si="160"/>
        <v>115.69</v>
      </c>
      <c r="Q2337" s="11" t="s">
        <v>8334</v>
      </c>
      <c r="R2337" t="s">
        <v>8350</v>
      </c>
      <c r="S2337" s="16">
        <f t="shared" si="161"/>
        <v>41771.572256944448</v>
      </c>
      <c r="T2337" s="16">
        <f t="shared" si="162"/>
        <v>41801.572256944448</v>
      </c>
      <c r="U2337">
        <f t="shared" si="163"/>
        <v>2014</v>
      </c>
    </row>
    <row r="2338" spans="1:21" ht="48" hidden="1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P2338">
        <f t="shared" si="160"/>
        <v>48.1</v>
      </c>
      <c r="Q2338" s="11" t="s">
        <v>8334</v>
      </c>
      <c r="R2338" t="s">
        <v>8350</v>
      </c>
      <c r="S2338" s="16">
        <f t="shared" si="161"/>
        <v>41666.924710648149</v>
      </c>
      <c r="T2338" s="16">
        <f t="shared" si="162"/>
        <v>41706.924710648149</v>
      </c>
      <c r="U2338">
        <f t="shared" si="163"/>
        <v>2014</v>
      </c>
    </row>
    <row r="2339" spans="1:21" ht="32" hidden="1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P2339">
        <f t="shared" si="160"/>
        <v>74.180000000000007</v>
      </c>
      <c r="Q2339" s="11" t="s">
        <v>8334</v>
      </c>
      <c r="R2339" t="s">
        <v>8350</v>
      </c>
      <c r="S2339" s="16">
        <f t="shared" si="161"/>
        <v>41786.640543981484</v>
      </c>
      <c r="T2339" s="16">
        <f t="shared" si="162"/>
        <v>41816.640543981484</v>
      </c>
      <c r="U2339">
        <f t="shared" si="163"/>
        <v>2014</v>
      </c>
    </row>
    <row r="2340" spans="1:21" ht="48" hidden="1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P2340">
        <f t="shared" si="160"/>
        <v>123.35</v>
      </c>
      <c r="Q2340" s="11" t="s">
        <v>8334</v>
      </c>
      <c r="R2340" t="s">
        <v>8350</v>
      </c>
      <c r="S2340" s="16">
        <f t="shared" si="161"/>
        <v>41789.896805555552</v>
      </c>
      <c r="T2340" s="16">
        <f t="shared" si="162"/>
        <v>41819.896805555552</v>
      </c>
      <c r="U2340">
        <f t="shared" si="163"/>
        <v>2014</v>
      </c>
    </row>
    <row r="2341" spans="1:21" ht="48" hidden="1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P2341">
        <f t="shared" si="160"/>
        <v>66.62</v>
      </c>
      <c r="Q2341" s="11" t="s">
        <v>8334</v>
      </c>
      <c r="R2341" t="s">
        <v>8350</v>
      </c>
      <c r="S2341" s="16">
        <f t="shared" si="161"/>
        <v>42692.79987268518</v>
      </c>
      <c r="T2341" s="16">
        <f t="shared" si="162"/>
        <v>42723.332638888889</v>
      </c>
      <c r="U2341">
        <f t="shared" si="163"/>
        <v>2016</v>
      </c>
    </row>
    <row r="2342" spans="1:21" ht="48" hidden="1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P2342">
        <f t="shared" si="160"/>
        <v>104.99</v>
      </c>
      <c r="Q2342" s="11" t="s">
        <v>8334</v>
      </c>
      <c r="R2342" t="s">
        <v>8350</v>
      </c>
      <c r="S2342" s="16">
        <f t="shared" si="161"/>
        <v>42643.642800925925</v>
      </c>
      <c r="T2342" s="16">
        <f t="shared" si="162"/>
        <v>42673.642800925925</v>
      </c>
      <c r="U2342">
        <f t="shared" si="163"/>
        <v>2016</v>
      </c>
    </row>
    <row r="2343" spans="1:21" ht="48" hidden="1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P2343">
        <f t="shared" si="160"/>
        <v>0</v>
      </c>
      <c r="Q2343" s="11" t="s">
        <v>8317</v>
      </c>
      <c r="R2343" t="s">
        <v>8318</v>
      </c>
      <c r="S2343" s="16">
        <f t="shared" si="161"/>
        <v>42167.813703703709</v>
      </c>
      <c r="T2343" s="16">
        <f t="shared" si="162"/>
        <v>42197.813703703709</v>
      </c>
      <c r="U2343">
        <f t="shared" si="163"/>
        <v>2015</v>
      </c>
    </row>
    <row r="2344" spans="1:21" ht="48" hidden="1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P2344">
        <f t="shared" si="160"/>
        <v>0</v>
      </c>
      <c r="Q2344" s="11" t="s">
        <v>8317</v>
      </c>
      <c r="R2344" t="s">
        <v>8318</v>
      </c>
      <c r="S2344" s="16">
        <f t="shared" si="161"/>
        <v>41897.702199074076</v>
      </c>
      <c r="T2344" s="16">
        <f t="shared" si="162"/>
        <v>41918.208333333336</v>
      </c>
      <c r="U2344">
        <f t="shared" si="163"/>
        <v>2014</v>
      </c>
    </row>
    <row r="2345" spans="1:21" ht="48" hidden="1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P2345">
        <f t="shared" si="160"/>
        <v>300</v>
      </c>
      <c r="Q2345" s="11" t="s">
        <v>8317</v>
      </c>
      <c r="R2345" t="s">
        <v>8318</v>
      </c>
      <c r="S2345" s="16">
        <f t="shared" si="161"/>
        <v>42327.825289351851</v>
      </c>
      <c r="T2345" s="16">
        <f t="shared" si="162"/>
        <v>42377.82430555555</v>
      </c>
      <c r="U2345">
        <f t="shared" si="163"/>
        <v>2016</v>
      </c>
    </row>
    <row r="2346" spans="1:21" ht="48" hidden="1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P2346">
        <f t="shared" si="160"/>
        <v>1</v>
      </c>
      <c r="Q2346" s="11" t="s">
        <v>8317</v>
      </c>
      <c r="R2346" t="s">
        <v>8318</v>
      </c>
      <c r="S2346" s="16">
        <f t="shared" si="161"/>
        <v>42515.727650462963</v>
      </c>
      <c r="T2346" s="16">
        <f t="shared" si="162"/>
        <v>42545.727650462963</v>
      </c>
      <c r="U2346">
        <f t="shared" si="163"/>
        <v>2016</v>
      </c>
    </row>
    <row r="2347" spans="1:21" ht="48" hidden="1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P2347">
        <f t="shared" si="160"/>
        <v>0</v>
      </c>
      <c r="Q2347" s="11" t="s">
        <v>8317</v>
      </c>
      <c r="R2347" t="s">
        <v>8318</v>
      </c>
      <c r="S2347" s="16">
        <f t="shared" si="161"/>
        <v>42060.001805555556</v>
      </c>
      <c r="T2347" s="16">
        <f t="shared" si="162"/>
        <v>42094.985416666663</v>
      </c>
      <c r="U2347">
        <f t="shared" si="163"/>
        <v>2015</v>
      </c>
    </row>
    <row r="2348" spans="1:21" ht="48" hidden="1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P2348">
        <f t="shared" si="160"/>
        <v>13</v>
      </c>
      <c r="Q2348" s="11" t="s">
        <v>8317</v>
      </c>
      <c r="R2348" t="s">
        <v>8318</v>
      </c>
      <c r="S2348" s="16">
        <f t="shared" si="161"/>
        <v>42615.79896990741</v>
      </c>
      <c r="T2348" s="16">
        <f t="shared" si="162"/>
        <v>42660.79896990741</v>
      </c>
      <c r="U2348">
        <f t="shared" si="163"/>
        <v>2016</v>
      </c>
    </row>
    <row r="2349" spans="1:21" ht="48" hidden="1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P2349">
        <f t="shared" si="160"/>
        <v>15</v>
      </c>
      <c r="Q2349" s="11" t="s">
        <v>8317</v>
      </c>
      <c r="R2349" t="s">
        <v>8318</v>
      </c>
      <c r="S2349" s="16">
        <f t="shared" si="161"/>
        <v>42577.607361111113</v>
      </c>
      <c r="T2349" s="16">
        <f t="shared" si="162"/>
        <v>42607.607361111113</v>
      </c>
      <c r="U2349">
        <f t="shared" si="163"/>
        <v>2016</v>
      </c>
    </row>
    <row r="2350" spans="1:21" ht="48" hidden="1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P2350">
        <f t="shared" si="160"/>
        <v>54</v>
      </c>
      <c r="Q2350" s="11" t="s">
        <v>8317</v>
      </c>
      <c r="R2350" t="s">
        <v>8318</v>
      </c>
      <c r="S2350" s="16">
        <f t="shared" si="161"/>
        <v>42360.932152777779</v>
      </c>
      <c r="T2350" s="16">
        <f t="shared" si="162"/>
        <v>42420.932152777779</v>
      </c>
      <c r="U2350">
        <f t="shared" si="163"/>
        <v>2016</v>
      </c>
    </row>
    <row r="2351" spans="1:21" ht="48" hidden="1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P2351">
        <f t="shared" si="160"/>
        <v>0</v>
      </c>
      <c r="Q2351" s="11" t="s">
        <v>8317</v>
      </c>
      <c r="R2351" t="s">
        <v>8318</v>
      </c>
      <c r="S2351" s="16">
        <f t="shared" si="161"/>
        <v>42198.775787037041</v>
      </c>
      <c r="T2351" s="16">
        <f t="shared" si="162"/>
        <v>42227.775787037041</v>
      </c>
      <c r="U2351">
        <f t="shared" si="163"/>
        <v>2015</v>
      </c>
    </row>
    <row r="2352" spans="1:21" ht="32" hidden="1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P2352">
        <f t="shared" si="160"/>
        <v>0</v>
      </c>
      <c r="Q2352" s="11" t="s">
        <v>8317</v>
      </c>
      <c r="R2352" t="s">
        <v>8318</v>
      </c>
      <c r="S2352" s="16">
        <f t="shared" si="161"/>
        <v>42708.842245370368</v>
      </c>
      <c r="T2352" s="16">
        <f t="shared" si="162"/>
        <v>42738.842245370368</v>
      </c>
      <c r="U2352">
        <f t="shared" si="163"/>
        <v>2017</v>
      </c>
    </row>
    <row r="2353" spans="1:21" ht="32" hidden="1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P2353">
        <f t="shared" si="160"/>
        <v>15.43</v>
      </c>
      <c r="Q2353" s="11" t="s">
        <v>8317</v>
      </c>
      <c r="R2353" t="s">
        <v>8318</v>
      </c>
      <c r="S2353" s="16">
        <f t="shared" si="161"/>
        <v>42094.101145833338</v>
      </c>
      <c r="T2353" s="16">
        <f t="shared" si="162"/>
        <v>42124.101145833338</v>
      </c>
      <c r="U2353">
        <f t="shared" si="163"/>
        <v>2015</v>
      </c>
    </row>
    <row r="2354" spans="1:21" ht="48" hidden="1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P2354">
        <f t="shared" si="160"/>
        <v>0</v>
      </c>
      <c r="Q2354" s="11" t="s">
        <v>8317</v>
      </c>
      <c r="R2354" t="s">
        <v>8318</v>
      </c>
      <c r="S2354" s="16">
        <f t="shared" si="161"/>
        <v>42101.633703703701</v>
      </c>
      <c r="T2354" s="16">
        <f t="shared" si="162"/>
        <v>42161.633703703701</v>
      </c>
      <c r="U2354">
        <f t="shared" si="163"/>
        <v>2015</v>
      </c>
    </row>
    <row r="2355" spans="1:21" ht="48" hidden="1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P2355">
        <f t="shared" si="160"/>
        <v>0</v>
      </c>
      <c r="Q2355" s="11" t="s">
        <v>8317</v>
      </c>
      <c r="R2355" t="s">
        <v>8318</v>
      </c>
      <c r="S2355" s="16">
        <f t="shared" si="161"/>
        <v>42103.676180555558</v>
      </c>
      <c r="T2355" s="16">
        <f t="shared" si="162"/>
        <v>42115.676180555558</v>
      </c>
      <c r="U2355">
        <f t="shared" si="163"/>
        <v>2015</v>
      </c>
    </row>
    <row r="2356" spans="1:21" ht="48" hidden="1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P2356">
        <f t="shared" si="160"/>
        <v>25</v>
      </c>
      <c r="Q2356" s="11" t="s">
        <v>8317</v>
      </c>
      <c r="R2356" t="s">
        <v>8318</v>
      </c>
      <c r="S2356" s="16">
        <f t="shared" si="161"/>
        <v>41954.722916666666</v>
      </c>
      <c r="T2356" s="16">
        <f t="shared" si="162"/>
        <v>42014.722916666666</v>
      </c>
      <c r="U2356">
        <f t="shared" si="163"/>
        <v>2015</v>
      </c>
    </row>
    <row r="2357" spans="1:21" ht="48" hidden="1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P2357">
        <f t="shared" si="160"/>
        <v>27.5</v>
      </c>
      <c r="Q2357" s="11" t="s">
        <v>8317</v>
      </c>
      <c r="R2357" t="s">
        <v>8318</v>
      </c>
      <c r="S2357" s="16">
        <f t="shared" si="161"/>
        <v>42096.918240740735</v>
      </c>
      <c r="T2357" s="16">
        <f t="shared" si="162"/>
        <v>42126.918240740735</v>
      </c>
      <c r="U2357">
        <f t="shared" si="163"/>
        <v>2015</v>
      </c>
    </row>
    <row r="2358" spans="1:21" ht="32" hidden="1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P2358">
        <f t="shared" si="160"/>
        <v>0</v>
      </c>
      <c r="Q2358" s="11" t="s">
        <v>8317</v>
      </c>
      <c r="R2358" t="s">
        <v>8318</v>
      </c>
      <c r="S2358" s="16">
        <f t="shared" si="161"/>
        <v>42130.78361111111</v>
      </c>
      <c r="T2358" s="16">
        <f t="shared" si="162"/>
        <v>42160.78361111111</v>
      </c>
      <c r="U2358">
        <f t="shared" si="163"/>
        <v>2015</v>
      </c>
    </row>
    <row r="2359" spans="1:21" ht="32" hidden="1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P2359">
        <f t="shared" si="160"/>
        <v>0</v>
      </c>
      <c r="Q2359" s="11" t="s">
        <v>8317</v>
      </c>
      <c r="R2359" t="s">
        <v>8318</v>
      </c>
      <c r="S2359" s="16">
        <f t="shared" si="161"/>
        <v>42264.620115740734</v>
      </c>
      <c r="T2359" s="16">
        <f t="shared" si="162"/>
        <v>42294.620115740734</v>
      </c>
      <c r="U2359">
        <f t="shared" si="163"/>
        <v>2015</v>
      </c>
    </row>
    <row r="2360" spans="1:21" ht="48" hidden="1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P2360">
        <f t="shared" si="160"/>
        <v>0</v>
      </c>
      <c r="Q2360" s="11" t="s">
        <v>8317</v>
      </c>
      <c r="R2360" t="s">
        <v>8318</v>
      </c>
      <c r="S2360" s="16">
        <f t="shared" si="161"/>
        <v>41978.930972222224</v>
      </c>
      <c r="T2360" s="16">
        <f t="shared" si="162"/>
        <v>42035.027083333334</v>
      </c>
      <c r="U2360">
        <f t="shared" si="163"/>
        <v>2015</v>
      </c>
    </row>
    <row r="2361" spans="1:21" ht="48" hidden="1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P2361">
        <f t="shared" si="160"/>
        <v>367</v>
      </c>
      <c r="Q2361" s="11" t="s">
        <v>8317</v>
      </c>
      <c r="R2361" t="s">
        <v>8318</v>
      </c>
      <c r="S2361" s="16">
        <f t="shared" si="161"/>
        <v>42159.649583333332</v>
      </c>
      <c r="T2361" s="16">
        <f t="shared" si="162"/>
        <v>42219.649583333332</v>
      </c>
      <c r="U2361">
        <f t="shared" si="163"/>
        <v>2015</v>
      </c>
    </row>
    <row r="2362" spans="1:21" ht="48" hidden="1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P2362">
        <f t="shared" si="160"/>
        <v>2</v>
      </c>
      <c r="Q2362" s="11" t="s">
        <v>8317</v>
      </c>
      <c r="R2362" t="s">
        <v>8318</v>
      </c>
      <c r="S2362" s="16">
        <f t="shared" si="161"/>
        <v>42377.70694444445</v>
      </c>
      <c r="T2362" s="16">
        <f t="shared" si="162"/>
        <v>42407.70694444445</v>
      </c>
      <c r="U2362">
        <f t="shared" si="163"/>
        <v>2016</v>
      </c>
    </row>
    <row r="2363" spans="1:21" ht="48" hidden="1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P2363">
        <f t="shared" si="160"/>
        <v>0</v>
      </c>
      <c r="Q2363" s="11" t="s">
        <v>8317</v>
      </c>
      <c r="R2363" t="s">
        <v>8318</v>
      </c>
      <c r="S2363" s="16">
        <f t="shared" si="161"/>
        <v>42466.858888888892</v>
      </c>
      <c r="T2363" s="16">
        <f t="shared" si="162"/>
        <v>42490.916666666672</v>
      </c>
      <c r="U2363">
        <f t="shared" si="163"/>
        <v>2016</v>
      </c>
    </row>
    <row r="2364" spans="1:21" ht="32" hidden="1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P2364">
        <f t="shared" si="160"/>
        <v>60</v>
      </c>
      <c r="Q2364" s="11" t="s">
        <v>8317</v>
      </c>
      <c r="R2364" t="s">
        <v>8318</v>
      </c>
      <c r="S2364" s="16">
        <f t="shared" si="161"/>
        <v>41954.688310185185</v>
      </c>
      <c r="T2364" s="16">
        <f t="shared" si="162"/>
        <v>41984.688310185185</v>
      </c>
      <c r="U2364">
        <f t="shared" si="163"/>
        <v>2014</v>
      </c>
    </row>
    <row r="2365" spans="1:21" ht="48" hidden="1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P2365">
        <f t="shared" si="160"/>
        <v>0</v>
      </c>
      <c r="Q2365" s="11" t="s">
        <v>8317</v>
      </c>
      <c r="R2365" t="s">
        <v>8318</v>
      </c>
      <c r="S2365" s="16">
        <f t="shared" si="161"/>
        <v>42322.011574074073</v>
      </c>
      <c r="T2365" s="16">
        <f t="shared" si="162"/>
        <v>42367.011574074073</v>
      </c>
      <c r="U2365">
        <f t="shared" si="163"/>
        <v>2015</v>
      </c>
    </row>
    <row r="2366" spans="1:21" ht="32" hidden="1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P2366">
        <f t="shared" si="160"/>
        <v>0</v>
      </c>
      <c r="Q2366" s="11" t="s">
        <v>8317</v>
      </c>
      <c r="R2366" t="s">
        <v>8318</v>
      </c>
      <c r="S2366" s="16">
        <f t="shared" si="161"/>
        <v>42248.934675925921</v>
      </c>
      <c r="T2366" s="16">
        <f t="shared" si="162"/>
        <v>42303.934675925921</v>
      </c>
      <c r="U2366">
        <f t="shared" si="163"/>
        <v>2015</v>
      </c>
    </row>
    <row r="2367" spans="1:21" ht="48" hidden="1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P2367">
        <f t="shared" si="160"/>
        <v>0</v>
      </c>
      <c r="Q2367" s="11" t="s">
        <v>8317</v>
      </c>
      <c r="R2367" t="s">
        <v>8318</v>
      </c>
      <c r="S2367" s="16">
        <f t="shared" si="161"/>
        <v>42346.736400462964</v>
      </c>
      <c r="T2367" s="16">
        <f t="shared" si="162"/>
        <v>42386.958333333328</v>
      </c>
      <c r="U2367">
        <f t="shared" si="163"/>
        <v>2016</v>
      </c>
    </row>
    <row r="2368" spans="1:21" ht="48" hidden="1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P2368">
        <f t="shared" si="160"/>
        <v>97.41</v>
      </c>
      <c r="Q2368" s="11" t="s">
        <v>8317</v>
      </c>
      <c r="R2368" t="s">
        <v>8318</v>
      </c>
      <c r="S2368" s="16">
        <f t="shared" si="161"/>
        <v>42268.531631944439</v>
      </c>
      <c r="T2368" s="16">
        <f t="shared" si="162"/>
        <v>42298.531631944439</v>
      </c>
      <c r="U2368">
        <f t="shared" si="163"/>
        <v>2015</v>
      </c>
    </row>
    <row r="2369" spans="1:21" ht="48" hidden="1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P2369">
        <f t="shared" si="160"/>
        <v>47.86</v>
      </c>
      <c r="Q2369" s="11" t="s">
        <v>8317</v>
      </c>
      <c r="R2369" t="s">
        <v>8318</v>
      </c>
      <c r="S2369" s="16">
        <f t="shared" si="161"/>
        <v>42425.970092592594</v>
      </c>
      <c r="T2369" s="16">
        <f t="shared" si="162"/>
        <v>42485.928425925929</v>
      </c>
      <c r="U2369">
        <f t="shared" si="163"/>
        <v>2016</v>
      </c>
    </row>
    <row r="2370" spans="1:21" ht="48" hidden="1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P2370">
        <f t="shared" si="160"/>
        <v>50</v>
      </c>
      <c r="Q2370" s="11" t="s">
        <v>8317</v>
      </c>
      <c r="R2370" t="s">
        <v>8318</v>
      </c>
      <c r="S2370" s="16">
        <f t="shared" si="161"/>
        <v>42063.721817129626</v>
      </c>
      <c r="T2370" s="16">
        <f t="shared" si="162"/>
        <v>42108.680150462969</v>
      </c>
      <c r="U2370">
        <f t="shared" si="163"/>
        <v>2015</v>
      </c>
    </row>
    <row r="2371" spans="1:21" ht="48" hidden="1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P2371">
        <f t="shared" ref="P2371:P2434" si="164">IFERROR(ROUND(E2371/L2371,2),0)</f>
        <v>0</v>
      </c>
      <c r="Q2371" s="11" t="s">
        <v>8317</v>
      </c>
      <c r="R2371" t="s">
        <v>8318</v>
      </c>
      <c r="S2371" s="16">
        <f t="shared" ref="S2371:S2434" si="165">(((J2371/60)/60)/24)+DATE(1970,1,1)</f>
        <v>42380.812627314815</v>
      </c>
      <c r="T2371" s="16">
        <f t="shared" ref="T2371:T2434" si="166">(((I2371/60)/60)/24)+DATE(1970,1,1)</f>
        <v>42410.812627314815</v>
      </c>
      <c r="U2371">
        <f t="shared" ref="U2371:U2434" si="167">YEAR(T2371)</f>
        <v>2016</v>
      </c>
    </row>
    <row r="2372" spans="1:21" ht="48" hidden="1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P2372">
        <f t="shared" si="164"/>
        <v>20.5</v>
      </c>
      <c r="Q2372" s="11" t="s">
        <v>8317</v>
      </c>
      <c r="R2372" t="s">
        <v>8318</v>
      </c>
      <c r="S2372" s="16">
        <f t="shared" si="165"/>
        <v>41961.18913194444</v>
      </c>
      <c r="T2372" s="16">
        <f t="shared" si="166"/>
        <v>41991.18913194444</v>
      </c>
      <c r="U2372">
        <f t="shared" si="167"/>
        <v>2014</v>
      </c>
    </row>
    <row r="2373" spans="1:21" ht="48" hidden="1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P2373">
        <f t="shared" si="164"/>
        <v>0</v>
      </c>
      <c r="Q2373" s="11" t="s">
        <v>8317</v>
      </c>
      <c r="R2373" t="s">
        <v>8318</v>
      </c>
      <c r="S2373" s="16">
        <f t="shared" si="165"/>
        <v>42150.777731481481</v>
      </c>
      <c r="T2373" s="16">
        <f t="shared" si="166"/>
        <v>42180.777731481481</v>
      </c>
      <c r="U2373">
        <f t="shared" si="167"/>
        <v>2015</v>
      </c>
    </row>
    <row r="2374" spans="1:21" ht="48" hidden="1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P2374">
        <f t="shared" si="164"/>
        <v>30</v>
      </c>
      <c r="Q2374" s="11" t="s">
        <v>8317</v>
      </c>
      <c r="R2374" t="s">
        <v>8318</v>
      </c>
      <c r="S2374" s="16">
        <f t="shared" si="165"/>
        <v>42088.069108796291</v>
      </c>
      <c r="T2374" s="16">
        <f t="shared" si="166"/>
        <v>42118.069108796291</v>
      </c>
      <c r="U2374">
        <f t="shared" si="167"/>
        <v>2015</v>
      </c>
    </row>
    <row r="2375" spans="1:21" ht="32" hidden="1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P2375">
        <f t="shared" si="164"/>
        <v>50</v>
      </c>
      <c r="Q2375" s="11" t="s">
        <v>8317</v>
      </c>
      <c r="R2375" t="s">
        <v>8318</v>
      </c>
      <c r="S2375" s="16">
        <f t="shared" si="165"/>
        <v>42215.662314814821</v>
      </c>
      <c r="T2375" s="16">
        <f t="shared" si="166"/>
        <v>42245.662314814821</v>
      </c>
      <c r="U2375">
        <f t="shared" si="167"/>
        <v>2015</v>
      </c>
    </row>
    <row r="2376" spans="1:21" ht="48" hidden="1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P2376">
        <f t="shared" si="164"/>
        <v>10</v>
      </c>
      <c r="Q2376" s="11" t="s">
        <v>8317</v>
      </c>
      <c r="R2376" t="s">
        <v>8318</v>
      </c>
      <c r="S2376" s="16">
        <f t="shared" si="165"/>
        <v>42017.843287037031</v>
      </c>
      <c r="T2376" s="16">
        <f t="shared" si="166"/>
        <v>42047.843287037031</v>
      </c>
      <c r="U2376">
        <f t="shared" si="167"/>
        <v>2015</v>
      </c>
    </row>
    <row r="2377" spans="1:21" ht="48" hidden="1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P2377">
        <f t="shared" si="164"/>
        <v>0</v>
      </c>
      <c r="Q2377" s="11" t="s">
        <v>8317</v>
      </c>
      <c r="R2377" t="s">
        <v>8318</v>
      </c>
      <c r="S2377" s="16">
        <f t="shared" si="165"/>
        <v>42592.836076388892</v>
      </c>
      <c r="T2377" s="16">
        <f t="shared" si="166"/>
        <v>42622.836076388892</v>
      </c>
      <c r="U2377">
        <f t="shared" si="167"/>
        <v>2016</v>
      </c>
    </row>
    <row r="2378" spans="1:21" ht="48" hidden="1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P2378">
        <f t="shared" si="164"/>
        <v>81.58</v>
      </c>
      <c r="Q2378" s="11" t="s">
        <v>8317</v>
      </c>
      <c r="R2378" t="s">
        <v>8318</v>
      </c>
      <c r="S2378" s="16">
        <f t="shared" si="165"/>
        <v>42318.925532407404</v>
      </c>
      <c r="T2378" s="16">
        <f t="shared" si="166"/>
        <v>42348.925532407404</v>
      </c>
      <c r="U2378">
        <f t="shared" si="167"/>
        <v>2015</v>
      </c>
    </row>
    <row r="2379" spans="1:21" ht="48" hidden="1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P2379">
        <f t="shared" si="164"/>
        <v>0</v>
      </c>
      <c r="Q2379" s="11" t="s">
        <v>8317</v>
      </c>
      <c r="R2379" t="s">
        <v>8318</v>
      </c>
      <c r="S2379" s="16">
        <f t="shared" si="165"/>
        <v>42669.870173611111</v>
      </c>
      <c r="T2379" s="16">
        <f t="shared" si="166"/>
        <v>42699.911840277782</v>
      </c>
      <c r="U2379">
        <f t="shared" si="167"/>
        <v>2016</v>
      </c>
    </row>
    <row r="2380" spans="1:21" ht="32" hidden="1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P2380">
        <f t="shared" si="164"/>
        <v>0</v>
      </c>
      <c r="Q2380" s="11" t="s">
        <v>8317</v>
      </c>
      <c r="R2380" t="s">
        <v>8318</v>
      </c>
      <c r="S2380" s="16">
        <f t="shared" si="165"/>
        <v>42213.013078703705</v>
      </c>
      <c r="T2380" s="16">
        <f t="shared" si="166"/>
        <v>42242.013078703705</v>
      </c>
      <c r="U2380">
        <f t="shared" si="167"/>
        <v>2015</v>
      </c>
    </row>
    <row r="2381" spans="1:21" ht="32" hidden="1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P2381">
        <f t="shared" si="164"/>
        <v>0</v>
      </c>
      <c r="Q2381" s="11" t="s">
        <v>8317</v>
      </c>
      <c r="R2381" t="s">
        <v>8318</v>
      </c>
      <c r="S2381" s="16">
        <f t="shared" si="165"/>
        <v>42237.016388888893</v>
      </c>
      <c r="T2381" s="16">
        <f t="shared" si="166"/>
        <v>42282.016388888893</v>
      </c>
      <c r="U2381">
        <f t="shared" si="167"/>
        <v>2015</v>
      </c>
    </row>
    <row r="2382" spans="1:21" ht="48" hidden="1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P2382">
        <f t="shared" si="164"/>
        <v>18.329999999999998</v>
      </c>
      <c r="Q2382" s="11" t="s">
        <v>8317</v>
      </c>
      <c r="R2382" t="s">
        <v>8318</v>
      </c>
      <c r="S2382" s="16">
        <f t="shared" si="165"/>
        <v>42248.793310185181</v>
      </c>
      <c r="T2382" s="16">
        <f t="shared" si="166"/>
        <v>42278.793310185181</v>
      </c>
      <c r="U2382">
        <f t="shared" si="167"/>
        <v>2015</v>
      </c>
    </row>
    <row r="2383" spans="1:21" ht="48" hidden="1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P2383">
        <f t="shared" si="164"/>
        <v>224.43</v>
      </c>
      <c r="Q2383" s="11" t="s">
        <v>8317</v>
      </c>
      <c r="R2383" t="s">
        <v>8318</v>
      </c>
      <c r="S2383" s="16">
        <f t="shared" si="165"/>
        <v>42074.935740740737</v>
      </c>
      <c r="T2383" s="16">
        <f t="shared" si="166"/>
        <v>42104.935740740737</v>
      </c>
      <c r="U2383">
        <f t="shared" si="167"/>
        <v>2015</v>
      </c>
    </row>
    <row r="2384" spans="1:21" ht="64" hidden="1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P2384">
        <f t="shared" si="164"/>
        <v>37.5</v>
      </c>
      <c r="Q2384" s="11" t="s">
        <v>8317</v>
      </c>
      <c r="R2384" t="s">
        <v>8318</v>
      </c>
      <c r="S2384" s="16">
        <f t="shared" si="165"/>
        <v>42195.187534722223</v>
      </c>
      <c r="T2384" s="16">
        <f t="shared" si="166"/>
        <v>42220.187534722223</v>
      </c>
      <c r="U2384">
        <f t="shared" si="167"/>
        <v>2015</v>
      </c>
    </row>
    <row r="2385" spans="1:21" ht="48" hidden="1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P2385">
        <f t="shared" si="164"/>
        <v>145</v>
      </c>
      <c r="Q2385" s="11" t="s">
        <v>8317</v>
      </c>
      <c r="R2385" t="s">
        <v>8318</v>
      </c>
      <c r="S2385" s="16">
        <f t="shared" si="165"/>
        <v>42027.056793981479</v>
      </c>
      <c r="T2385" s="16">
        <f t="shared" si="166"/>
        <v>42057.056793981479</v>
      </c>
      <c r="U2385">
        <f t="shared" si="167"/>
        <v>2015</v>
      </c>
    </row>
    <row r="2386" spans="1:21" ht="48" hidden="1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P2386">
        <f t="shared" si="164"/>
        <v>1</v>
      </c>
      <c r="Q2386" s="11" t="s">
        <v>8317</v>
      </c>
      <c r="R2386" t="s">
        <v>8318</v>
      </c>
      <c r="S2386" s="16">
        <f t="shared" si="165"/>
        <v>41927.067627314813</v>
      </c>
      <c r="T2386" s="16">
        <f t="shared" si="166"/>
        <v>41957.109293981484</v>
      </c>
      <c r="U2386">
        <f t="shared" si="167"/>
        <v>2014</v>
      </c>
    </row>
    <row r="2387" spans="1:21" ht="48" hidden="1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P2387">
        <f t="shared" si="164"/>
        <v>112.57</v>
      </c>
      <c r="Q2387" s="11" t="s">
        <v>8317</v>
      </c>
      <c r="R2387" t="s">
        <v>8318</v>
      </c>
      <c r="S2387" s="16">
        <f t="shared" si="165"/>
        <v>42191.70175925926</v>
      </c>
      <c r="T2387" s="16">
        <f t="shared" si="166"/>
        <v>42221.70175925926</v>
      </c>
      <c r="U2387">
        <f t="shared" si="167"/>
        <v>2015</v>
      </c>
    </row>
    <row r="2388" spans="1:21" ht="48" hidden="1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P2388">
        <f t="shared" si="164"/>
        <v>0</v>
      </c>
      <c r="Q2388" s="11" t="s">
        <v>8317</v>
      </c>
      <c r="R2388" t="s">
        <v>8318</v>
      </c>
      <c r="S2388" s="16">
        <f t="shared" si="165"/>
        <v>41954.838240740741</v>
      </c>
      <c r="T2388" s="16">
        <f t="shared" si="166"/>
        <v>42014.838240740741</v>
      </c>
      <c r="U2388">
        <f t="shared" si="167"/>
        <v>2015</v>
      </c>
    </row>
    <row r="2389" spans="1:21" ht="48" hidden="1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P2389">
        <f t="shared" si="164"/>
        <v>342</v>
      </c>
      <c r="Q2389" s="11" t="s">
        <v>8317</v>
      </c>
      <c r="R2389" t="s">
        <v>8318</v>
      </c>
      <c r="S2389" s="16">
        <f t="shared" si="165"/>
        <v>42528.626620370371</v>
      </c>
      <c r="T2389" s="16">
        <f t="shared" si="166"/>
        <v>42573.626620370371</v>
      </c>
      <c r="U2389">
        <f t="shared" si="167"/>
        <v>2016</v>
      </c>
    </row>
    <row r="2390" spans="1:21" ht="48" hidden="1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P2390">
        <f t="shared" si="164"/>
        <v>57.88</v>
      </c>
      <c r="Q2390" s="11" t="s">
        <v>8317</v>
      </c>
      <c r="R2390" t="s">
        <v>8318</v>
      </c>
      <c r="S2390" s="16">
        <f t="shared" si="165"/>
        <v>41989.853692129633</v>
      </c>
      <c r="T2390" s="16">
        <f t="shared" si="166"/>
        <v>42019.811805555553</v>
      </c>
      <c r="U2390">
        <f t="shared" si="167"/>
        <v>2015</v>
      </c>
    </row>
    <row r="2391" spans="1:21" ht="48" hidden="1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P2391">
        <f t="shared" si="164"/>
        <v>30</v>
      </c>
      <c r="Q2391" s="11" t="s">
        <v>8317</v>
      </c>
      <c r="R2391" t="s">
        <v>8318</v>
      </c>
      <c r="S2391" s="16">
        <f t="shared" si="165"/>
        <v>42179.653379629628</v>
      </c>
      <c r="T2391" s="16">
        <f t="shared" si="166"/>
        <v>42210.915972222225</v>
      </c>
      <c r="U2391">
        <f t="shared" si="167"/>
        <v>2015</v>
      </c>
    </row>
    <row r="2392" spans="1:21" ht="48" hidden="1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P2392">
        <f t="shared" si="164"/>
        <v>0</v>
      </c>
      <c r="Q2392" s="11" t="s">
        <v>8317</v>
      </c>
      <c r="R2392" t="s">
        <v>8318</v>
      </c>
      <c r="S2392" s="16">
        <f t="shared" si="165"/>
        <v>41968.262314814812</v>
      </c>
      <c r="T2392" s="16">
        <f t="shared" si="166"/>
        <v>42008.262314814812</v>
      </c>
      <c r="U2392">
        <f t="shared" si="167"/>
        <v>2015</v>
      </c>
    </row>
    <row r="2393" spans="1:21" ht="32" hidden="1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P2393">
        <f t="shared" si="164"/>
        <v>25</v>
      </c>
      <c r="Q2393" s="11" t="s">
        <v>8317</v>
      </c>
      <c r="R2393" t="s">
        <v>8318</v>
      </c>
      <c r="S2393" s="16">
        <f t="shared" si="165"/>
        <v>42064.794490740736</v>
      </c>
      <c r="T2393" s="16">
        <f t="shared" si="166"/>
        <v>42094.752824074079</v>
      </c>
      <c r="U2393">
        <f t="shared" si="167"/>
        <v>2015</v>
      </c>
    </row>
    <row r="2394" spans="1:21" ht="48" hidden="1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P2394">
        <f t="shared" si="164"/>
        <v>0</v>
      </c>
      <c r="Q2394" s="11" t="s">
        <v>8317</v>
      </c>
      <c r="R2394" t="s">
        <v>8318</v>
      </c>
      <c r="S2394" s="16">
        <f t="shared" si="165"/>
        <v>42276.120636574073</v>
      </c>
      <c r="T2394" s="16">
        <f t="shared" si="166"/>
        <v>42306.120636574073</v>
      </c>
      <c r="U2394">
        <f t="shared" si="167"/>
        <v>2015</v>
      </c>
    </row>
    <row r="2395" spans="1:21" ht="48" hidden="1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P2395">
        <f t="shared" si="164"/>
        <v>50</v>
      </c>
      <c r="Q2395" s="11" t="s">
        <v>8317</v>
      </c>
      <c r="R2395" t="s">
        <v>8318</v>
      </c>
      <c r="S2395" s="16">
        <f t="shared" si="165"/>
        <v>42194.648344907408</v>
      </c>
      <c r="T2395" s="16">
        <f t="shared" si="166"/>
        <v>42224.648344907408</v>
      </c>
      <c r="U2395">
        <f t="shared" si="167"/>
        <v>2015</v>
      </c>
    </row>
    <row r="2396" spans="1:21" ht="48" hidden="1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P2396">
        <f t="shared" si="164"/>
        <v>1.5</v>
      </c>
      <c r="Q2396" s="11" t="s">
        <v>8317</v>
      </c>
      <c r="R2396" t="s">
        <v>8318</v>
      </c>
      <c r="S2396" s="16">
        <f t="shared" si="165"/>
        <v>42031.362187499995</v>
      </c>
      <c r="T2396" s="16">
        <f t="shared" si="166"/>
        <v>42061.362187499995</v>
      </c>
      <c r="U2396">
        <f t="shared" si="167"/>
        <v>2015</v>
      </c>
    </row>
    <row r="2397" spans="1:21" ht="48" hidden="1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P2397">
        <f t="shared" si="164"/>
        <v>0</v>
      </c>
      <c r="Q2397" s="11" t="s">
        <v>8317</v>
      </c>
      <c r="R2397" t="s">
        <v>8318</v>
      </c>
      <c r="S2397" s="16">
        <f t="shared" si="165"/>
        <v>42717.121377314819</v>
      </c>
      <c r="T2397" s="16">
        <f t="shared" si="166"/>
        <v>42745.372916666667</v>
      </c>
      <c r="U2397">
        <f t="shared" si="167"/>
        <v>2017</v>
      </c>
    </row>
    <row r="2398" spans="1:21" ht="48" hidden="1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P2398">
        <f t="shared" si="164"/>
        <v>10</v>
      </c>
      <c r="Q2398" s="11" t="s">
        <v>8317</v>
      </c>
      <c r="R2398" t="s">
        <v>8318</v>
      </c>
      <c r="S2398" s="16">
        <f t="shared" si="165"/>
        <v>42262.849050925928</v>
      </c>
      <c r="T2398" s="16">
        <f t="shared" si="166"/>
        <v>42292.849050925928</v>
      </c>
      <c r="U2398">
        <f t="shared" si="167"/>
        <v>2015</v>
      </c>
    </row>
    <row r="2399" spans="1:21" ht="48" hidden="1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P2399">
        <f t="shared" si="164"/>
        <v>0</v>
      </c>
      <c r="Q2399" s="11" t="s">
        <v>8317</v>
      </c>
      <c r="R2399" t="s">
        <v>8318</v>
      </c>
      <c r="S2399" s="16">
        <f t="shared" si="165"/>
        <v>41976.88490740741</v>
      </c>
      <c r="T2399" s="16">
        <f t="shared" si="166"/>
        <v>42006.88490740741</v>
      </c>
      <c r="U2399">
        <f t="shared" si="167"/>
        <v>2015</v>
      </c>
    </row>
    <row r="2400" spans="1:21" ht="48" hidden="1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P2400">
        <f t="shared" si="164"/>
        <v>0</v>
      </c>
      <c r="Q2400" s="11" t="s">
        <v>8317</v>
      </c>
      <c r="R2400" t="s">
        <v>8318</v>
      </c>
      <c r="S2400" s="16">
        <f t="shared" si="165"/>
        <v>42157.916481481487</v>
      </c>
      <c r="T2400" s="16">
        <f t="shared" si="166"/>
        <v>42187.916481481487</v>
      </c>
      <c r="U2400">
        <f t="shared" si="167"/>
        <v>2015</v>
      </c>
    </row>
    <row r="2401" spans="1:21" ht="48" hidden="1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P2401">
        <f t="shared" si="164"/>
        <v>0</v>
      </c>
      <c r="Q2401" s="11" t="s">
        <v>8317</v>
      </c>
      <c r="R2401" t="s">
        <v>8318</v>
      </c>
      <c r="S2401" s="16">
        <f t="shared" si="165"/>
        <v>41956.853078703702</v>
      </c>
      <c r="T2401" s="16">
        <f t="shared" si="166"/>
        <v>41991.853078703702</v>
      </c>
      <c r="U2401">
        <f t="shared" si="167"/>
        <v>2014</v>
      </c>
    </row>
    <row r="2402" spans="1:21" ht="48" hidden="1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P2402">
        <f t="shared" si="164"/>
        <v>0</v>
      </c>
      <c r="Q2402" s="11" t="s">
        <v>8317</v>
      </c>
      <c r="R2402" t="s">
        <v>8318</v>
      </c>
      <c r="S2402" s="16">
        <f t="shared" si="165"/>
        <v>42444.268101851849</v>
      </c>
      <c r="T2402" s="16">
        <f t="shared" si="166"/>
        <v>42474.268101851849</v>
      </c>
      <c r="U2402">
        <f t="shared" si="167"/>
        <v>2016</v>
      </c>
    </row>
    <row r="2403" spans="1:21" ht="48" hidden="1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P2403">
        <f t="shared" si="164"/>
        <v>22.33</v>
      </c>
      <c r="Q2403" s="11" t="s">
        <v>8334</v>
      </c>
      <c r="R2403" t="s">
        <v>8335</v>
      </c>
      <c r="S2403" s="16">
        <f t="shared" si="165"/>
        <v>42374.822870370372</v>
      </c>
      <c r="T2403" s="16">
        <f t="shared" si="166"/>
        <v>42434.822870370372</v>
      </c>
      <c r="U2403">
        <f t="shared" si="167"/>
        <v>2016</v>
      </c>
    </row>
    <row r="2404" spans="1:21" ht="16" hidden="1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P2404">
        <f t="shared" si="164"/>
        <v>52</v>
      </c>
      <c r="Q2404" s="11" t="s">
        <v>8334</v>
      </c>
      <c r="R2404" t="s">
        <v>8335</v>
      </c>
      <c r="S2404" s="16">
        <f t="shared" si="165"/>
        <v>42107.679756944446</v>
      </c>
      <c r="T2404" s="16">
        <f t="shared" si="166"/>
        <v>42137.679756944446</v>
      </c>
      <c r="U2404">
        <f t="shared" si="167"/>
        <v>2015</v>
      </c>
    </row>
    <row r="2405" spans="1:21" ht="48" hidden="1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P2405">
        <f t="shared" si="164"/>
        <v>16.829999999999998</v>
      </c>
      <c r="Q2405" s="11" t="s">
        <v>8334</v>
      </c>
      <c r="R2405" t="s">
        <v>8335</v>
      </c>
      <c r="S2405" s="16">
        <f t="shared" si="165"/>
        <v>42399.882615740738</v>
      </c>
      <c r="T2405" s="16">
        <f t="shared" si="166"/>
        <v>42459.840949074074</v>
      </c>
      <c r="U2405">
        <f t="shared" si="167"/>
        <v>2016</v>
      </c>
    </row>
    <row r="2406" spans="1:21" ht="48" hidden="1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P2406">
        <f t="shared" si="164"/>
        <v>0</v>
      </c>
      <c r="Q2406" s="11" t="s">
        <v>8334</v>
      </c>
      <c r="R2406" t="s">
        <v>8335</v>
      </c>
      <c r="S2406" s="16">
        <f t="shared" si="165"/>
        <v>42342.03943287037</v>
      </c>
      <c r="T2406" s="16">
        <f t="shared" si="166"/>
        <v>42372.03943287037</v>
      </c>
      <c r="U2406">
        <f t="shared" si="167"/>
        <v>2016</v>
      </c>
    </row>
    <row r="2407" spans="1:21" ht="32" hidden="1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P2407">
        <f t="shared" si="164"/>
        <v>56.3</v>
      </c>
      <c r="Q2407" s="11" t="s">
        <v>8334</v>
      </c>
      <c r="R2407" t="s">
        <v>8335</v>
      </c>
      <c r="S2407" s="16">
        <f t="shared" si="165"/>
        <v>42595.585358796292</v>
      </c>
      <c r="T2407" s="16">
        <f t="shared" si="166"/>
        <v>42616.585358796292</v>
      </c>
      <c r="U2407">
        <f t="shared" si="167"/>
        <v>2016</v>
      </c>
    </row>
    <row r="2408" spans="1:21" ht="48" hidden="1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P2408">
        <f t="shared" si="164"/>
        <v>84.06</v>
      </c>
      <c r="Q2408" s="11" t="s">
        <v>8334</v>
      </c>
      <c r="R2408" t="s">
        <v>8335</v>
      </c>
      <c r="S2408" s="16">
        <f t="shared" si="165"/>
        <v>41983.110995370371</v>
      </c>
      <c r="T2408" s="16">
        <f t="shared" si="166"/>
        <v>42023.110995370371</v>
      </c>
      <c r="U2408">
        <f t="shared" si="167"/>
        <v>2015</v>
      </c>
    </row>
    <row r="2409" spans="1:21" ht="64" hidden="1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P2409">
        <f t="shared" si="164"/>
        <v>168.39</v>
      </c>
      <c r="Q2409" s="11" t="s">
        <v>8334</v>
      </c>
      <c r="R2409" t="s">
        <v>8335</v>
      </c>
      <c r="S2409" s="16">
        <f t="shared" si="165"/>
        <v>42082.575555555552</v>
      </c>
      <c r="T2409" s="16">
        <f t="shared" si="166"/>
        <v>42105.25</v>
      </c>
      <c r="U2409">
        <f t="shared" si="167"/>
        <v>2015</v>
      </c>
    </row>
    <row r="2410" spans="1:21" ht="32" hidden="1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P2410">
        <f t="shared" si="164"/>
        <v>15</v>
      </c>
      <c r="Q2410" s="11" t="s">
        <v>8334</v>
      </c>
      <c r="R2410" t="s">
        <v>8335</v>
      </c>
      <c r="S2410" s="16">
        <f t="shared" si="165"/>
        <v>41919.140706018516</v>
      </c>
      <c r="T2410" s="16">
        <f t="shared" si="166"/>
        <v>41949.182372685187</v>
      </c>
      <c r="U2410">
        <f t="shared" si="167"/>
        <v>2014</v>
      </c>
    </row>
    <row r="2411" spans="1:21" ht="32" hidden="1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P2411">
        <f t="shared" si="164"/>
        <v>76.67</v>
      </c>
      <c r="Q2411" s="11" t="s">
        <v>8334</v>
      </c>
      <c r="R2411" t="s">
        <v>8335</v>
      </c>
      <c r="S2411" s="16">
        <f t="shared" si="165"/>
        <v>42204.875868055555</v>
      </c>
      <c r="T2411" s="16">
        <f t="shared" si="166"/>
        <v>42234.875868055555</v>
      </c>
      <c r="U2411">
        <f t="shared" si="167"/>
        <v>2015</v>
      </c>
    </row>
    <row r="2412" spans="1:21" ht="64" hidden="1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P2412">
        <f t="shared" si="164"/>
        <v>0</v>
      </c>
      <c r="Q2412" s="11" t="s">
        <v>8334</v>
      </c>
      <c r="R2412" t="s">
        <v>8335</v>
      </c>
      <c r="S2412" s="16">
        <f t="shared" si="165"/>
        <v>42224.408275462964</v>
      </c>
      <c r="T2412" s="16">
        <f t="shared" si="166"/>
        <v>42254.408275462964</v>
      </c>
      <c r="U2412">
        <f t="shared" si="167"/>
        <v>2015</v>
      </c>
    </row>
    <row r="2413" spans="1:21" ht="48" hidden="1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P2413">
        <f t="shared" si="164"/>
        <v>50.33</v>
      </c>
      <c r="Q2413" s="11" t="s">
        <v>8334</v>
      </c>
      <c r="R2413" t="s">
        <v>8335</v>
      </c>
      <c r="S2413" s="16">
        <f t="shared" si="165"/>
        <v>42211.732430555552</v>
      </c>
      <c r="T2413" s="16">
        <f t="shared" si="166"/>
        <v>42241.732430555552</v>
      </c>
      <c r="U2413">
        <f t="shared" si="167"/>
        <v>2015</v>
      </c>
    </row>
    <row r="2414" spans="1:21" ht="48" hidden="1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P2414">
        <f t="shared" si="164"/>
        <v>0</v>
      </c>
      <c r="Q2414" s="11" t="s">
        <v>8334</v>
      </c>
      <c r="R2414" t="s">
        <v>8335</v>
      </c>
      <c r="S2414" s="16">
        <f t="shared" si="165"/>
        <v>42655.736956018518</v>
      </c>
      <c r="T2414" s="16">
        <f t="shared" si="166"/>
        <v>42700.778622685189</v>
      </c>
      <c r="U2414">
        <f t="shared" si="167"/>
        <v>2016</v>
      </c>
    </row>
    <row r="2415" spans="1:21" ht="48" hidden="1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P2415">
        <f t="shared" si="164"/>
        <v>8.33</v>
      </c>
      <c r="Q2415" s="11" t="s">
        <v>8334</v>
      </c>
      <c r="R2415" t="s">
        <v>8335</v>
      </c>
      <c r="S2415" s="16">
        <f t="shared" si="165"/>
        <v>41760.10974537037</v>
      </c>
      <c r="T2415" s="16">
        <f t="shared" si="166"/>
        <v>41790.979166666664</v>
      </c>
      <c r="U2415">
        <f t="shared" si="167"/>
        <v>2014</v>
      </c>
    </row>
    <row r="2416" spans="1:21" ht="48" hidden="1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P2416">
        <f t="shared" si="164"/>
        <v>35.380000000000003</v>
      </c>
      <c r="Q2416" s="11" t="s">
        <v>8334</v>
      </c>
      <c r="R2416" t="s">
        <v>8335</v>
      </c>
      <c r="S2416" s="16">
        <f t="shared" si="165"/>
        <v>42198.695138888885</v>
      </c>
      <c r="T2416" s="16">
        <f t="shared" si="166"/>
        <v>42238.165972222225</v>
      </c>
      <c r="U2416">
        <f t="shared" si="167"/>
        <v>2015</v>
      </c>
    </row>
    <row r="2417" spans="1:21" ht="48" hidden="1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P2417">
        <f t="shared" si="164"/>
        <v>55.83</v>
      </c>
      <c r="Q2417" s="11" t="s">
        <v>8334</v>
      </c>
      <c r="R2417" t="s">
        <v>8335</v>
      </c>
      <c r="S2417" s="16">
        <f t="shared" si="165"/>
        <v>42536.862800925926</v>
      </c>
      <c r="T2417" s="16">
        <f t="shared" si="166"/>
        <v>42566.862800925926</v>
      </c>
      <c r="U2417">
        <f t="shared" si="167"/>
        <v>2016</v>
      </c>
    </row>
    <row r="2418" spans="1:21" ht="48" hidden="1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P2418">
        <f t="shared" si="164"/>
        <v>5</v>
      </c>
      <c r="Q2418" s="11" t="s">
        <v>8334</v>
      </c>
      <c r="R2418" t="s">
        <v>8335</v>
      </c>
      <c r="S2418" s="16">
        <f t="shared" si="165"/>
        <v>42019.737766203703</v>
      </c>
      <c r="T2418" s="16">
        <f t="shared" si="166"/>
        <v>42077.625</v>
      </c>
      <c r="U2418">
        <f t="shared" si="167"/>
        <v>2015</v>
      </c>
    </row>
    <row r="2419" spans="1:21" ht="48" hidden="1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P2419">
        <f t="shared" si="164"/>
        <v>0</v>
      </c>
      <c r="Q2419" s="11" t="s">
        <v>8334</v>
      </c>
      <c r="R2419" t="s">
        <v>8335</v>
      </c>
      <c r="S2419" s="16">
        <f t="shared" si="165"/>
        <v>41831.884108796294</v>
      </c>
      <c r="T2419" s="16">
        <f t="shared" si="166"/>
        <v>41861.884108796294</v>
      </c>
      <c r="U2419">
        <f t="shared" si="167"/>
        <v>2014</v>
      </c>
    </row>
    <row r="2420" spans="1:21" ht="16" hidden="1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P2420">
        <f t="shared" si="164"/>
        <v>1</v>
      </c>
      <c r="Q2420" s="11" t="s">
        <v>8334</v>
      </c>
      <c r="R2420" t="s">
        <v>8335</v>
      </c>
      <c r="S2420" s="16">
        <f t="shared" si="165"/>
        <v>42027.856990740736</v>
      </c>
      <c r="T2420" s="16">
        <f t="shared" si="166"/>
        <v>42087.815324074079</v>
      </c>
      <c r="U2420">
        <f t="shared" si="167"/>
        <v>2015</v>
      </c>
    </row>
    <row r="2421" spans="1:21" ht="48" hidden="1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P2421">
        <f t="shared" si="164"/>
        <v>0</v>
      </c>
      <c r="Q2421" s="11" t="s">
        <v>8334</v>
      </c>
      <c r="R2421" t="s">
        <v>8335</v>
      </c>
      <c r="S2421" s="16">
        <f t="shared" si="165"/>
        <v>41993.738298611104</v>
      </c>
      <c r="T2421" s="16">
        <f t="shared" si="166"/>
        <v>42053.738298611104</v>
      </c>
      <c r="U2421">
        <f t="shared" si="167"/>
        <v>2015</v>
      </c>
    </row>
    <row r="2422" spans="1:21" ht="48" hidden="1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P2422">
        <f t="shared" si="164"/>
        <v>69.47</v>
      </c>
      <c r="Q2422" s="11" t="s">
        <v>8334</v>
      </c>
      <c r="R2422" t="s">
        <v>8335</v>
      </c>
      <c r="S2422" s="16">
        <f t="shared" si="165"/>
        <v>41893.028877314813</v>
      </c>
      <c r="T2422" s="16">
        <f t="shared" si="166"/>
        <v>41953.070543981477</v>
      </c>
      <c r="U2422">
        <f t="shared" si="167"/>
        <v>2014</v>
      </c>
    </row>
    <row r="2423" spans="1:21" ht="32" hidden="1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P2423">
        <f t="shared" si="164"/>
        <v>1</v>
      </c>
      <c r="Q2423" s="11" t="s">
        <v>8334</v>
      </c>
      <c r="R2423" t="s">
        <v>8335</v>
      </c>
      <c r="S2423" s="16">
        <f t="shared" si="165"/>
        <v>42026.687453703707</v>
      </c>
      <c r="T2423" s="16">
        <f t="shared" si="166"/>
        <v>42056.687453703707</v>
      </c>
      <c r="U2423">
        <f t="shared" si="167"/>
        <v>2015</v>
      </c>
    </row>
    <row r="2424" spans="1:21" ht="32" hidden="1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P2424">
        <f t="shared" si="164"/>
        <v>1</v>
      </c>
      <c r="Q2424" s="11" t="s">
        <v>8334</v>
      </c>
      <c r="R2424" t="s">
        <v>8335</v>
      </c>
      <c r="S2424" s="16">
        <f t="shared" si="165"/>
        <v>42044.724953703699</v>
      </c>
      <c r="T2424" s="16">
        <f t="shared" si="166"/>
        <v>42074.683287037042</v>
      </c>
      <c r="U2424">
        <f t="shared" si="167"/>
        <v>2015</v>
      </c>
    </row>
    <row r="2425" spans="1:21" ht="48" hidden="1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P2425">
        <f t="shared" si="164"/>
        <v>8</v>
      </c>
      <c r="Q2425" s="11" t="s">
        <v>8334</v>
      </c>
      <c r="R2425" t="s">
        <v>8335</v>
      </c>
      <c r="S2425" s="16">
        <f t="shared" si="165"/>
        <v>41974.704745370371</v>
      </c>
      <c r="T2425" s="16">
        <f t="shared" si="166"/>
        <v>42004.704745370371</v>
      </c>
      <c r="U2425">
        <f t="shared" si="167"/>
        <v>2014</v>
      </c>
    </row>
    <row r="2426" spans="1:21" ht="32" hidden="1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P2426">
        <f t="shared" si="164"/>
        <v>34.44</v>
      </c>
      <c r="Q2426" s="11" t="s">
        <v>8334</v>
      </c>
      <c r="R2426" t="s">
        <v>8335</v>
      </c>
      <c r="S2426" s="16">
        <f t="shared" si="165"/>
        <v>41909.892453703702</v>
      </c>
      <c r="T2426" s="16">
        <f t="shared" si="166"/>
        <v>41939.892453703702</v>
      </c>
      <c r="U2426">
        <f t="shared" si="167"/>
        <v>2014</v>
      </c>
    </row>
    <row r="2427" spans="1:21" ht="48" hidden="1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P2427">
        <f t="shared" si="164"/>
        <v>1</v>
      </c>
      <c r="Q2427" s="11" t="s">
        <v>8334</v>
      </c>
      <c r="R2427" t="s">
        <v>8335</v>
      </c>
      <c r="S2427" s="16">
        <f t="shared" si="165"/>
        <v>42502.913761574076</v>
      </c>
      <c r="T2427" s="16">
        <f t="shared" si="166"/>
        <v>42517.919444444444</v>
      </c>
      <c r="U2427">
        <f t="shared" si="167"/>
        <v>2016</v>
      </c>
    </row>
    <row r="2428" spans="1:21" ht="48" hidden="1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P2428">
        <f t="shared" si="164"/>
        <v>0</v>
      </c>
      <c r="Q2428" s="11" t="s">
        <v>8334</v>
      </c>
      <c r="R2428" t="s">
        <v>8335</v>
      </c>
      <c r="S2428" s="16">
        <f t="shared" si="165"/>
        <v>42164.170046296291</v>
      </c>
      <c r="T2428" s="16">
        <f t="shared" si="166"/>
        <v>42224.170046296291</v>
      </c>
      <c r="U2428">
        <f t="shared" si="167"/>
        <v>2015</v>
      </c>
    </row>
    <row r="2429" spans="1:21" ht="32" hidden="1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P2429">
        <f t="shared" si="164"/>
        <v>1</v>
      </c>
      <c r="Q2429" s="11" t="s">
        <v>8334</v>
      </c>
      <c r="R2429" t="s">
        <v>8335</v>
      </c>
      <c r="S2429" s="16">
        <f t="shared" si="165"/>
        <v>42412.318668981476</v>
      </c>
      <c r="T2429" s="16">
        <f t="shared" si="166"/>
        <v>42452.277002314819</v>
      </c>
      <c r="U2429">
        <f t="shared" si="167"/>
        <v>2016</v>
      </c>
    </row>
    <row r="2430" spans="1:21" ht="32" hidden="1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P2430">
        <f t="shared" si="164"/>
        <v>1</v>
      </c>
      <c r="Q2430" s="11" t="s">
        <v>8334</v>
      </c>
      <c r="R2430" t="s">
        <v>8335</v>
      </c>
      <c r="S2430" s="16">
        <f t="shared" si="165"/>
        <v>42045.784155092595</v>
      </c>
      <c r="T2430" s="16">
        <f t="shared" si="166"/>
        <v>42075.742488425924</v>
      </c>
      <c r="U2430">
        <f t="shared" si="167"/>
        <v>2015</v>
      </c>
    </row>
    <row r="2431" spans="1:21" ht="48" hidden="1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P2431">
        <f t="shared" si="164"/>
        <v>501.25</v>
      </c>
      <c r="Q2431" s="11" t="s">
        <v>8334</v>
      </c>
      <c r="R2431" t="s">
        <v>8335</v>
      </c>
      <c r="S2431" s="16">
        <f t="shared" si="165"/>
        <v>42734.879236111112</v>
      </c>
      <c r="T2431" s="16">
        <f t="shared" si="166"/>
        <v>42771.697222222225</v>
      </c>
      <c r="U2431">
        <f t="shared" si="167"/>
        <v>2017</v>
      </c>
    </row>
    <row r="2432" spans="1:21" ht="48" hidden="1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P2432">
        <f t="shared" si="164"/>
        <v>10.5</v>
      </c>
      <c r="Q2432" s="11" t="s">
        <v>8334</v>
      </c>
      <c r="R2432" t="s">
        <v>8335</v>
      </c>
      <c r="S2432" s="16">
        <f t="shared" si="165"/>
        <v>42382.130833333329</v>
      </c>
      <c r="T2432" s="16">
        <f t="shared" si="166"/>
        <v>42412.130833333329</v>
      </c>
      <c r="U2432">
        <f t="shared" si="167"/>
        <v>2016</v>
      </c>
    </row>
    <row r="2433" spans="1:21" ht="32" hidden="1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P2433">
        <f t="shared" si="164"/>
        <v>1</v>
      </c>
      <c r="Q2433" s="11" t="s">
        <v>8334</v>
      </c>
      <c r="R2433" t="s">
        <v>8335</v>
      </c>
      <c r="S2433" s="16">
        <f t="shared" si="165"/>
        <v>42489.099687499998</v>
      </c>
      <c r="T2433" s="16">
        <f t="shared" si="166"/>
        <v>42549.099687499998</v>
      </c>
      <c r="U2433">
        <f t="shared" si="167"/>
        <v>2016</v>
      </c>
    </row>
    <row r="2434" spans="1:21" ht="48" hidden="1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P2434">
        <f t="shared" si="164"/>
        <v>1</v>
      </c>
      <c r="Q2434" s="11" t="s">
        <v>8334</v>
      </c>
      <c r="R2434" t="s">
        <v>8335</v>
      </c>
      <c r="S2434" s="16">
        <f t="shared" si="165"/>
        <v>42041.218715277777</v>
      </c>
      <c r="T2434" s="16">
        <f t="shared" si="166"/>
        <v>42071.218715277777</v>
      </c>
      <c r="U2434">
        <f t="shared" si="167"/>
        <v>2015</v>
      </c>
    </row>
    <row r="2435" spans="1:21" ht="48" hidden="1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P2435">
        <f t="shared" ref="P2435:P2498" si="168">IFERROR(ROUND(E2435/L2435,2),0)</f>
        <v>0</v>
      </c>
      <c r="Q2435" s="11" t="s">
        <v>8334</v>
      </c>
      <c r="R2435" t="s">
        <v>8335</v>
      </c>
      <c r="S2435" s="16">
        <f t="shared" ref="S2435:S2498" si="169">(((J2435/60)/60)/24)+DATE(1970,1,1)</f>
        <v>42397.89980324074</v>
      </c>
      <c r="T2435" s="16">
        <f t="shared" ref="T2435:T2498" si="170">(((I2435/60)/60)/24)+DATE(1970,1,1)</f>
        <v>42427.89980324074</v>
      </c>
      <c r="U2435">
        <f t="shared" ref="U2435:U2498" si="171">YEAR(T2435)</f>
        <v>2016</v>
      </c>
    </row>
    <row r="2436" spans="1:21" ht="48" hidden="1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P2436">
        <f t="shared" si="168"/>
        <v>13</v>
      </c>
      <c r="Q2436" s="11" t="s">
        <v>8334</v>
      </c>
      <c r="R2436" t="s">
        <v>8335</v>
      </c>
      <c r="S2436" s="16">
        <f t="shared" si="169"/>
        <v>42180.18604166666</v>
      </c>
      <c r="T2436" s="16">
        <f t="shared" si="170"/>
        <v>42220.18604166666</v>
      </c>
      <c r="U2436">
        <f t="shared" si="171"/>
        <v>2015</v>
      </c>
    </row>
    <row r="2437" spans="1:21" ht="48" hidden="1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P2437">
        <f t="shared" si="168"/>
        <v>306</v>
      </c>
      <c r="Q2437" s="11" t="s">
        <v>8334</v>
      </c>
      <c r="R2437" t="s">
        <v>8335</v>
      </c>
      <c r="S2437" s="16">
        <f t="shared" si="169"/>
        <v>42252.277615740735</v>
      </c>
      <c r="T2437" s="16">
        <f t="shared" si="170"/>
        <v>42282.277615740735</v>
      </c>
      <c r="U2437">
        <f t="shared" si="171"/>
        <v>2015</v>
      </c>
    </row>
    <row r="2438" spans="1:21" ht="48" hidden="1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P2438">
        <f t="shared" si="168"/>
        <v>22.5</v>
      </c>
      <c r="Q2438" s="11" t="s">
        <v>8334</v>
      </c>
      <c r="R2438" t="s">
        <v>8335</v>
      </c>
      <c r="S2438" s="16">
        <f t="shared" si="169"/>
        <v>42338.615393518514</v>
      </c>
      <c r="T2438" s="16">
        <f t="shared" si="170"/>
        <v>42398.615393518514</v>
      </c>
      <c r="U2438">
        <f t="shared" si="171"/>
        <v>2016</v>
      </c>
    </row>
    <row r="2439" spans="1:21" ht="48" hidden="1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P2439">
        <f t="shared" si="168"/>
        <v>0</v>
      </c>
      <c r="Q2439" s="11" t="s">
        <v>8334</v>
      </c>
      <c r="R2439" t="s">
        <v>8335</v>
      </c>
      <c r="S2439" s="16">
        <f t="shared" si="169"/>
        <v>42031.965138888889</v>
      </c>
      <c r="T2439" s="16">
        <f t="shared" si="170"/>
        <v>42080.75</v>
      </c>
      <c r="U2439">
        <f t="shared" si="171"/>
        <v>2015</v>
      </c>
    </row>
    <row r="2440" spans="1:21" ht="48" hidden="1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P2440">
        <f t="shared" si="168"/>
        <v>50</v>
      </c>
      <c r="Q2440" s="11" t="s">
        <v>8334</v>
      </c>
      <c r="R2440" t="s">
        <v>8335</v>
      </c>
      <c r="S2440" s="16">
        <f t="shared" si="169"/>
        <v>42285.91506944444</v>
      </c>
      <c r="T2440" s="16">
        <f t="shared" si="170"/>
        <v>42345.956736111111</v>
      </c>
      <c r="U2440">
        <f t="shared" si="171"/>
        <v>2015</v>
      </c>
    </row>
    <row r="2441" spans="1:21" ht="48" hidden="1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P2441">
        <f t="shared" si="168"/>
        <v>0</v>
      </c>
      <c r="Q2441" s="11" t="s">
        <v>8334</v>
      </c>
      <c r="R2441" t="s">
        <v>8335</v>
      </c>
      <c r="S2441" s="16">
        <f t="shared" si="169"/>
        <v>42265.818622685183</v>
      </c>
      <c r="T2441" s="16">
        <f t="shared" si="170"/>
        <v>42295.818622685183</v>
      </c>
      <c r="U2441">
        <f t="shared" si="171"/>
        <v>2015</v>
      </c>
    </row>
    <row r="2442" spans="1:21" ht="32" hidden="1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P2442">
        <f t="shared" si="168"/>
        <v>5</v>
      </c>
      <c r="Q2442" s="11" t="s">
        <v>8334</v>
      </c>
      <c r="R2442" t="s">
        <v>8335</v>
      </c>
      <c r="S2442" s="16">
        <f t="shared" si="169"/>
        <v>42383.899456018517</v>
      </c>
      <c r="T2442" s="16">
        <f t="shared" si="170"/>
        <v>42413.899456018517</v>
      </c>
      <c r="U2442">
        <f t="shared" si="171"/>
        <v>2016</v>
      </c>
    </row>
    <row r="2443" spans="1:21" ht="32" hidden="1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P2443">
        <f t="shared" si="168"/>
        <v>74.23</v>
      </c>
      <c r="Q2443" s="11" t="s">
        <v>8334</v>
      </c>
      <c r="R2443" t="s">
        <v>8350</v>
      </c>
      <c r="S2443" s="16">
        <f t="shared" si="169"/>
        <v>42187.125625000001</v>
      </c>
      <c r="T2443" s="16">
        <f t="shared" si="170"/>
        <v>42208.207638888889</v>
      </c>
      <c r="U2443">
        <f t="shared" si="171"/>
        <v>2015</v>
      </c>
    </row>
    <row r="2444" spans="1:21" ht="32" hidden="1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P2444">
        <f t="shared" si="168"/>
        <v>81.25</v>
      </c>
      <c r="Q2444" s="11" t="s">
        <v>8334</v>
      </c>
      <c r="R2444" t="s">
        <v>8350</v>
      </c>
      <c r="S2444" s="16">
        <f t="shared" si="169"/>
        <v>42052.666990740734</v>
      </c>
      <c r="T2444" s="16">
        <f t="shared" si="170"/>
        <v>42082.625324074077</v>
      </c>
      <c r="U2444">
        <f t="shared" si="171"/>
        <v>2015</v>
      </c>
    </row>
    <row r="2445" spans="1:21" ht="48" hidden="1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P2445">
        <f t="shared" si="168"/>
        <v>130.22999999999999</v>
      </c>
      <c r="Q2445" s="11" t="s">
        <v>8334</v>
      </c>
      <c r="R2445" t="s">
        <v>8350</v>
      </c>
      <c r="S2445" s="16">
        <f t="shared" si="169"/>
        <v>41836.625254629631</v>
      </c>
      <c r="T2445" s="16">
        <f t="shared" si="170"/>
        <v>41866.625254629631</v>
      </c>
      <c r="U2445">
        <f t="shared" si="171"/>
        <v>2014</v>
      </c>
    </row>
    <row r="2446" spans="1:21" ht="48" hidden="1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P2446">
        <f t="shared" si="168"/>
        <v>53.41</v>
      </c>
      <c r="Q2446" s="11" t="s">
        <v>8334</v>
      </c>
      <c r="R2446" t="s">
        <v>8350</v>
      </c>
      <c r="S2446" s="16">
        <f t="shared" si="169"/>
        <v>42485.754525462966</v>
      </c>
      <c r="T2446" s="16">
        <f t="shared" si="170"/>
        <v>42515.754525462966</v>
      </c>
      <c r="U2446">
        <f t="shared" si="171"/>
        <v>2016</v>
      </c>
    </row>
    <row r="2447" spans="1:21" ht="64" hidden="1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P2447">
        <f t="shared" si="168"/>
        <v>75.13</v>
      </c>
      <c r="Q2447" s="11" t="s">
        <v>8334</v>
      </c>
      <c r="R2447" t="s">
        <v>8350</v>
      </c>
      <c r="S2447" s="16">
        <f t="shared" si="169"/>
        <v>42243.190057870372</v>
      </c>
      <c r="T2447" s="16">
        <f t="shared" si="170"/>
        <v>42273.190057870372</v>
      </c>
      <c r="U2447">
        <f t="shared" si="171"/>
        <v>2015</v>
      </c>
    </row>
    <row r="2448" spans="1:21" ht="48" hidden="1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P2448">
        <f t="shared" si="168"/>
        <v>75.67</v>
      </c>
      <c r="Q2448" s="11" t="s">
        <v>8334</v>
      </c>
      <c r="R2448" t="s">
        <v>8350</v>
      </c>
      <c r="S2448" s="16">
        <f t="shared" si="169"/>
        <v>42670.602673611109</v>
      </c>
      <c r="T2448" s="16">
        <f t="shared" si="170"/>
        <v>42700.64434027778</v>
      </c>
      <c r="U2448">
        <f t="shared" si="171"/>
        <v>2016</v>
      </c>
    </row>
    <row r="2449" spans="1:21" ht="48" hidden="1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P2449">
        <f t="shared" si="168"/>
        <v>31.69</v>
      </c>
      <c r="Q2449" s="11" t="s">
        <v>8334</v>
      </c>
      <c r="R2449" t="s">
        <v>8350</v>
      </c>
      <c r="S2449" s="16">
        <f t="shared" si="169"/>
        <v>42654.469826388886</v>
      </c>
      <c r="T2449" s="16">
        <f t="shared" si="170"/>
        <v>42686.166666666672</v>
      </c>
      <c r="U2449">
        <f t="shared" si="171"/>
        <v>2016</v>
      </c>
    </row>
    <row r="2450" spans="1:21" ht="48" hidden="1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P2450">
        <f t="shared" si="168"/>
        <v>47.78</v>
      </c>
      <c r="Q2450" s="11" t="s">
        <v>8334</v>
      </c>
      <c r="R2450" t="s">
        <v>8350</v>
      </c>
      <c r="S2450" s="16">
        <f t="shared" si="169"/>
        <v>42607.316122685181</v>
      </c>
      <c r="T2450" s="16">
        <f t="shared" si="170"/>
        <v>42613.233333333337</v>
      </c>
      <c r="U2450">
        <f t="shared" si="171"/>
        <v>2016</v>
      </c>
    </row>
    <row r="2451" spans="1:21" ht="48" hidden="1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P2451">
        <f t="shared" si="168"/>
        <v>90</v>
      </c>
      <c r="Q2451" s="11" t="s">
        <v>8334</v>
      </c>
      <c r="R2451" t="s">
        <v>8350</v>
      </c>
      <c r="S2451" s="16">
        <f t="shared" si="169"/>
        <v>41943.142534722225</v>
      </c>
      <c r="T2451" s="16">
        <f t="shared" si="170"/>
        <v>41973.184201388889</v>
      </c>
      <c r="U2451">
        <f t="shared" si="171"/>
        <v>2014</v>
      </c>
    </row>
    <row r="2452" spans="1:21" ht="48" hidden="1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P2452">
        <f t="shared" si="168"/>
        <v>149.31</v>
      </c>
      <c r="Q2452" s="11" t="s">
        <v>8334</v>
      </c>
      <c r="R2452" t="s">
        <v>8350</v>
      </c>
      <c r="S2452" s="16">
        <f t="shared" si="169"/>
        <v>41902.07240740741</v>
      </c>
      <c r="T2452" s="16">
        <f t="shared" si="170"/>
        <v>41940.132638888892</v>
      </c>
      <c r="U2452">
        <f t="shared" si="171"/>
        <v>2014</v>
      </c>
    </row>
    <row r="2453" spans="1:21" ht="48" hidden="1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P2453">
        <f t="shared" si="168"/>
        <v>62.07</v>
      </c>
      <c r="Q2453" s="11" t="s">
        <v>8334</v>
      </c>
      <c r="R2453" t="s">
        <v>8350</v>
      </c>
      <c r="S2453" s="16">
        <f t="shared" si="169"/>
        <v>42779.908449074079</v>
      </c>
      <c r="T2453" s="16">
        <f t="shared" si="170"/>
        <v>42799.908449074079</v>
      </c>
      <c r="U2453">
        <f t="shared" si="171"/>
        <v>2017</v>
      </c>
    </row>
    <row r="2454" spans="1:21" ht="48" hidden="1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P2454">
        <f t="shared" si="168"/>
        <v>53.4</v>
      </c>
      <c r="Q2454" s="11" t="s">
        <v>8334</v>
      </c>
      <c r="R2454" t="s">
        <v>8350</v>
      </c>
      <c r="S2454" s="16">
        <f t="shared" si="169"/>
        <v>42338.84375</v>
      </c>
      <c r="T2454" s="16">
        <f t="shared" si="170"/>
        <v>42367.958333333328</v>
      </c>
      <c r="U2454">
        <f t="shared" si="171"/>
        <v>2015</v>
      </c>
    </row>
    <row r="2455" spans="1:21" ht="48" hidden="1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P2455">
        <f t="shared" si="168"/>
        <v>69.27</v>
      </c>
      <c r="Q2455" s="11" t="s">
        <v>8334</v>
      </c>
      <c r="R2455" t="s">
        <v>8350</v>
      </c>
      <c r="S2455" s="16">
        <f t="shared" si="169"/>
        <v>42738.692233796297</v>
      </c>
      <c r="T2455" s="16">
        <f t="shared" si="170"/>
        <v>42768.692233796297</v>
      </c>
      <c r="U2455">
        <f t="shared" si="171"/>
        <v>2017</v>
      </c>
    </row>
    <row r="2456" spans="1:21" ht="48" hidden="1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P2456">
        <f t="shared" si="168"/>
        <v>271.51</v>
      </c>
      <c r="Q2456" s="11" t="s">
        <v>8334</v>
      </c>
      <c r="R2456" t="s">
        <v>8350</v>
      </c>
      <c r="S2456" s="16">
        <f t="shared" si="169"/>
        <v>42770.201481481476</v>
      </c>
      <c r="T2456" s="16">
        <f t="shared" si="170"/>
        <v>42805.201481481476</v>
      </c>
      <c r="U2456">
        <f t="shared" si="171"/>
        <v>2017</v>
      </c>
    </row>
    <row r="2457" spans="1:21" ht="48" hidden="1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P2457">
        <f t="shared" si="168"/>
        <v>34.130000000000003</v>
      </c>
      <c r="Q2457" s="11" t="s">
        <v>8334</v>
      </c>
      <c r="R2457" t="s">
        <v>8350</v>
      </c>
      <c r="S2457" s="16">
        <f t="shared" si="169"/>
        <v>42452.781828703708</v>
      </c>
      <c r="T2457" s="16">
        <f t="shared" si="170"/>
        <v>42480.781828703708</v>
      </c>
      <c r="U2457">
        <f t="shared" si="171"/>
        <v>2016</v>
      </c>
    </row>
    <row r="2458" spans="1:21" ht="48" hidden="1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P2458">
        <f t="shared" si="168"/>
        <v>40.49</v>
      </c>
      <c r="Q2458" s="11" t="s">
        <v>8334</v>
      </c>
      <c r="R2458" t="s">
        <v>8350</v>
      </c>
      <c r="S2458" s="16">
        <f t="shared" si="169"/>
        <v>42761.961099537039</v>
      </c>
      <c r="T2458" s="16">
        <f t="shared" si="170"/>
        <v>42791.961099537039</v>
      </c>
      <c r="U2458">
        <f t="shared" si="171"/>
        <v>2017</v>
      </c>
    </row>
    <row r="2459" spans="1:21" ht="48" hidden="1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P2459">
        <f t="shared" si="168"/>
        <v>189.76</v>
      </c>
      <c r="Q2459" s="11" t="s">
        <v>8334</v>
      </c>
      <c r="R2459" t="s">
        <v>8350</v>
      </c>
      <c r="S2459" s="16">
        <f t="shared" si="169"/>
        <v>42423.602500000001</v>
      </c>
      <c r="T2459" s="16">
        <f t="shared" si="170"/>
        <v>42453.560833333337</v>
      </c>
      <c r="U2459">
        <f t="shared" si="171"/>
        <v>2016</v>
      </c>
    </row>
    <row r="2460" spans="1:21" ht="48" hidden="1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P2460">
        <f t="shared" si="168"/>
        <v>68.86</v>
      </c>
      <c r="Q2460" s="11" t="s">
        <v>8334</v>
      </c>
      <c r="R2460" t="s">
        <v>8350</v>
      </c>
      <c r="S2460" s="16">
        <f t="shared" si="169"/>
        <v>42495.871736111112</v>
      </c>
      <c r="T2460" s="16">
        <f t="shared" si="170"/>
        <v>42530.791666666672</v>
      </c>
      <c r="U2460">
        <f t="shared" si="171"/>
        <v>2016</v>
      </c>
    </row>
    <row r="2461" spans="1:21" ht="48" hidden="1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P2461">
        <f t="shared" si="168"/>
        <v>108.78</v>
      </c>
      <c r="Q2461" s="11" t="s">
        <v>8334</v>
      </c>
      <c r="R2461" t="s">
        <v>8350</v>
      </c>
      <c r="S2461" s="16">
        <f t="shared" si="169"/>
        <v>42407.637557870374</v>
      </c>
      <c r="T2461" s="16">
        <f t="shared" si="170"/>
        <v>42452.595891203702</v>
      </c>
      <c r="U2461">
        <f t="shared" si="171"/>
        <v>2016</v>
      </c>
    </row>
    <row r="2462" spans="1:21" ht="48" hidden="1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P2462">
        <f t="shared" si="168"/>
        <v>125.99</v>
      </c>
      <c r="Q2462" s="11" t="s">
        <v>8334</v>
      </c>
      <c r="R2462" t="s">
        <v>8350</v>
      </c>
      <c r="S2462" s="16">
        <f t="shared" si="169"/>
        <v>42704.187118055561</v>
      </c>
      <c r="T2462" s="16">
        <f t="shared" si="170"/>
        <v>42738.178472222222</v>
      </c>
      <c r="U2462">
        <f t="shared" si="171"/>
        <v>2017</v>
      </c>
    </row>
    <row r="2463" spans="1:21" ht="48" hidden="1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P2463">
        <f t="shared" si="168"/>
        <v>90.52</v>
      </c>
      <c r="Q2463" s="11" t="s">
        <v>8323</v>
      </c>
      <c r="R2463" t="s">
        <v>8327</v>
      </c>
      <c r="S2463" s="16">
        <f t="shared" si="169"/>
        <v>40784.012696759259</v>
      </c>
      <c r="T2463" s="16">
        <f t="shared" si="170"/>
        <v>40817.125</v>
      </c>
      <c r="U2463">
        <f t="shared" si="171"/>
        <v>2011</v>
      </c>
    </row>
    <row r="2464" spans="1:21" ht="48" hidden="1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P2464">
        <f t="shared" si="168"/>
        <v>28.88</v>
      </c>
      <c r="Q2464" s="11" t="s">
        <v>8323</v>
      </c>
      <c r="R2464" t="s">
        <v>8327</v>
      </c>
      <c r="S2464" s="16">
        <f t="shared" si="169"/>
        <v>41089.186296296299</v>
      </c>
      <c r="T2464" s="16">
        <f t="shared" si="170"/>
        <v>41109.186296296299</v>
      </c>
      <c r="U2464">
        <f t="shared" si="171"/>
        <v>2012</v>
      </c>
    </row>
    <row r="2465" spans="1:21" ht="16" hidden="1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P2465">
        <f t="shared" si="168"/>
        <v>31</v>
      </c>
      <c r="Q2465" s="11" t="s">
        <v>8323</v>
      </c>
      <c r="R2465" t="s">
        <v>8327</v>
      </c>
      <c r="S2465" s="16">
        <f t="shared" si="169"/>
        <v>41341.111400462964</v>
      </c>
      <c r="T2465" s="16">
        <f t="shared" si="170"/>
        <v>41380.791666666664</v>
      </c>
      <c r="U2465">
        <f t="shared" si="171"/>
        <v>2013</v>
      </c>
    </row>
    <row r="2466" spans="1:21" ht="48" hidden="1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P2466">
        <f t="shared" si="168"/>
        <v>51.67</v>
      </c>
      <c r="Q2466" s="11" t="s">
        <v>8323</v>
      </c>
      <c r="R2466" t="s">
        <v>8327</v>
      </c>
      <c r="S2466" s="16">
        <f t="shared" si="169"/>
        <v>42248.90042824074</v>
      </c>
      <c r="T2466" s="16">
        <f t="shared" si="170"/>
        <v>42277.811805555553</v>
      </c>
      <c r="U2466">
        <f t="shared" si="171"/>
        <v>2015</v>
      </c>
    </row>
    <row r="2467" spans="1:21" ht="32" hidden="1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P2467">
        <f t="shared" si="168"/>
        <v>26.27</v>
      </c>
      <c r="Q2467" s="11" t="s">
        <v>8323</v>
      </c>
      <c r="R2467" t="s">
        <v>8327</v>
      </c>
      <c r="S2467" s="16">
        <f t="shared" si="169"/>
        <v>41145.719305555554</v>
      </c>
      <c r="T2467" s="16">
        <f t="shared" si="170"/>
        <v>41175.719305555554</v>
      </c>
      <c r="U2467">
        <f t="shared" si="171"/>
        <v>2012</v>
      </c>
    </row>
    <row r="2468" spans="1:21" ht="48" hidden="1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P2468">
        <f t="shared" si="168"/>
        <v>48.08</v>
      </c>
      <c r="Q2468" s="11" t="s">
        <v>8323</v>
      </c>
      <c r="R2468" t="s">
        <v>8327</v>
      </c>
      <c r="S2468" s="16">
        <f t="shared" si="169"/>
        <v>41373.102465277778</v>
      </c>
      <c r="T2468" s="16">
        <f t="shared" si="170"/>
        <v>41403.102465277778</v>
      </c>
      <c r="U2468">
        <f t="shared" si="171"/>
        <v>2013</v>
      </c>
    </row>
    <row r="2469" spans="1:21" ht="48" hidden="1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P2469">
        <f t="shared" si="168"/>
        <v>27.56</v>
      </c>
      <c r="Q2469" s="11" t="s">
        <v>8323</v>
      </c>
      <c r="R2469" t="s">
        <v>8327</v>
      </c>
      <c r="S2469" s="16">
        <f t="shared" si="169"/>
        <v>41025.874201388891</v>
      </c>
      <c r="T2469" s="16">
        <f t="shared" si="170"/>
        <v>41039.708333333336</v>
      </c>
      <c r="U2469">
        <f t="shared" si="171"/>
        <v>2012</v>
      </c>
    </row>
    <row r="2470" spans="1:21" ht="32" hidden="1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P2470">
        <f t="shared" si="168"/>
        <v>36.97</v>
      </c>
      <c r="Q2470" s="11" t="s">
        <v>8323</v>
      </c>
      <c r="R2470" t="s">
        <v>8327</v>
      </c>
      <c r="S2470" s="16">
        <f t="shared" si="169"/>
        <v>41174.154178240737</v>
      </c>
      <c r="T2470" s="16">
        <f t="shared" si="170"/>
        <v>41210.208333333336</v>
      </c>
      <c r="U2470">
        <f t="shared" si="171"/>
        <v>2012</v>
      </c>
    </row>
    <row r="2471" spans="1:21" ht="48" hidden="1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P2471">
        <f t="shared" si="168"/>
        <v>29.02</v>
      </c>
      <c r="Q2471" s="11" t="s">
        <v>8323</v>
      </c>
      <c r="R2471" t="s">
        <v>8327</v>
      </c>
      <c r="S2471" s="16">
        <f t="shared" si="169"/>
        <v>40557.429733796293</v>
      </c>
      <c r="T2471" s="16">
        <f t="shared" si="170"/>
        <v>40582.429733796293</v>
      </c>
      <c r="U2471">
        <f t="shared" si="171"/>
        <v>2011</v>
      </c>
    </row>
    <row r="2472" spans="1:21" ht="48" hidden="1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P2472">
        <f t="shared" si="168"/>
        <v>28.66</v>
      </c>
      <c r="Q2472" s="11" t="s">
        <v>8323</v>
      </c>
      <c r="R2472" t="s">
        <v>8327</v>
      </c>
      <c r="S2472" s="16">
        <f t="shared" si="169"/>
        <v>41023.07471064815</v>
      </c>
      <c r="T2472" s="16">
        <f t="shared" si="170"/>
        <v>41053.07471064815</v>
      </c>
      <c r="U2472">
        <f t="shared" si="171"/>
        <v>2012</v>
      </c>
    </row>
    <row r="2473" spans="1:21" ht="48" hidden="1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P2473">
        <f t="shared" si="168"/>
        <v>37.65</v>
      </c>
      <c r="Q2473" s="11" t="s">
        <v>8323</v>
      </c>
      <c r="R2473" t="s">
        <v>8327</v>
      </c>
      <c r="S2473" s="16">
        <f t="shared" si="169"/>
        <v>40893.992962962962</v>
      </c>
      <c r="T2473" s="16">
        <f t="shared" si="170"/>
        <v>40933.992962962962</v>
      </c>
      <c r="U2473">
        <f t="shared" si="171"/>
        <v>2012</v>
      </c>
    </row>
    <row r="2474" spans="1:21" ht="48" hidden="1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P2474">
        <f t="shared" si="168"/>
        <v>97.9</v>
      </c>
      <c r="Q2474" s="11" t="s">
        <v>8323</v>
      </c>
      <c r="R2474" t="s">
        <v>8327</v>
      </c>
      <c r="S2474" s="16">
        <f t="shared" si="169"/>
        <v>40354.11550925926</v>
      </c>
      <c r="T2474" s="16">
        <f t="shared" si="170"/>
        <v>40425.043749999997</v>
      </c>
      <c r="U2474">
        <f t="shared" si="171"/>
        <v>2010</v>
      </c>
    </row>
    <row r="2475" spans="1:21" ht="48" hidden="1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P2475">
        <f t="shared" si="168"/>
        <v>42.55</v>
      </c>
      <c r="Q2475" s="11" t="s">
        <v>8323</v>
      </c>
      <c r="R2475" t="s">
        <v>8327</v>
      </c>
      <c r="S2475" s="16">
        <f t="shared" si="169"/>
        <v>41193.748483796298</v>
      </c>
      <c r="T2475" s="16">
        <f t="shared" si="170"/>
        <v>41223.790150462963</v>
      </c>
      <c r="U2475">
        <f t="shared" si="171"/>
        <v>2012</v>
      </c>
    </row>
    <row r="2476" spans="1:21" ht="48" hidden="1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P2476">
        <f t="shared" si="168"/>
        <v>131.58000000000001</v>
      </c>
      <c r="Q2476" s="11" t="s">
        <v>8323</v>
      </c>
      <c r="R2476" t="s">
        <v>8327</v>
      </c>
      <c r="S2476" s="16">
        <f t="shared" si="169"/>
        <v>40417.011296296296</v>
      </c>
      <c r="T2476" s="16">
        <f t="shared" si="170"/>
        <v>40462.011296296296</v>
      </c>
      <c r="U2476">
        <f t="shared" si="171"/>
        <v>2010</v>
      </c>
    </row>
    <row r="2477" spans="1:21" ht="32" hidden="1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P2477">
        <f t="shared" si="168"/>
        <v>32.32</v>
      </c>
      <c r="Q2477" s="11" t="s">
        <v>8323</v>
      </c>
      <c r="R2477" t="s">
        <v>8327</v>
      </c>
      <c r="S2477" s="16">
        <f t="shared" si="169"/>
        <v>40310.287673611114</v>
      </c>
      <c r="T2477" s="16">
        <f t="shared" si="170"/>
        <v>40369.916666666664</v>
      </c>
      <c r="U2477">
        <f t="shared" si="171"/>
        <v>2010</v>
      </c>
    </row>
    <row r="2478" spans="1:21" ht="48" hidden="1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P2478">
        <f t="shared" si="168"/>
        <v>61.1</v>
      </c>
      <c r="Q2478" s="11" t="s">
        <v>8323</v>
      </c>
      <c r="R2478" t="s">
        <v>8327</v>
      </c>
      <c r="S2478" s="16">
        <f t="shared" si="169"/>
        <v>41913.328356481477</v>
      </c>
      <c r="T2478" s="16">
        <f t="shared" si="170"/>
        <v>41946.370023148149</v>
      </c>
      <c r="U2478">
        <f t="shared" si="171"/>
        <v>2014</v>
      </c>
    </row>
    <row r="2479" spans="1:21" ht="32" hidden="1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P2479">
        <f t="shared" si="168"/>
        <v>31.34</v>
      </c>
      <c r="Q2479" s="11" t="s">
        <v>8323</v>
      </c>
      <c r="R2479" t="s">
        <v>8327</v>
      </c>
      <c r="S2479" s="16">
        <f t="shared" si="169"/>
        <v>41088.691493055558</v>
      </c>
      <c r="T2479" s="16">
        <f t="shared" si="170"/>
        <v>41133.691493055558</v>
      </c>
      <c r="U2479">
        <f t="shared" si="171"/>
        <v>2012</v>
      </c>
    </row>
    <row r="2480" spans="1:21" ht="48" hidden="1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P2480">
        <f t="shared" si="168"/>
        <v>129.11000000000001</v>
      </c>
      <c r="Q2480" s="11" t="s">
        <v>8323</v>
      </c>
      <c r="R2480" t="s">
        <v>8327</v>
      </c>
      <c r="S2480" s="16">
        <f t="shared" si="169"/>
        <v>41257.950381944444</v>
      </c>
      <c r="T2480" s="16">
        <f t="shared" si="170"/>
        <v>41287.950381944444</v>
      </c>
      <c r="U2480">
        <f t="shared" si="171"/>
        <v>2013</v>
      </c>
    </row>
    <row r="2481" spans="1:21" ht="32" hidden="1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P2481">
        <f t="shared" si="168"/>
        <v>25.02</v>
      </c>
      <c r="Q2481" s="11" t="s">
        <v>8323</v>
      </c>
      <c r="R2481" t="s">
        <v>8327</v>
      </c>
      <c r="S2481" s="16">
        <f t="shared" si="169"/>
        <v>41107.726782407408</v>
      </c>
      <c r="T2481" s="16">
        <f t="shared" si="170"/>
        <v>41118.083333333336</v>
      </c>
      <c r="U2481">
        <f t="shared" si="171"/>
        <v>2012</v>
      </c>
    </row>
    <row r="2482" spans="1:21" ht="48" hidden="1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P2482">
        <f t="shared" si="168"/>
        <v>250</v>
      </c>
      <c r="Q2482" s="11" t="s">
        <v>8323</v>
      </c>
      <c r="R2482" t="s">
        <v>8327</v>
      </c>
      <c r="S2482" s="16">
        <f t="shared" si="169"/>
        <v>42227.936157407406</v>
      </c>
      <c r="T2482" s="16">
        <f t="shared" si="170"/>
        <v>42287.936157407406</v>
      </c>
      <c r="U2482">
        <f t="shared" si="171"/>
        <v>2015</v>
      </c>
    </row>
    <row r="2483" spans="1:21" ht="48" hidden="1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P2483">
        <f t="shared" si="168"/>
        <v>47.54</v>
      </c>
      <c r="Q2483" s="11" t="s">
        <v>8323</v>
      </c>
      <c r="R2483" t="s">
        <v>8327</v>
      </c>
      <c r="S2483" s="16">
        <f t="shared" si="169"/>
        <v>40999.645925925928</v>
      </c>
      <c r="T2483" s="16">
        <f t="shared" si="170"/>
        <v>41029.645925925928</v>
      </c>
      <c r="U2483">
        <f t="shared" si="171"/>
        <v>2012</v>
      </c>
    </row>
    <row r="2484" spans="1:21" ht="48" hidden="1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P2484">
        <f t="shared" si="168"/>
        <v>40.04</v>
      </c>
      <c r="Q2484" s="11" t="s">
        <v>8323</v>
      </c>
      <c r="R2484" t="s">
        <v>8327</v>
      </c>
      <c r="S2484" s="16">
        <f t="shared" si="169"/>
        <v>40711.782210648147</v>
      </c>
      <c r="T2484" s="16">
        <f t="shared" si="170"/>
        <v>40756.782210648147</v>
      </c>
      <c r="U2484">
        <f t="shared" si="171"/>
        <v>2011</v>
      </c>
    </row>
    <row r="2485" spans="1:21" ht="32" hidden="1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P2485">
        <f t="shared" si="168"/>
        <v>65.84</v>
      </c>
      <c r="Q2485" s="11" t="s">
        <v>8323</v>
      </c>
      <c r="R2485" t="s">
        <v>8327</v>
      </c>
      <c r="S2485" s="16">
        <f t="shared" si="169"/>
        <v>40970.750034722223</v>
      </c>
      <c r="T2485" s="16">
        <f t="shared" si="170"/>
        <v>41030.708368055559</v>
      </c>
      <c r="U2485">
        <f t="shared" si="171"/>
        <v>2012</v>
      </c>
    </row>
    <row r="2486" spans="1:21" ht="48" hidden="1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P2486">
        <f t="shared" si="168"/>
        <v>46.4</v>
      </c>
      <c r="Q2486" s="11" t="s">
        <v>8323</v>
      </c>
      <c r="R2486" t="s">
        <v>8327</v>
      </c>
      <c r="S2486" s="16">
        <f t="shared" si="169"/>
        <v>40771.916701388887</v>
      </c>
      <c r="T2486" s="16">
        <f t="shared" si="170"/>
        <v>40801.916701388887</v>
      </c>
      <c r="U2486">
        <f t="shared" si="171"/>
        <v>2011</v>
      </c>
    </row>
    <row r="2487" spans="1:21" ht="48" hidden="1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P2487">
        <f t="shared" si="168"/>
        <v>50.37</v>
      </c>
      <c r="Q2487" s="11" t="s">
        <v>8323</v>
      </c>
      <c r="R2487" t="s">
        <v>8327</v>
      </c>
      <c r="S2487" s="16">
        <f t="shared" si="169"/>
        <v>40793.998599537037</v>
      </c>
      <c r="T2487" s="16">
        <f t="shared" si="170"/>
        <v>40828.998599537037</v>
      </c>
      <c r="U2487">
        <f t="shared" si="171"/>
        <v>2011</v>
      </c>
    </row>
    <row r="2488" spans="1:21" ht="48" hidden="1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P2488">
        <f t="shared" si="168"/>
        <v>26.57</v>
      </c>
      <c r="Q2488" s="11" t="s">
        <v>8323</v>
      </c>
      <c r="R2488" t="s">
        <v>8327</v>
      </c>
      <c r="S2488" s="16">
        <f t="shared" si="169"/>
        <v>40991.708055555559</v>
      </c>
      <c r="T2488" s="16">
        <f t="shared" si="170"/>
        <v>41021.708055555559</v>
      </c>
      <c r="U2488">
        <f t="shared" si="171"/>
        <v>2012</v>
      </c>
    </row>
    <row r="2489" spans="1:21" ht="48" hidden="1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P2489">
        <f t="shared" si="168"/>
        <v>39.49</v>
      </c>
      <c r="Q2489" s="11" t="s">
        <v>8323</v>
      </c>
      <c r="R2489" t="s">
        <v>8327</v>
      </c>
      <c r="S2489" s="16">
        <f t="shared" si="169"/>
        <v>41026.083298611113</v>
      </c>
      <c r="T2489" s="16">
        <f t="shared" si="170"/>
        <v>41056.083298611113</v>
      </c>
      <c r="U2489">
        <f t="shared" si="171"/>
        <v>2012</v>
      </c>
    </row>
    <row r="2490" spans="1:21" ht="48" hidden="1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P2490">
        <f t="shared" si="168"/>
        <v>49.25</v>
      </c>
      <c r="Q2490" s="11" t="s">
        <v>8323</v>
      </c>
      <c r="R2490" t="s">
        <v>8327</v>
      </c>
      <c r="S2490" s="16">
        <f t="shared" si="169"/>
        <v>40833.633194444446</v>
      </c>
      <c r="T2490" s="16">
        <f t="shared" si="170"/>
        <v>40863.674861111111</v>
      </c>
      <c r="U2490">
        <f t="shared" si="171"/>
        <v>2011</v>
      </c>
    </row>
    <row r="2491" spans="1:21" ht="48" hidden="1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P2491">
        <f t="shared" si="168"/>
        <v>62.38</v>
      </c>
      <c r="Q2491" s="11" t="s">
        <v>8323</v>
      </c>
      <c r="R2491" t="s">
        <v>8327</v>
      </c>
      <c r="S2491" s="16">
        <f t="shared" si="169"/>
        <v>41373.690266203703</v>
      </c>
      <c r="T2491" s="16">
        <f t="shared" si="170"/>
        <v>41403.690266203703</v>
      </c>
      <c r="U2491">
        <f t="shared" si="171"/>
        <v>2013</v>
      </c>
    </row>
    <row r="2492" spans="1:21" ht="48" hidden="1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P2492">
        <f t="shared" si="168"/>
        <v>37.94</v>
      </c>
      <c r="Q2492" s="11" t="s">
        <v>8323</v>
      </c>
      <c r="R2492" t="s">
        <v>8327</v>
      </c>
      <c r="S2492" s="16">
        <f t="shared" si="169"/>
        <v>41023.227731481478</v>
      </c>
      <c r="T2492" s="16">
        <f t="shared" si="170"/>
        <v>41083.227731481478</v>
      </c>
      <c r="U2492">
        <f t="shared" si="171"/>
        <v>2012</v>
      </c>
    </row>
    <row r="2493" spans="1:21" ht="48" hidden="1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P2493">
        <f t="shared" si="168"/>
        <v>51.6</v>
      </c>
      <c r="Q2493" s="11" t="s">
        <v>8323</v>
      </c>
      <c r="R2493" t="s">
        <v>8327</v>
      </c>
      <c r="S2493" s="16">
        <f t="shared" si="169"/>
        <v>40542.839282407411</v>
      </c>
      <c r="T2493" s="16">
        <f t="shared" si="170"/>
        <v>40559.07708333333</v>
      </c>
      <c r="U2493">
        <f t="shared" si="171"/>
        <v>2011</v>
      </c>
    </row>
    <row r="2494" spans="1:21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P2494">
        <f t="shared" si="168"/>
        <v>27.78</v>
      </c>
      <c r="Q2494" s="11" t="s">
        <v>8323</v>
      </c>
      <c r="R2494" t="s">
        <v>8327</v>
      </c>
      <c r="S2494" s="16">
        <f t="shared" si="169"/>
        <v>41024.985972222225</v>
      </c>
      <c r="T2494" s="16">
        <f t="shared" si="170"/>
        <v>41076.415972222225</v>
      </c>
      <c r="U2494">
        <f t="shared" si="171"/>
        <v>2012</v>
      </c>
    </row>
    <row r="2495" spans="1:21" ht="48" hidden="1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P2495">
        <f t="shared" si="168"/>
        <v>99.38</v>
      </c>
      <c r="Q2495" s="11" t="s">
        <v>8323</v>
      </c>
      <c r="R2495" t="s">
        <v>8327</v>
      </c>
      <c r="S2495" s="16">
        <f t="shared" si="169"/>
        <v>41348.168287037035</v>
      </c>
      <c r="T2495" s="16">
        <f t="shared" si="170"/>
        <v>41393.168287037035</v>
      </c>
      <c r="U2495">
        <f t="shared" si="171"/>
        <v>2013</v>
      </c>
    </row>
    <row r="2496" spans="1:21" ht="48" hidden="1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P2496">
        <f t="shared" si="168"/>
        <v>38.85</v>
      </c>
      <c r="Q2496" s="11" t="s">
        <v>8323</v>
      </c>
      <c r="R2496" t="s">
        <v>8327</v>
      </c>
      <c r="S2496" s="16">
        <f t="shared" si="169"/>
        <v>41022.645185185182</v>
      </c>
      <c r="T2496" s="16">
        <f t="shared" si="170"/>
        <v>41052.645185185182</v>
      </c>
      <c r="U2496">
        <f t="shared" si="171"/>
        <v>2012</v>
      </c>
    </row>
    <row r="2497" spans="1:21" ht="48" hidden="1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P2497">
        <f t="shared" si="168"/>
        <v>45.55</v>
      </c>
      <c r="Q2497" s="11" t="s">
        <v>8323</v>
      </c>
      <c r="R2497" t="s">
        <v>8327</v>
      </c>
      <c r="S2497" s="16">
        <f t="shared" si="169"/>
        <v>41036.946469907409</v>
      </c>
      <c r="T2497" s="16">
        <f t="shared" si="170"/>
        <v>41066.946469907409</v>
      </c>
      <c r="U2497">
        <f t="shared" si="171"/>
        <v>2012</v>
      </c>
    </row>
    <row r="2498" spans="1:21" ht="32" hidden="1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P2498">
        <f t="shared" si="168"/>
        <v>600</v>
      </c>
      <c r="Q2498" s="11" t="s">
        <v>8323</v>
      </c>
      <c r="R2498" t="s">
        <v>8327</v>
      </c>
      <c r="S2498" s="16">
        <f t="shared" si="169"/>
        <v>41327.996435185189</v>
      </c>
      <c r="T2498" s="16">
        <f t="shared" si="170"/>
        <v>41362.954768518517</v>
      </c>
      <c r="U2498">
        <f t="shared" si="171"/>
        <v>2013</v>
      </c>
    </row>
    <row r="2499" spans="1:21" ht="48" hidden="1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P2499">
        <f t="shared" ref="P2499:P2562" si="172">IFERROR(ROUND(E2499/L2499,2),0)</f>
        <v>80.55</v>
      </c>
      <c r="Q2499" s="11" t="s">
        <v>8323</v>
      </c>
      <c r="R2499" t="s">
        <v>8327</v>
      </c>
      <c r="S2499" s="16">
        <f t="shared" ref="S2499:S2562" si="173">(((J2499/60)/60)/24)+DATE(1970,1,1)</f>
        <v>40730.878912037035</v>
      </c>
      <c r="T2499" s="16">
        <f t="shared" ref="T2499:T2562" si="174">(((I2499/60)/60)/24)+DATE(1970,1,1)</f>
        <v>40760.878912037035</v>
      </c>
      <c r="U2499">
        <f t="shared" ref="U2499:U2562" si="175">YEAR(T2499)</f>
        <v>2011</v>
      </c>
    </row>
    <row r="2500" spans="1:21" ht="48" hidden="1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P2500">
        <f t="shared" si="172"/>
        <v>52.8</v>
      </c>
      <c r="Q2500" s="11" t="s">
        <v>8323</v>
      </c>
      <c r="R2500" t="s">
        <v>8327</v>
      </c>
      <c r="S2500" s="16">
        <f t="shared" si="173"/>
        <v>42017.967442129629</v>
      </c>
      <c r="T2500" s="16">
        <f t="shared" si="174"/>
        <v>42031.967442129629</v>
      </c>
      <c r="U2500">
        <f t="shared" si="175"/>
        <v>2015</v>
      </c>
    </row>
    <row r="2501" spans="1:21" ht="48" hidden="1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P2501">
        <f t="shared" si="172"/>
        <v>47.68</v>
      </c>
      <c r="Q2501" s="11" t="s">
        <v>8323</v>
      </c>
      <c r="R2501" t="s">
        <v>8327</v>
      </c>
      <c r="S2501" s="16">
        <f t="shared" si="173"/>
        <v>41226.648576388885</v>
      </c>
      <c r="T2501" s="16">
        <f t="shared" si="174"/>
        <v>41274.75</v>
      </c>
      <c r="U2501">
        <f t="shared" si="175"/>
        <v>2012</v>
      </c>
    </row>
    <row r="2502" spans="1:21" ht="48" hidden="1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P2502">
        <f t="shared" si="172"/>
        <v>23.45</v>
      </c>
      <c r="Q2502" s="11" t="s">
        <v>8323</v>
      </c>
      <c r="R2502" t="s">
        <v>8327</v>
      </c>
      <c r="S2502" s="16">
        <f t="shared" si="173"/>
        <v>41053.772858796299</v>
      </c>
      <c r="T2502" s="16">
        <f t="shared" si="174"/>
        <v>41083.772858796299</v>
      </c>
      <c r="U2502">
        <f t="shared" si="175"/>
        <v>2012</v>
      </c>
    </row>
    <row r="2503" spans="1:21" ht="48" hidden="1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P2503">
        <f t="shared" si="172"/>
        <v>40.14</v>
      </c>
      <c r="Q2503" s="11" t="s">
        <v>8334</v>
      </c>
      <c r="R2503" t="s">
        <v>8351</v>
      </c>
      <c r="S2503" s="16">
        <f t="shared" si="173"/>
        <v>42244.776666666665</v>
      </c>
      <c r="T2503" s="16">
        <f t="shared" si="174"/>
        <v>42274.776666666665</v>
      </c>
      <c r="U2503">
        <f t="shared" si="175"/>
        <v>2015</v>
      </c>
    </row>
    <row r="2504" spans="1:21" ht="48" hidden="1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P2504">
        <f t="shared" si="172"/>
        <v>17.2</v>
      </c>
      <c r="Q2504" s="11" t="s">
        <v>8334</v>
      </c>
      <c r="R2504" t="s">
        <v>8351</v>
      </c>
      <c r="S2504" s="16">
        <f t="shared" si="173"/>
        <v>41858.825439814813</v>
      </c>
      <c r="T2504" s="16">
        <f t="shared" si="174"/>
        <v>41903.825439814813</v>
      </c>
      <c r="U2504">
        <f t="shared" si="175"/>
        <v>2014</v>
      </c>
    </row>
    <row r="2505" spans="1:21" ht="48" hidden="1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P2505">
        <f t="shared" si="172"/>
        <v>0</v>
      </c>
      <c r="Q2505" s="11" t="s">
        <v>8334</v>
      </c>
      <c r="R2505" t="s">
        <v>8351</v>
      </c>
      <c r="S2505" s="16">
        <f t="shared" si="173"/>
        <v>42498.899398148147</v>
      </c>
      <c r="T2505" s="16">
        <f t="shared" si="174"/>
        <v>42528.879166666666</v>
      </c>
      <c r="U2505">
        <f t="shared" si="175"/>
        <v>2016</v>
      </c>
    </row>
    <row r="2506" spans="1:21" ht="32" hidden="1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P2506">
        <f t="shared" si="172"/>
        <v>0</v>
      </c>
      <c r="Q2506" s="11" t="s">
        <v>8334</v>
      </c>
      <c r="R2506" t="s">
        <v>8351</v>
      </c>
      <c r="S2506" s="16">
        <f t="shared" si="173"/>
        <v>41928.015439814815</v>
      </c>
      <c r="T2506" s="16">
        <f t="shared" si="174"/>
        <v>41958.057106481487</v>
      </c>
      <c r="U2506">
        <f t="shared" si="175"/>
        <v>2014</v>
      </c>
    </row>
    <row r="2507" spans="1:21" ht="64" hidden="1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P2507">
        <f t="shared" si="172"/>
        <v>0</v>
      </c>
      <c r="Q2507" s="11" t="s">
        <v>8334</v>
      </c>
      <c r="R2507" t="s">
        <v>8351</v>
      </c>
      <c r="S2507" s="16">
        <f t="shared" si="173"/>
        <v>42047.05574074074</v>
      </c>
      <c r="T2507" s="16">
        <f t="shared" si="174"/>
        <v>42077.014074074075</v>
      </c>
      <c r="U2507">
        <f t="shared" si="175"/>
        <v>2015</v>
      </c>
    </row>
    <row r="2508" spans="1:21" ht="48" hidden="1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P2508">
        <f t="shared" si="172"/>
        <v>15</v>
      </c>
      <c r="Q2508" s="11" t="s">
        <v>8334</v>
      </c>
      <c r="R2508" t="s">
        <v>8351</v>
      </c>
      <c r="S2508" s="16">
        <f t="shared" si="173"/>
        <v>42258.297094907408</v>
      </c>
      <c r="T2508" s="16">
        <f t="shared" si="174"/>
        <v>42280.875</v>
      </c>
      <c r="U2508">
        <f t="shared" si="175"/>
        <v>2015</v>
      </c>
    </row>
    <row r="2509" spans="1:21" ht="16" hidden="1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P2509">
        <f t="shared" si="172"/>
        <v>0</v>
      </c>
      <c r="Q2509" s="11" t="s">
        <v>8334</v>
      </c>
      <c r="R2509" t="s">
        <v>8351</v>
      </c>
      <c r="S2509" s="16">
        <f t="shared" si="173"/>
        <v>42105.072962962964</v>
      </c>
      <c r="T2509" s="16">
        <f t="shared" si="174"/>
        <v>42135.072962962964</v>
      </c>
      <c r="U2509">
        <f t="shared" si="175"/>
        <v>2015</v>
      </c>
    </row>
    <row r="2510" spans="1:21" ht="48" hidden="1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P2510">
        <f t="shared" si="172"/>
        <v>0</v>
      </c>
      <c r="Q2510" s="11" t="s">
        <v>8334</v>
      </c>
      <c r="R2510" t="s">
        <v>8351</v>
      </c>
      <c r="S2510" s="16">
        <f t="shared" si="173"/>
        <v>41835.951782407406</v>
      </c>
      <c r="T2510" s="16">
        <f t="shared" si="174"/>
        <v>41865.951782407406</v>
      </c>
      <c r="U2510">
        <f t="shared" si="175"/>
        <v>2014</v>
      </c>
    </row>
    <row r="2511" spans="1:21" ht="48" hidden="1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P2511">
        <f t="shared" si="172"/>
        <v>35.71</v>
      </c>
      <c r="Q2511" s="11" t="s">
        <v>8334</v>
      </c>
      <c r="R2511" t="s">
        <v>8351</v>
      </c>
      <c r="S2511" s="16">
        <f t="shared" si="173"/>
        <v>42058.809594907405</v>
      </c>
      <c r="T2511" s="16">
        <f t="shared" si="174"/>
        <v>42114.767928240741</v>
      </c>
      <c r="U2511">
        <f t="shared" si="175"/>
        <v>2015</v>
      </c>
    </row>
    <row r="2512" spans="1:21" ht="48" hidden="1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P2512">
        <f t="shared" si="172"/>
        <v>37.5</v>
      </c>
      <c r="Q2512" s="11" t="s">
        <v>8334</v>
      </c>
      <c r="R2512" t="s">
        <v>8351</v>
      </c>
      <c r="S2512" s="16">
        <f t="shared" si="173"/>
        <v>42078.997361111105</v>
      </c>
      <c r="T2512" s="16">
        <f t="shared" si="174"/>
        <v>42138.997361111105</v>
      </c>
      <c r="U2512">
        <f t="shared" si="175"/>
        <v>2015</v>
      </c>
    </row>
    <row r="2513" spans="1:21" ht="48" hidden="1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P2513">
        <f t="shared" si="172"/>
        <v>0</v>
      </c>
      <c r="Q2513" s="11" t="s">
        <v>8334</v>
      </c>
      <c r="R2513" t="s">
        <v>8351</v>
      </c>
      <c r="S2513" s="16">
        <f t="shared" si="173"/>
        <v>42371.446909722217</v>
      </c>
      <c r="T2513" s="16">
        <f t="shared" si="174"/>
        <v>42401.446909722217</v>
      </c>
      <c r="U2513">
        <f t="shared" si="175"/>
        <v>2016</v>
      </c>
    </row>
    <row r="2514" spans="1:21" ht="48" hidden="1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P2514">
        <f t="shared" si="172"/>
        <v>0</v>
      </c>
      <c r="Q2514" s="11" t="s">
        <v>8334</v>
      </c>
      <c r="R2514" t="s">
        <v>8351</v>
      </c>
      <c r="S2514" s="16">
        <f t="shared" si="173"/>
        <v>41971.876863425925</v>
      </c>
      <c r="T2514" s="16">
        <f t="shared" si="174"/>
        <v>41986.876863425925</v>
      </c>
      <c r="U2514">
        <f t="shared" si="175"/>
        <v>2014</v>
      </c>
    </row>
    <row r="2515" spans="1:21" ht="48" hidden="1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P2515">
        <f t="shared" si="172"/>
        <v>0</v>
      </c>
      <c r="Q2515" s="11" t="s">
        <v>8334</v>
      </c>
      <c r="R2515" t="s">
        <v>8351</v>
      </c>
      <c r="S2515" s="16">
        <f t="shared" si="173"/>
        <v>42732.00681712963</v>
      </c>
      <c r="T2515" s="16">
        <f t="shared" si="174"/>
        <v>42792.00681712963</v>
      </c>
      <c r="U2515">
        <f t="shared" si="175"/>
        <v>2017</v>
      </c>
    </row>
    <row r="2516" spans="1:21" ht="48" hidden="1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P2516">
        <f t="shared" si="172"/>
        <v>52.5</v>
      </c>
      <c r="Q2516" s="11" t="s">
        <v>8334</v>
      </c>
      <c r="R2516" t="s">
        <v>8351</v>
      </c>
      <c r="S2516" s="16">
        <f t="shared" si="173"/>
        <v>41854.389780092592</v>
      </c>
      <c r="T2516" s="16">
        <f t="shared" si="174"/>
        <v>41871.389780092592</v>
      </c>
      <c r="U2516">
        <f t="shared" si="175"/>
        <v>2014</v>
      </c>
    </row>
    <row r="2517" spans="1:21" ht="48" hidden="1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P2517">
        <f t="shared" si="172"/>
        <v>77.5</v>
      </c>
      <c r="Q2517" s="11" t="s">
        <v>8334</v>
      </c>
      <c r="R2517" t="s">
        <v>8351</v>
      </c>
      <c r="S2517" s="16">
        <f t="shared" si="173"/>
        <v>42027.839733796296</v>
      </c>
      <c r="T2517" s="16">
        <f t="shared" si="174"/>
        <v>42057.839733796296</v>
      </c>
      <c r="U2517">
        <f t="shared" si="175"/>
        <v>2015</v>
      </c>
    </row>
    <row r="2518" spans="1:21" ht="48" hidden="1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P2518">
        <f t="shared" si="172"/>
        <v>0</v>
      </c>
      <c r="Q2518" s="11" t="s">
        <v>8334</v>
      </c>
      <c r="R2518" t="s">
        <v>8351</v>
      </c>
      <c r="S2518" s="16">
        <f t="shared" si="173"/>
        <v>41942.653379629628</v>
      </c>
      <c r="T2518" s="16">
        <f t="shared" si="174"/>
        <v>41972.6950462963</v>
      </c>
      <c r="U2518">
        <f t="shared" si="175"/>
        <v>2014</v>
      </c>
    </row>
    <row r="2519" spans="1:21" ht="48" hidden="1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P2519">
        <f t="shared" si="172"/>
        <v>53.55</v>
      </c>
      <c r="Q2519" s="11" t="s">
        <v>8334</v>
      </c>
      <c r="R2519" t="s">
        <v>8351</v>
      </c>
      <c r="S2519" s="16">
        <f t="shared" si="173"/>
        <v>42052.802430555559</v>
      </c>
      <c r="T2519" s="16">
        <f t="shared" si="174"/>
        <v>42082.760763888888</v>
      </c>
      <c r="U2519">
        <f t="shared" si="175"/>
        <v>2015</v>
      </c>
    </row>
    <row r="2520" spans="1:21" ht="48" hidden="1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P2520">
        <f t="shared" si="172"/>
        <v>0</v>
      </c>
      <c r="Q2520" s="11" t="s">
        <v>8334</v>
      </c>
      <c r="R2520" t="s">
        <v>8351</v>
      </c>
      <c r="S2520" s="16">
        <f t="shared" si="173"/>
        <v>41926.680879629632</v>
      </c>
      <c r="T2520" s="16">
        <f t="shared" si="174"/>
        <v>41956.722546296296</v>
      </c>
      <c r="U2520">
        <f t="shared" si="175"/>
        <v>2014</v>
      </c>
    </row>
    <row r="2521" spans="1:21" ht="32" hidden="1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P2521">
        <f t="shared" si="172"/>
        <v>16.25</v>
      </c>
      <c r="Q2521" s="11" t="s">
        <v>8334</v>
      </c>
      <c r="R2521" t="s">
        <v>8351</v>
      </c>
      <c r="S2521" s="16">
        <f t="shared" si="173"/>
        <v>41809.155138888891</v>
      </c>
      <c r="T2521" s="16">
        <f t="shared" si="174"/>
        <v>41839.155138888891</v>
      </c>
      <c r="U2521">
        <f t="shared" si="175"/>
        <v>2014</v>
      </c>
    </row>
    <row r="2522" spans="1:21" ht="48" hidden="1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P2522">
        <f t="shared" si="172"/>
        <v>0</v>
      </c>
      <c r="Q2522" s="11" t="s">
        <v>8334</v>
      </c>
      <c r="R2522" t="s">
        <v>8351</v>
      </c>
      <c r="S2522" s="16">
        <f t="shared" si="173"/>
        <v>42612.600520833337</v>
      </c>
      <c r="T2522" s="16">
        <f t="shared" si="174"/>
        <v>42658.806249999994</v>
      </c>
      <c r="U2522">
        <f t="shared" si="175"/>
        <v>2016</v>
      </c>
    </row>
    <row r="2523" spans="1:21" ht="48" hidden="1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P2523">
        <f t="shared" si="172"/>
        <v>103.68</v>
      </c>
      <c r="Q2523" s="11" t="s">
        <v>8323</v>
      </c>
      <c r="R2523" t="s">
        <v>8352</v>
      </c>
      <c r="S2523" s="16">
        <f t="shared" si="173"/>
        <v>42269.967835648145</v>
      </c>
      <c r="T2523" s="16">
        <f t="shared" si="174"/>
        <v>42290.967835648145</v>
      </c>
      <c r="U2523">
        <f t="shared" si="175"/>
        <v>2015</v>
      </c>
    </row>
    <row r="2524" spans="1:21" ht="48" hidden="1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P2524">
        <f t="shared" si="172"/>
        <v>185.19</v>
      </c>
      <c r="Q2524" s="11" t="s">
        <v>8323</v>
      </c>
      <c r="R2524" t="s">
        <v>8352</v>
      </c>
      <c r="S2524" s="16">
        <f t="shared" si="173"/>
        <v>42460.573611111111</v>
      </c>
      <c r="T2524" s="16">
        <f t="shared" si="174"/>
        <v>42482.619444444441</v>
      </c>
      <c r="U2524">
        <f t="shared" si="175"/>
        <v>2016</v>
      </c>
    </row>
    <row r="2525" spans="1:21" ht="48" hidden="1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P2525">
        <f t="shared" si="172"/>
        <v>54.15</v>
      </c>
      <c r="Q2525" s="11" t="s">
        <v>8323</v>
      </c>
      <c r="R2525" t="s">
        <v>8352</v>
      </c>
      <c r="S2525" s="16">
        <f t="shared" si="173"/>
        <v>41930.975601851853</v>
      </c>
      <c r="T2525" s="16">
        <f t="shared" si="174"/>
        <v>41961.017268518524</v>
      </c>
      <c r="U2525">
        <f t="shared" si="175"/>
        <v>2014</v>
      </c>
    </row>
    <row r="2526" spans="1:21" ht="32" hidden="1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P2526">
        <f t="shared" si="172"/>
        <v>177.21</v>
      </c>
      <c r="Q2526" s="11" t="s">
        <v>8323</v>
      </c>
      <c r="R2526" t="s">
        <v>8352</v>
      </c>
      <c r="S2526" s="16">
        <f t="shared" si="173"/>
        <v>41961.807372685187</v>
      </c>
      <c r="T2526" s="16">
        <f t="shared" si="174"/>
        <v>41994.1875</v>
      </c>
      <c r="U2526">
        <f t="shared" si="175"/>
        <v>2014</v>
      </c>
    </row>
    <row r="2527" spans="1:21" ht="48" hidden="1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P2527">
        <f t="shared" si="172"/>
        <v>100.33</v>
      </c>
      <c r="Q2527" s="11" t="s">
        <v>8323</v>
      </c>
      <c r="R2527" t="s">
        <v>8352</v>
      </c>
      <c r="S2527" s="16">
        <f t="shared" si="173"/>
        <v>41058.844571759262</v>
      </c>
      <c r="T2527" s="16">
        <f t="shared" si="174"/>
        <v>41088.844571759262</v>
      </c>
      <c r="U2527">
        <f t="shared" si="175"/>
        <v>2012</v>
      </c>
    </row>
    <row r="2528" spans="1:21" ht="48" hidden="1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P2528">
        <f t="shared" si="172"/>
        <v>136.91</v>
      </c>
      <c r="Q2528" s="11" t="s">
        <v>8323</v>
      </c>
      <c r="R2528" t="s">
        <v>8352</v>
      </c>
      <c r="S2528" s="16">
        <f t="shared" si="173"/>
        <v>41953.091134259259</v>
      </c>
      <c r="T2528" s="16">
        <f t="shared" si="174"/>
        <v>41981.207638888889</v>
      </c>
      <c r="U2528">
        <f t="shared" si="175"/>
        <v>2014</v>
      </c>
    </row>
    <row r="2529" spans="1:21" ht="48" hidden="1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P2529">
        <f t="shared" si="172"/>
        <v>57.54</v>
      </c>
      <c r="Q2529" s="11" t="s">
        <v>8323</v>
      </c>
      <c r="R2529" t="s">
        <v>8352</v>
      </c>
      <c r="S2529" s="16">
        <f t="shared" si="173"/>
        <v>41546.75105324074</v>
      </c>
      <c r="T2529" s="16">
        <f t="shared" si="174"/>
        <v>41565.165972222225</v>
      </c>
      <c r="U2529">
        <f t="shared" si="175"/>
        <v>2013</v>
      </c>
    </row>
    <row r="2530" spans="1:21" ht="48" hidden="1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P2530">
        <f t="shared" si="172"/>
        <v>52.96</v>
      </c>
      <c r="Q2530" s="11" t="s">
        <v>8323</v>
      </c>
      <c r="R2530" t="s">
        <v>8352</v>
      </c>
      <c r="S2530" s="16">
        <f t="shared" si="173"/>
        <v>42217.834525462968</v>
      </c>
      <c r="T2530" s="16">
        <f t="shared" si="174"/>
        <v>42236.458333333328</v>
      </c>
      <c r="U2530">
        <f t="shared" si="175"/>
        <v>2015</v>
      </c>
    </row>
    <row r="2531" spans="1:21" ht="32" hidden="1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P2531">
        <f t="shared" si="172"/>
        <v>82.33</v>
      </c>
      <c r="Q2531" s="11" t="s">
        <v>8323</v>
      </c>
      <c r="R2531" t="s">
        <v>8352</v>
      </c>
      <c r="S2531" s="16">
        <f t="shared" si="173"/>
        <v>40948.080729166664</v>
      </c>
      <c r="T2531" s="16">
        <f t="shared" si="174"/>
        <v>40993.0390625</v>
      </c>
      <c r="U2531">
        <f t="shared" si="175"/>
        <v>2012</v>
      </c>
    </row>
    <row r="2532" spans="1:21" ht="48" hidden="1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P2532">
        <f t="shared" si="172"/>
        <v>135.41999999999999</v>
      </c>
      <c r="Q2532" s="11" t="s">
        <v>8323</v>
      </c>
      <c r="R2532" t="s">
        <v>8352</v>
      </c>
      <c r="S2532" s="16">
        <f t="shared" si="173"/>
        <v>42081.864641203705</v>
      </c>
      <c r="T2532" s="16">
        <f t="shared" si="174"/>
        <v>42114.201388888891</v>
      </c>
      <c r="U2532">
        <f t="shared" si="175"/>
        <v>2015</v>
      </c>
    </row>
    <row r="2533" spans="1:21" ht="48" hidden="1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P2533">
        <f t="shared" si="172"/>
        <v>74.069999999999993</v>
      </c>
      <c r="Q2533" s="11" t="s">
        <v>8323</v>
      </c>
      <c r="R2533" t="s">
        <v>8352</v>
      </c>
      <c r="S2533" s="16">
        <f t="shared" si="173"/>
        <v>42208.680023148147</v>
      </c>
      <c r="T2533" s="16">
        <f t="shared" si="174"/>
        <v>42231.165972222225</v>
      </c>
      <c r="U2533">
        <f t="shared" si="175"/>
        <v>2015</v>
      </c>
    </row>
    <row r="2534" spans="1:21" ht="48" hidden="1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P2534">
        <f t="shared" si="172"/>
        <v>84.08</v>
      </c>
      <c r="Q2534" s="11" t="s">
        <v>8323</v>
      </c>
      <c r="R2534" t="s">
        <v>8352</v>
      </c>
      <c r="S2534" s="16">
        <f t="shared" si="173"/>
        <v>41107.849143518521</v>
      </c>
      <c r="T2534" s="16">
        <f t="shared" si="174"/>
        <v>41137.849143518521</v>
      </c>
      <c r="U2534">
        <f t="shared" si="175"/>
        <v>2012</v>
      </c>
    </row>
    <row r="2535" spans="1:21" ht="48" hidden="1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P2535">
        <f t="shared" si="172"/>
        <v>61.03</v>
      </c>
      <c r="Q2535" s="11" t="s">
        <v>8323</v>
      </c>
      <c r="R2535" t="s">
        <v>8352</v>
      </c>
      <c r="S2535" s="16">
        <f t="shared" si="173"/>
        <v>41304.751284722224</v>
      </c>
      <c r="T2535" s="16">
        <f t="shared" si="174"/>
        <v>41334.750787037039</v>
      </c>
      <c r="U2535">
        <f t="shared" si="175"/>
        <v>2013</v>
      </c>
    </row>
    <row r="2536" spans="1:21" ht="64" hidden="1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P2536">
        <f t="shared" si="172"/>
        <v>150</v>
      </c>
      <c r="Q2536" s="11" t="s">
        <v>8323</v>
      </c>
      <c r="R2536" t="s">
        <v>8352</v>
      </c>
      <c r="S2536" s="16">
        <f t="shared" si="173"/>
        <v>40127.700370370374</v>
      </c>
      <c r="T2536" s="16">
        <f t="shared" si="174"/>
        <v>40179.25</v>
      </c>
      <c r="U2536">
        <f t="shared" si="175"/>
        <v>2010</v>
      </c>
    </row>
    <row r="2537" spans="1:21" ht="16" hidden="1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P2537">
        <f t="shared" si="172"/>
        <v>266.08999999999997</v>
      </c>
      <c r="Q2537" s="11" t="s">
        <v>8323</v>
      </c>
      <c r="R2537" t="s">
        <v>8352</v>
      </c>
      <c r="S2537" s="16">
        <f t="shared" si="173"/>
        <v>41943.791030092594</v>
      </c>
      <c r="T2537" s="16">
        <f t="shared" si="174"/>
        <v>41974.832696759258</v>
      </c>
      <c r="U2537">
        <f t="shared" si="175"/>
        <v>2014</v>
      </c>
    </row>
    <row r="2538" spans="1:21" ht="48" hidden="1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P2538">
        <f t="shared" si="172"/>
        <v>7.25</v>
      </c>
      <c r="Q2538" s="11" t="s">
        <v>8323</v>
      </c>
      <c r="R2538" t="s">
        <v>8352</v>
      </c>
      <c r="S2538" s="16">
        <f t="shared" si="173"/>
        <v>41464.106087962966</v>
      </c>
      <c r="T2538" s="16">
        <f t="shared" si="174"/>
        <v>41485.106087962966</v>
      </c>
      <c r="U2538">
        <f t="shared" si="175"/>
        <v>2013</v>
      </c>
    </row>
    <row r="2539" spans="1:21" ht="48" hidden="1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P2539">
        <f t="shared" si="172"/>
        <v>100</v>
      </c>
      <c r="Q2539" s="11" t="s">
        <v>8323</v>
      </c>
      <c r="R2539" t="s">
        <v>8352</v>
      </c>
      <c r="S2539" s="16">
        <f t="shared" si="173"/>
        <v>40696.648784722223</v>
      </c>
      <c r="T2539" s="16">
        <f t="shared" si="174"/>
        <v>40756.648784722223</v>
      </c>
      <c r="U2539">
        <f t="shared" si="175"/>
        <v>2011</v>
      </c>
    </row>
    <row r="2540" spans="1:21" ht="32" hidden="1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P2540">
        <f t="shared" si="172"/>
        <v>109.96</v>
      </c>
      <c r="Q2540" s="11" t="s">
        <v>8323</v>
      </c>
      <c r="R2540" t="s">
        <v>8352</v>
      </c>
      <c r="S2540" s="16">
        <f t="shared" si="173"/>
        <v>41298.509965277779</v>
      </c>
      <c r="T2540" s="16">
        <f t="shared" si="174"/>
        <v>41329.207638888889</v>
      </c>
      <c r="U2540">
        <f t="shared" si="175"/>
        <v>2013</v>
      </c>
    </row>
    <row r="2541" spans="1:21" ht="48" hidden="1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P2541">
        <f t="shared" si="172"/>
        <v>169.92</v>
      </c>
      <c r="Q2541" s="11" t="s">
        <v>8323</v>
      </c>
      <c r="R2541" t="s">
        <v>8352</v>
      </c>
      <c r="S2541" s="16">
        <f t="shared" si="173"/>
        <v>41977.902222222227</v>
      </c>
      <c r="T2541" s="16">
        <f t="shared" si="174"/>
        <v>42037.902222222227</v>
      </c>
      <c r="U2541">
        <f t="shared" si="175"/>
        <v>2015</v>
      </c>
    </row>
    <row r="2542" spans="1:21" ht="48" hidden="1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P2542">
        <f t="shared" si="172"/>
        <v>95.74</v>
      </c>
      <c r="Q2542" s="11" t="s">
        <v>8323</v>
      </c>
      <c r="R2542" t="s">
        <v>8352</v>
      </c>
      <c r="S2542" s="16">
        <f t="shared" si="173"/>
        <v>40785.675011574072</v>
      </c>
      <c r="T2542" s="16">
        <f t="shared" si="174"/>
        <v>40845.675011574072</v>
      </c>
      <c r="U2542">
        <f t="shared" si="175"/>
        <v>2011</v>
      </c>
    </row>
    <row r="2543" spans="1:21" ht="48" hidden="1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P2543">
        <f t="shared" si="172"/>
        <v>59.46</v>
      </c>
      <c r="Q2543" s="11" t="s">
        <v>8323</v>
      </c>
      <c r="R2543" t="s">
        <v>8352</v>
      </c>
      <c r="S2543" s="16">
        <f t="shared" si="173"/>
        <v>41483.449282407404</v>
      </c>
      <c r="T2543" s="16">
        <f t="shared" si="174"/>
        <v>41543.449282407404</v>
      </c>
      <c r="U2543">
        <f t="shared" si="175"/>
        <v>2013</v>
      </c>
    </row>
    <row r="2544" spans="1:21" ht="48" hidden="1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P2544">
        <f t="shared" si="172"/>
        <v>55.77</v>
      </c>
      <c r="Q2544" s="11" t="s">
        <v>8323</v>
      </c>
      <c r="R2544" t="s">
        <v>8352</v>
      </c>
      <c r="S2544" s="16">
        <f t="shared" si="173"/>
        <v>41509.426585648151</v>
      </c>
      <c r="T2544" s="16">
        <f t="shared" si="174"/>
        <v>41548.165972222225</v>
      </c>
      <c r="U2544">
        <f t="shared" si="175"/>
        <v>2013</v>
      </c>
    </row>
    <row r="2545" spans="1:21" ht="48" hidden="1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P2545">
        <f t="shared" si="172"/>
        <v>30.08</v>
      </c>
      <c r="Q2545" s="11" t="s">
        <v>8323</v>
      </c>
      <c r="R2545" t="s">
        <v>8352</v>
      </c>
      <c r="S2545" s="16">
        <f t="shared" si="173"/>
        <v>40514.107615740737</v>
      </c>
      <c r="T2545" s="16">
        <f t="shared" si="174"/>
        <v>40545.125</v>
      </c>
      <c r="U2545">
        <f t="shared" si="175"/>
        <v>2011</v>
      </c>
    </row>
    <row r="2546" spans="1:21" ht="48" hidden="1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P2546">
        <f t="shared" si="172"/>
        <v>88.44</v>
      </c>
      <c r="Q2546" s="11" t="s">
        <v>8323</v>
      </c>
      <c r="R2546" t="s">
        <v>8352</v>
      </c>
      <c r="S2546" s="16">
        <f t="shared" si="173"/>
        <v>41068.520474537036</v>
      </c>
      <c r="T2546" s="16">
        <f t="shared" si="174"/>
        <v>41098.520474537036</v>
      </c>
      <c r="U2546">
        <f t="shared" si="175"/>
        <v>2012</v>
      </c>
    </row>
    <row r="2547" spans="1:21" ht="48" hidden="1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P2547">
        <f t="shared" si="172"/>
        <v>64.03</v>
      </c>
      <c r="Q2547" s="11" t="s">
        <v>8323</v>
      </c>
      <c r="R2547" t="s">
        <v>8352</v>
      </c>
      <c r="S2547" s="16">
        <f t="shared" si="173"/>
        <v>42027.13817129629</v>
      </c>
      <c r="T2547" s="16">
        <f t="shared" si="174"/>
        <v>42062.020833333328</v>
      </c>
      <c r="U2547">
        <f t="shared" si="175"/>
        <v>2015</v>
      </c>
    </row>
    <row r="2548" spans="1:21" ht="48" hidden="1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P2548">
        <f t="shared" si="172"/>
        <v>60.15</v>
      </c>
      <c r="Q2548" s="11" t="s">
        <v>8323</v>
      </c>
      <c r="R2548" t="s">
        <v>8352</v>
      </c>
      <c r="S2548" s="16">
        <f t="shared" si="173"/>
        <v>41524.858553240738</v>
      </c>
      <c r="T2548" s="16">
        <f t="shared" si="174"/>
        <v>41552.208333333336</v>
      </c>
      <c r="U2548">
        <f t="shared" si="175"/>
        <v>2013</v>
      </c>
    </row>
    <row r="2549" spans="1:21" ht="48" hidden="1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P2549">
        <f t="shared" si="172"/>
        <v>49.19</v>
      </c>
      <c r="Q2549" s="11" t="s">
        <v>8323</v>
      </c>
      <c r="R2549" t="s">
        <v>8352</v>
      </c>
      <c r="S2549" s="16">
        <f t="shared" si="173"/>
        <v>40973.773182870369</v>
      </c>
      <c r="T2549" s="16">
        <f t="shared" si="174"/>
        <v>41003.731516203705</v>
      </c>
      <c r="U2549">
        <f t="shared" si="175"/>
        <v>2012</v>
      </c>
    </row>
    <row r="2550" spans="1:21" ht="48" hidden="1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P2550">
        <f t="shared" si="172"/>
        <v>165.16</v>
      </c>
      <c r="Q2550" s="11" t="s">
        <v>8323</v>
      </c>
      <c r="R2550" t="s">
        <v>8352</v>
      </c>
      <c r="S2550" s="16">
        <f t="shared" si="173"/>
        <v>42618.625428240746</v>
      </c>
      <c r="T2550" s="16">
        <f t="shared" si="174"/>
        <v>42643.185416666667</v>
      </c>
      <c r="U2550">
        <f t="shared" si="175"/>
        <v>2016</v>
      </c>
    </row>
    <row r="2551" spans="1:21" ht="48" hidden="1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P2551">
        <f t="shared" si="172"/>
        <v>43.62</v>
      </c>
      <c r="Q2551" s="11" t="s">
        <v>8323</v>
      </c>
      <c r="R2551" t="s">
        <v>8352</v>
      </c>
      <c r="S2551" s="16">
        <f t="shared" si="173"/>
        <v>41390.757754629631</v>
      </c>
      <c r="T2551" s="16">
        <f t="shared" si="174"/>
        <v>41425.708333333336</v>
      </c>
      <c r="U2551">
        <f t="shared" si="175"/>
        <v>2013</v>
      </c>
    </row>
    <row r="2552" spans="1:21" ht="48" hidden="1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P2552">
        <f t="shared" si="172"/>
        <v>43.7</v>
      </c>
      <c r="Q2552" s="11" t="s">
        <v>8323</v>
      </c>
      <c r="R2552" t="s">
        <v>8352</v>
      </c>
      <c r="S2552" s="16">
        <f t="shared" si="173"/>
        <v>42228.634328703702</v>
      </c>
      <c r="T2552" s="16">
        <f t="shared" si="174"/>
        <v>42285.165972222225</v>
      </c>
      <c r="U2552">
        <f t="shared" si="175"/>
        <v>2015</v>
      </c>
    </row>
    <row r="2553" spans="1:21" ht="48" hidden="1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P2553">
        <f t="shared" si="172"/>
        <v>67.42</v>
      </c>
      <c r="Q2553" s="11" t="s">
        <v>8323</v>
      </c>
      <c r="R2553" t="s">
        <v>8352</v>
      </c>
      <c r="S2553" s="16">
        <f t="shared" si="173"/>
        <v>40961.252141203702</v>
      </c>
      <c r="T2553" s="16">
        <f t="shared" si="174"/>
        <v>40989.866666666669</v>
      </c>
      <c r="U2553">
        <f t="shared" si="175"/>
        <v>2012</v>
      </c>
    </row>
    <row r="2554" spans="1:21" ht="48" hidden="1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P2554">
        <f t="shared" si="172"/>
        <v>177.5</v>
      </c>
      <c r="Q2554" s="11" t="s">
        <v>8323</v>
      </c>
      <c r="R2554" t="s">
        <v>8352</v>
      </c>
      <c r="S2554" s="16">
        <f t="shared" si="173"/>
        <v>42769.809965277775</v>
      </c>
      <c r="T2554" s="16">
        <f t="shared" si="174"/>
        <v>42799.809965277775</v>
      </c>
      <c r="U2554">
        <f t="shared" si="175"/>
        <v>2017</v>
      </c>
    </row>
    <row r="2555" spans="1:21" ht="48" hidden="1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P2555">
        <f t="shared" si="172"/>
        <v>38.880000000000003</v>
      </c>
      <c r="Q2555" s="11" t="s">
        <v>8323</v>
      </c>
      <c r="R2555" t="s">
        <v>8352</v>
      </c>
      <c r="S2555" s="16">
        <f t="shared" si="173"/>
        <v>41113.199155092596</v>
      </c>
      <c r="T2555" s="16">
        <f t="shared" si="174"/>
        <v>41173.199155092596</v>
      </c>
      <c r="U2555">
        <f t="shared" si="175"/>
        <v>2012</v>
      </c>
    </row>
    <row r="2556" spans="1:21" ht="48" hidden="1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P2556">
        <f t="shared" si="172"/>
        <v>54.99</v>
      </c>
      <c r="Q2556" s="11" t="s">
        <v>8323</v>
      </c>
      <c r="R2556" t="s">
        <v>8352</v>
      </c>
      <c r="S2556" s="16">
        <f t="shared" si="173"/>
        <v>42125.078275462962</v>
      </c>
      <c r="T2556" s="16">
        <f t="shared" si="174"/>
        <v>42156.165972222225</v>
      </c>
      <c r="U2556">
        <f t="shared" si="175"/>
        <v>2015</v>
      </c>
    </row>
    <row r="2557" spans="1:21" ht="48" hidden="1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P2557">
        <f t="shared" si="172"/>
        <v>61.34</v>
      </c>
      <c r="Q2557" s="11" t="s">
        <v>8323</v>
      </c>
      <c r="R2557" t="s">
        <v>8352</v>
      </c>
      <c r="S2557" s="16">
        <f t="shared" si="173"/>
        <v>41026.655011574076</v>
      </c>
      <c r="T2557" s="16">
        <f t="shared" si="174"/>
        <v>41057.655011574076</v>
      </c>
      <c r="U2557">
        <f t="shared" si="175"/>
        <v>2012</v>
      </c>
    </row>
    <row r="2558" spans="1:21" ht="48" hidden="1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P2558">
        <f t="shared" si="172"/>
        <v>23.12</v>
      </c>
      <c r="Q2558" s="11" t="s">
        <v>8323</v>
      </c>
      <c r="R2558" t="s">
        <v>8352</v>
      </c>
      <c r="S2558" s="16">
        <f t="shared" si="173"/>
        <v>41222.991400462961</v>
      </c>
      <c r="T2558" s="16">
        <f t="shared" si="174"/>
        <v>41267.991400462961</v>
      </c>
      <c r="U2558">
        <f t="shared" si="175"/>
        <v>2012</v>
      </c>
    </row>
    <row r="2559" spans="1:21" ht="32" hidden="1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P2559">
        <f t="shared" si="172"/>
        <v>29.61</v>
      </c>
      <c r="Q2559" s="11" t="s">
        <v>8323</v>
      </c>
      <c r="R2559" t="s">
        <v>8352</v>
      </c>
      <c r="S2559" s="16">
        <f t="shared" si="173"/>
        <v>41744.745208333334</v>
      </c>
      <c r="T2559" s="16">
        <f t="shared" si="174"/>
        <v>41774.745208333334</v>
      </c>
      <c r="U2559">
        <f t="shared" si="175"/>
        <v>2014</v>
      </c>
    </row>
    <row r="2560" spans="1:21" ht="32" hidden="1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P2560">
        <f t="shared" si="172"/>
        <v>75.61</v>
      </c>
      <c r="Q2560" s="11" t="s">
        <v>8323</v>
      </c>
      <c r="R2560" t="s">
        <v>8352</v>
      </c>
      <c r="S2560" s="16">
        <f t="shared" si="173"/>
        <v>42093.860023148154</v>
      </c>
      <c r="T2560" s="16">
        <f t="shared" si="174"/>
        <v>42125.582638888889</v>
      </c>
      <c r="U2560">
        <f t="shared" si="175"/>
        <v>2015</v>
      </c>
    </row>
    <row r="2561" spans="1:21" ht="48" hidden="1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P2561">
        <f t="shared" si="172"/>
        <v>35.6</v>
      </c>
      <c r="Q2561" s="11" t="s">
        <v>8323</v>
      </c>
      <c r="R2561" t="s">
        <v>8352</v>
      </c>
      <c r="S2561" s="16">
        <f t="shared" si="173"/>
        <v>40829.873657407406</v>
      </c>
      <c r="T2561" s="16">
        <f t="shared" si="174"/>
        <v>40862.817361111112</v>
      </c>
      <c r="U2561">
        <f t="shared" si="175"/>
        <v>2011</v>
      </c>
    </row>
    <row r="2562" spans="1:21" ht="48" hidden="1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P2562">
        <f t="shared" si="172"/>
        <v>143</v>
      </c>
      <c r="Q2562" s="11" t="s">
        <v>8323</v>
      </c>
      <c r="R2562" t="s">
        <v>8352</v>
      </c>
      <c r="S2562" s="16">
        <f t="shared" si="173"/>
        <v>42039.951087962967</v>
      </c>
      <c r="T2562" s="16">
        <f t="shared" si="174"/>
        <v>42069.951087962967</v>
      </c>
      <c r="U2562">
        <f t="shared" si="175"/>
        <v>2015</v>
      </c>
    </row>
    <row r="2563" spans="1:21" ht="48" hidden="1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P2563">
        <f t="shared" ref="P2563:P2626" si="176">IFERROR(ROUND(E2563/L2563,2),0)</f>
        <v>0</v>
      </c>
      <c r="Q2563" s="11" t="s">
        <v>8334</v>
      </c>
      <c r="R2563" t="s">
        <v>8335</v>
      </c>
      <c r="S2563" s="16">
        <f t="shared" ref="S2563:S2626" si="177">(((J2563/60)/60)/24)+DATE(1970,1,1)</f>
        <v>42260.528807870374</v>
      </c>
      <c r="T2563" s="16">
        <f t="shared" ref="T2563:T2626" si="178">(((I2563/60)/60)/24)+DATE(1970,1,1)</f>
        <v>42290.528807870374</v>
      </c>
      <c r="U2563">
        <f t="shared" ref="U2563:U2626" si="179">YEAR(T2563)</f>
        <v>2015</v>
      </c>
    </row>
    <row r="2564" spans="1:21" ht="48" hidden="1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P2564">
        <f t="shared" si="176"/>
        <v>25</v>
      </c>
      <c r="Q2564" s="11" t="s">
        <v>8334</v>
      </c>
      <c r="R2564" t="s">
        <v>8335</v>
      </c>
      <c r="S2564" s="16">
        <f t="shared" si="177"/>
        <v>42594.524756944447</v>
      </c>
      <c r="T2564" s="16">
        <f t="shared" si="178"/>
        <v>42654.524756944447</v>
      </c>
      <c r="U2564">
        <f t="shared" si="179"/>
        <v>2016</v>
      </c>
    </row>
    <row r="2565" spans="1:21" ht="32" hidden="1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P2565">
        <f t="shared" si="176"/>
        <v>0</v>
      </c>
      <c r="Q2565" s="11" t="s">
        <v>8334</v>
      </c>
      <c r="R2565" t="s">
        <v>8335</v>
      </c>
      <c r="S2565" s="16">
        <f t="shared" si="177"/>
        <v>42155.139479166668</v>
      </c>
      <c r="T2565" s="16">
        <f t="shared" si="178"/>
        <v>42215.139479166668</v>
      </c>
      <c r="U2565">
        <f t="shared" si="179"/>
        <v>2015</v>
      </c>
    </row>
    <row r="2566" spans="1:21" ht="48" hidden="1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P2566">
        <f t="shared" si="176"/>
        <v>0</v>
      </c>
      <c r="Q2566" s="11" t="s">
        <v>8334</v>
      </c>
      <c r="R2566" t="s">
        <v>8335</v>
      </c>
      <c r="S2566" s="16">
        <f t="shared" si="177"/>
        <v>41822.040497685186</v>
      </c>
      <c r="T2566" s="16">
        <f t="shared" si="178"/>
        <v>41852.040497685186</v>
      </c>
      <c r="U2566">
        <f t="shared" si="179"/>
        <v>2014</v>
      </c>
    </row>
    <row r="2567" spans="1:21" ht="48" hidden="1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P2567">
        <f t="shared" si="176"/>
        <v>100</v>
      </c>
      <c r="Q2567" s="11" t="s">
        <v>8334</v>
      </c>
      <c r="R2567" t="s">
        <v>8335</v>
      </c>
      <c r="S2567" s="16">
        <f t="shared" si="177"/>
        <v>42440.650335648148</v>
      </c>
      <c r="T2567" s="16">
        <f t="shared" si="178"/>
        <v>42499.868055555555</v>
      </c>
      <c r="U2567">
        <f t="shared" si="179"/>
        <v>2016</v>
      </c>
    </row>
    <row r="2568" spans="1:21" ht="48" hidden="1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P2568">
        <f t="shared" si="176"/>
        <v>0</v>
      </c>
      <c r="Q2568" s="11" t="s">
        <v>8334</v>
      </c>
      <c r="R2568" t="s">
        <v>8335</v>
      </c>
      <c r="S2568" s="16">
        <f t="shared" si="177"/>
        <v>41842.980879629627</v>
      </c>
      <c r="T2568" s="16">
        <f t="shared" si="178"/>
        <v>41872.980879629627</v>
      </c>
      <c r="U2568">
        <f t="shared" si="179"/>
        <v>2014</v>
      </c>
    </row>
    <row r="2569" spans="1:21" ht="48" hidden="1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P2569">
        <f t="shared" si="176"/>
        <v>60</v>
      </c>
      <c r="Q2569" s="11" t="s">
        <v>8334</v>
      </c>
      <c r="R2569" t="s">
        <v>8335</v>
      </c>
      <c r="S2569" s="16">
        <f t="shared" si="177"/>
        <v>42087.878912037035</v>
      </c>
      <c r="T2569" s="16">
        <f t="shared" si="178"/>
        <v>42117.878912037035</v>
      </c>
      <c r="U2569">
        <f t="shared" si="179"/>
        <v>2015</v>
      </c>
    </row>
    <row r="2570" spans="1:21" ht="48" hidden="1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P2570">
        <f t="shared" si="176"/>
        <v>50</v>
      </c>
      <c r="Q2570" s="11" t="s">
        <v>8334</v>
      </c>
      <c r="R2570" t="s">
        <v>8335</v>
      </c>
      <c r="S2570" s="16">
        <f t="shared" si="177"/>
        <v>42584.666597222225</v>
      </c>
      <c r="T2570" s="16">
        <f t="shared" si="178"/>
        <v>42614.666597222225</v>
      </c>
      <c r="U2570">
        <f t="shared" si="179"/>
        <v>2016</v>
      </c>
    </row>
    <row r="2571" spans="1:21" ht="48" hidden="1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P2571">
        <f t="shared" si="176"/>
        <v>72.5</v>
      </c>
      <c r="Q2571" s="11" t="s">
        <v>8334</v>
      </c>
      <c r="R2571" t="s">
        <v>8335</v>
      </c>
      <c r="S2571" s="16">
        <f t="shared" si="177"/>
        <v>42234.105462962965</v>
      </c>
      <c r="T2571" s="16">
        <f t="shared" si="178"/>
        <v>42264.105462962965</v>
      </c>
      <c r="U2571">
        <f t="shared" si="179"/>
        <v>2015</v>
      </c>
    </row>
    <row r="2572" spans="1:21" ht="48" hidden="1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P2572">
        <f t="shared" si="176"/>
        <v>29.5</v>
      </c>
      <c r="Q2572" s="11" t="s">
        <v>8334</v>
      </c>
      <c r="R2572" t="s">
        <v>8335</v>
      </c>
      <c r="S2572" s="16">
        <f t="shared" si="177"/>
        <v>42744.903182870374</v>
      </c>
      <c r="T2572" s="16">
        <f t="shared" si="178"/>
        <v>42774.903182870374</v>
      </c>
      <c r="U2572">
        <f t="shared" si="179"/>
        <v>2017</v>
      </c>
    </row>
    <row r="2573" spans="1:21" ht="48" hidden="1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P2573">
        <f t="shared" si="176"/>
        <v>62.5</v>
      </c>
      <c r="Q2573" s="11" t="s">
        <v>8334</v>
      </c>
      <c r="R2573" t="s">
        <v>8335</v>
      </c>
      <c r="S2573" s="16">
        <f t="shared" si="177"/>
        <v>42449.341678240744</v>
      </c>
      <c r="T2573" s="16">
        <f t="shared" si="178"/>
        <v>42509.341678240744</v>
      </c>
      <c r="U2573">
        <f t="shared" si="179"/>
        <v>2016</v>
      </c>
    </row>
    <row r="2574" spans="1:21" ht="48" hidden="1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P2574">
        <f t="shared" si="176"/>
        <v>0</v>
      </c>
      <c r="Q2574" s="11" t="s">
        <v>8334</v>
      </c>
      <c r="R2574" t="s">
        <v>8335</v>
      </c>
      <c r="S2574" s="16">
        <f t="shared" si="177"/>
        <v>42077.119409722218</v>
      </c>
      <c r="T2574" s="16">
        <f t="shared" si="178"/>
        <v>42107.119409722218</v>
      </c>
      <c r="U2574">
        <f t="shared" si="179"/>
        <v>2015</v>
      </c>
    </row>
    <row r="2575" spans="1:21" ht="48" hidden="1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P2575">
        <f t="shared" si="176"/>
        <v>0</v>
      </c>
      <c r="Q2575" s="11" t="s">
        <v>8334</v>
      </c>
      <c r="R2575" t="s">
        <v>8335</v>
      </c>
      <c r="S2575" s="16">
        <f t="shared" si="177"/>
        <v>41829.592002314814</v>
      </c>
      <c r="T2575" s="16">
        <f t="shared" si="178"/>
        <v>41874.592002314814</v>
      </c>
      <c r="U2575">
        <f t="shared" si="179"/>
        <v>2014</v>
      </c>
    </row>
    <row r="2576" spans="1:21" ht="48" hidden="1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P2576">
        <f t="shared" si="176"/>
        <v>0</v>
      </c>
      <c r="Q2576" s="11" t="s">
        <v>8334</v>
      </c>
      <c r="R2576" t="s">
        <v>8335</v>
      </c>
      <c r="S2576" s="16">
        <f t="shared" si="177"/>
        <v>42487.825752314813</v>
      </c>
      <c r="T2576" s="16">
        <f t="shared" si="178"/>
        <v>42508.825752314813</v>
      </c>
      <c r="U2576">
        <f t="shared" si="179"/>
        <v>2016</v>
      </c>
    </row>
    <row r="2577" spans="1:21" ht="48" hidden="1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P2577">
        <f t="shared" si="176"/>
        <v>0</v>
      </c>
      <c r="Q2577" s="11" t="s">
        <v>8334</v>
      </c>
      <c r="R2577" t="s">
        <v>8335</v>
      </c>
      <c r="S2577" s="16">
        <f t="shared" si="177"/>
        <v>41986.108726851846</v>
      </c>
      <c r="T2577" s="16">
        <f t="shared" si="178"/>
        <v>42016.108726851846</v>
      </c>
      <c r="U2577">
        <f t="shared" si="179"/>
        <v>2015</v>
      </c>
    </row>
    <row r="2578" spans="1:21" ht="32" hidden="1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P2578">
        <f t="shared" si="176"/>
        <v>0</v>
      </c>
      <c r="Q2578" s="11" t="s">
        <v>8334</v>
      </c>
      <c r="R2578" t="s">
        <v>8335</v>
      </c>
      <c r="S2578" s="16">
        <f t="shared" si="177"/>
        <v>42060.00980324074</v>
      </c>
      <c r="T2578" s="16">
        <f t="shared" si="178"/>
        <v>42104.968136574069</v>
      </c>
      <c r="U2578">
        <f t="shared" si="179"/>
        <v>2015</v>
      </c>
    </row>
    <row r="2579" spans="1:21" ht="48" hidden="1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P2579">
        <f t="shared" si="176"/>
        <v>0</v>
      </c>
      <c r="Q2579" s="11" t="s">
        <v>8334</v>
      </c>
      <c r="R2579" t="s">
        <v>8335</v>
      </c>
      <c r="S2579" s="16">
        <f t="shared" si="177"/>
        <v>41830.820567129631</v>
      </c>
      <c r="T2579" s="16">
        <f t="shared" si="178"/>
        <v>41855.820567129631</v>
      </c>
      <c r="U2579">
        <f t="shared" si="179"/>
        <v>2014</v>
      </c>
    </row>
    <row r="2580" spans="1:21" ht="48" hidden="1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P2580">
        <f t="shared" si="176"/>
        <v>0</v>
      </c>
      <c r="Q2580" s="11" t="s">
        <v>8334</v>
      </c>
      <c r="R2580" t="s">
        <v>8335</v>
      </c>
      <c r="S2580" s="16">
        <f t="shared" si="177"/>
        <v>42238.022905092599</v>
      </c>
      <c r="T2580" s="16">
        <f t="shared" si="178"/>
        <v>42286.708333333328</v>
      </c>
      <c r="U2580">
        <f t="shared" si="179"/>
        <v>2015</v>
      </c>
    </row>
    <row r="2581" spans="1:21" ht="48" hidden="1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P2581">
        <f t="shared" si="176"/>
        <v>23.08</v>
      </c>
      <c r="Q2581" s="11" t="s">
        <v>8334</v>
      </c>
      <c r="R2581" t="s">
        <v>8335</v>
      </c>
      <c r="S2581" s="16">
        <f t="shared" si="177"/>
        <v>41837.829895833333</v>
      </c>
      <c r="T2581" s="16">
        <f t="shared" si="178"/>
        <v>41897.829895833333</v>
      </c>
      <c r="U2581">
        <f t="shared" si="179"/>
        <v>2014</v>
      </c>
    </row>
    <row r="2582" spans="1:21" ht="48" hidden="1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P2582">
        <f t="shared" si="176"/>
        <v>25.5</v>
      </c>
      <c r="Q2582" s="11" t="s">
        <v>8334</v>
      </c>
      <c r="R2582" t="s">
        <v>8335</v>
      </c>
      <c r="S2582" s="16">
        <f t="shared" si="177"/>
        <v>42110.326423611114</v>
      </c>
      <c r="T2582" s="16">
        <f t="shared" si="178"/>
        <v>42140.125</v>
      </c>
      <c r="U2582">
        <f t="shared" si="179"/>
        <v>2015</v>
      </c>
    </row>
    <row r="2583" spans="1:21" ht="48" hidden="1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P2583">
        <f t="shared" si="176"/>
        <v>48.18</v>
      </c>
      <c r="Q2583" s="11" t="s">
        <v>8334</v>
      </c>
      <c r="R2583" t="s">
        <v>8335</v>
      </c>
      <c r="S2583" s="16">
        <f t="shared" si="177"/>
        <v>42294.628449074073</v>
      </c>
      <c r="T2583" s="16">
        <f t="shared" si="178"/>
        <v>42324.670115740737</v>
      </c>
      <c r="U2583">
        <f t="shared" si="179"/>
        <v>2015</v>
      </c>
    </row>
    <row r="2584" spans="1:21" ht="32" hidden="1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P2584">
        <f t="shared" si="176"/>
        <v>1</v>
      </c>
      <c r="Q2584" s="11" t="s">
        <v>8334</v>
      </c>
      <c r="R2584" t="s">
        <v>8335</v>
      </c>
      <c r="S2584" s="16">
        <f t="shared" si="177"/>
        <v>42642.988819444443</v>
      </c>
      <c r="T2584" s="16">
        <f t="shared" si="178"/>
        <v>42672.988819444443</v>
      </c>
      <c r="U2584">
        <f t="shared" si="179"/>
        <v>2016</v>
      </c>
    </row>
    <row r="2585" spans="1:21" ht="32" hidden="1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P2585">
        <f t="shared" si="176"/>
        <v>1</v>
      </c>
      <c r="Q2585" s="11" t="s">
        <v>8334</v>
      </c>
      <c r="R2585" t="s">
        <v>8335</v>
      </c>
      <c r="S2585" s="16">
        <f t="shared" si="177"/>
        <v>42019.76944444445</v>
      </c>
      <c r="T2585" s="16">
        <f t="shared" si="178"/>
        <v>42079.727777777778</v>
      </c>
      <c r="U2585">
        <f t="shared" si="179"/>
        <v>2015</v>
      </c>
    </row>
    <row r="2586" spans="1:21" ht="32" hidden="1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P2586">
        <f t="shared" si="176"/>
        <v>0</v>
      </c>
      <c r="Q2586" s="11" t="s">
        <v>8334</v>
      </c>
      <c r="R2586" t="s">
        <v>8335</v>
      </c>
      <c r="S2586" s="16">
        <f t="shared" si="177"/>
        <v>42140.173252314817</v>
      </c>
      <c r="T2586" s="16">
        <f t="shared" si="178"/>
        <v>42170.173252314817</v>
      </c>
      <c r="U2586">
        <f t="shared" si="179"/>
        <v>2015</v>
      </c>
    </row>
    <row r="2587" spans="1:21" ht="48" hidden="1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P2587">
        <f t="shared" si="176"/>
        <v>50</v>
      </c>
      <c r="Q2587" s="11" t="s">
        <v>8334</v>
      </c>
      <c r="R2587" t="s">
        <v>8335</v>
      </c>
      <c r="S2587" s="16">
        <f t="shared" si="177"/>
        <v>41795.963333333333</v>
      </c>
      <c r="T2587" s="16">
        <f t="shared" si="178"/>
        <v>41825.963333333333</v>
      </c>
      <c r="U2587">
        <f t="shared" si="179"/>
        <v>2014</v>
      </c>
    </row>
    <row r="2588" spans="1:21" ht="32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P2588">
        <f t="shared" si="176"/>
        <v>5</v>
      </c>
      <c r="Q2588" s="11" t="s">
        <v>8334</v>
      </c>
      <c r="R2588" t="s">
        <v>8335</v>
      </c>
      <c r="S2588" s="16">
        <f t="shared" si="177"/>
        <v>42333.330277777779</v>
      </c>
      <c r="T2588" s="16">
        <f t="shared" si="178"/>
        <v>42363.330277777779</v>
      </c>
      <c r="U2588">
        <f t="shared" si="179"/>
        <v>2015</v>
      </c>
    </row>
    <row r="2589" spans="1:21" ht="48" hidden="1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P2589">
        <f t="shared" si="176"/>
        <v>202.83</v>
      </c>
      <c r="Q2589" s="11" t="s">
        <v>8334</v>
      </c>
      <c r="R2589" t="s">
        <v>8335</v>
      </c>
      <c r="S2589" s="16">
        <f t="shared" si="177"/>
        <v>42338.675381944442</v>
      </c>
      <c r="T2589" s="16">
        <f t="shared" si="178"/>
        <v>42368.675381944442</v>
      </c>
      <c r="U2589">
        <f t="shared" si="179"/>
        <v>2015</v>
      </c>
    </row>
    <row r="2590" spans="1:21" ht="48" hidden="1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P2590">
        <f t="shared" si="176"/>
        <v>29.13</v>
      </c>
      <c r="Q2590" s="11" t="s">
        <v>8334</v>
      </c>
      <c r="R2590" t="s">
        <v>8335</v>
      </c>
      <c r="S2590" s="16">
        <f t="shared" si="177"/>
        <v>42042.676226851851</v>
      </c>
      <c r="T2590" s="16">
        <f t="shared" si="178"/>
        <v>42094.551388888889</v>
      </c>
      <c r="U2590">
        <f t="shared" si="179"/>
        <v>2015</v>
      </c>
    </row>
    <row r="2591" spans="1:21" ht="48" hidden="1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P2591">
        <f t="shared" si="176"/>
        <v>5</v>
      </c>
      <c r="Q2591" s="11" t="s">
        <v>8334</v>
      </c>
      <c r="R2591" t="s">
        <v>8335</v>
      </c>
      <c r="S2591" s="16">
        <f t="shared" si="177"/>
        <v>42422.536192129628</v>
      </c>
      <c r="T2591" s="16">
        <f t="shared" si="178"/>
        <v>42452.494525462964</v>
      </c>
      <c r="U2591">
        <f t="shared" si="179"/>
        <v>2016</v>
      </c>
    </row>
    <row r="2592" spans="1:21" ht="48" hidden="1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P2592">
        <f t="shared" si="176"/>
        <v>0</v>
      </c>
      <c r="Q2592" s="11" t="s">
        <v>8334</v>
      </c>
      <c r="R2592" t="s">
        <v>8335</v>
      </c>
      <c r="S2592" s="16">
        <f t="shared" si="177"/>
        <v>42388.589085648149</v>
      </c>
      <c r="T2592" s="16">
        <f t="shared" si="178"/>
        <v>42395.589085648149</v>
      </c>
      <c r="U2592">
        <f t="shared" si="179"/>
        <v>2016</v>
      </c>
    </row>
    <row r="2593" spans="1:21" ht="48" hidden="1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P2593">
        <f t="shared" si="176"/>
        <v>13</v>
      </c>
      <c r="Q2593" s="11" t="s">
        <v>8334</v>
      </c>
      <c r="R2593" t="s">
        <v>8335</v>
      </c>
      <c r="S2593" s="16">
        <f t="shared" si="177"/>
        <v>42382.906527777777</v>
      </c>
      <c r="T2593" s="16">
        <f t="shared" si="178"/>
        <v>42442.864861111113</v>
      </c>
      <c r="U2593">
        <f t="shared" si="179"/>
        <v>2016</v>
      </c>
    </row>
    <row r="2594" spans="1:21" ht="48" hidden="1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P2594">
        <f t="shared" si="176"/>
        <v>50</v>
      </c>
      <c r="Q2594" s="11" t="s">
        <v>8334</v>
      </c>
      <c r="R2594" t="s">
        <v>8335</v>
      </c>
      <c r="S2594" s="16">
        <f t="shared" si="177"/>
        <v>41887.801168981481</v>
      </c>
      <c r="T2594" s="16">
        <f t="shared" si="178"/>
        <v>41917.801168981481</v>
      </c>
      <c r="U2594">
        <f t="shared" si="179"/>
        <v>2014</v>
      </c>
    </row>
    <row r="2595" spans="1:21" ht="48" hidden="1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P2595">
        <f t="shared" si="176"/>
        <v>0</v>
      </c>
      <c r="Q2595" s="11" t="s">
        <v>8334</v>
      </c>
      <c r="R2595" t="s">
        <v>8335</v>
      </c>
      <c r="S2595" s="16">
        <f t="shared" si="177"/>
        <v>42089.84520833334</v>
      </c>
      <c r="T2595" s="16">
        <f t="shared" si="178"/>
        <v>42119.84520833334</v>
      </c>
      <c r="U2595">
        <f t="shared" si="179"/>
        <v>2015</v>
      </c>
    </row>
    <row r="2596" spans="1:21" ht="48" hidden="1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P2596">
        <f t="shared" si="176"/>
        <v>1</v>
      </c>
      <c r="Q2596" s="11" t="s">
        <v>8334</v>
      </c>
      <c r="R2596" t="s">
        <v>8335</v>
      </c>
      <c r="S2596" s="16">
        <f t="shared" si="177"/>
        <v>41828.967916666668</v>
      </c>
      <c r="T2596" s="16">
        <f t="shared" si="178"/>
        <v>41858.967916666668</v>
      </c>
      <c r="U2596">
        <f t="shared" si="179"/>
        <v>2014</v>
      </c>
    </row>
    <row r="2597" spans="1:21" ht="32" hidden="1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P2597">
        <f t="shared" si="176"/>
        <v>96.05</v>
      </c>
      <c r="Q2597" s="11" t="s">
        <v>8334</v>
      </c>
      <c r="R2597" t="s">
        <v>8335</v>
      </c>
      <c r="S2597" s="16">
        <f t="shared" si="177"/>
        <v>42760.244212962964</v>
      </c>
      <c r="T2597" s="16">
        <f t="shared" si="178"/>
        <v>42790.244212962964</v>
      </c>
      <c r="U2597">
        <f t="shared" si="179"/>
        <v>2017</v>
      </c>
    </row>
    <row r="2598" spans="1:21" ht="48" hidden="1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P2598">
        <f t="shared" si="176"/>
        <v>305.77999999999997</v>
      </c>
      <c r="Q2598" s="11" t="s">
        <v>8334</v>
      </c>
      <c r="R2598" t="s">
        <v>8335</v>
      </c>
      <c r="S2598" s="16">
        <f t="shared" si="177"/>
        <v>41828.664456018516</v>
      </c>
      <c r="T2598" s="16">
        <f t="shared" si="178"/>
        <v>41858.664456018516</v>
      </c>
      <c r="U2598">
        <f t="shared" si="179"/>
        <v>2014</v>
      </c>
    </row>
    <row r="2599" spans="1:21" ht="48" hidden="1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P2599">
        <f t="shared" si="176"/>
        <v>12.14</v>
      </c>
      <c r="Q2599" s="11" t="s">
        <v>8334</v>
      </c>
      <c r="R2599" t="s">
        <v>8335</v>
      </c>
      <c r="S2599" s="16">
        <f t="shared" si="177"/>
        <v>42510.341631944444</v>
      </c>
      <c r="T2599" s="16">
        <f t="shared" si="178"/>
        <v>42540.341631944444</v>
      </c>
      <c r="U2599">
        <f t="shared" si="179"/>
        <v>2016</v>
      </c>
    </row>
    <row r="2600" spans="1:21" ht="32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P2600">
        <f t="shared" si="176"/>
        <v>83.57</v>
      </c>
      <c r="Q2600" s="11" t="s">
        <v>8334</v>
      </c>
      <c r="R2600" t="s">
        <v>8335</v>
      </c>
      <c r="S2600" s="16">
        <f t="shared" si="177"/>
        <v>42240.840289351851</v>
      </c>
      <c r="T2600" s="16">
        <f t="shared" si="178"/>
        <v>42270.840289351851</v>
      </c>
      <c r="U2600">
        <f t="shared" si="179"/>
        <v>2015</v>
      </c>
    </row>
    <row r="2601" spans="1:21" ht="32" hidden="1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P2601">
        <f t="shared" si="176"/>
        <v>18</v>
      </c>
      <c r="Q2601" s="11" t="s">
        <v>8334</v>
      </c>
      <c r="R2601" t="s">
        <v>8335</v>
      </c>
      <c r="S2601" s="16">
        <f t="shared" si="177"/>
        <v>41809.754016203704</v>
      </c>
      <c r="T2601" s="16">
        <f t="shared" si="178"/>
        <v>41854.754016203704</v>
      </c>
      <c r="U2601">
        <f t="shared" si="179"/>
        <v>2014</v>
      </c>
    </row>
    <row r="2602" spans="1:21" ht="32" hidden="1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P2602">
        <f t="shared" si="176"/>
        <v>115.53</v>
      </c>
      <c r="Q2602" s="11" t="s">
        <v>8334</v>
      </c>
      <c r="R2602" t="s">
        <v>8335</v>
      </c>
      <c r="S2602" s="16">
        <f t="shared" si="177"/>
        <v>42394.900462962964</v>
      </c>
      <c r="T2602" s="16">
        <f t="shared" si="178"/>
        <v>42454.858796296292</v>
      </c>
      <c r="U2602">
        <f t="shared" si="179"/>
        <v>2016</v>
      </c>
    </row>
    <row r="2603" spans="1:21" ht="48" hidden="1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P2603">
        <f t="shared" si="176"/>
        <v>21.9</v>
      </c>
      <c r="Q2603" s="11" t="s">
        <v>8317</v>
      </c>
      <c r="R2603" t="s">
        <v>8353</v>
      </c>
      <c r="S2603" s="16">
        <f t="shared" si="177"/>
        <v>41150.902187499996</v>
      </c>
      <c r="T2603" s="16">
        <f t="shared" si="178"/>
        <v>41165.165972222225</v>
      </c>
      <c r="U2603">
        <f t="shared" si="179"/>
        <v>2012</v>
      </c>
    </row>
    <row r="2604" spans="1:21" ht="48" hidden="1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P2604">
        <f t="shared" si="176"/>
        <v>80.02</v>
      </c>
      <c r="Q2604" s="11" t="s">
        <v>8317</v>
      </c>
      <c r="R2604" t="s">
        <v>8353</v>
      </c>
      <c r="S2604" s="16">
        <f t="shared" si="177"/>
        <v>41915.747314814813</v>
      </c>
      <c r="T2604" s="16">
        <f t="shared" si="178"/>
        <v>41955.888888888891</v>
      </c>
      <c r="U2604">
        <f t="shared" si="179"/>
        <v>2014</v>
      </c>
    </row>
    <row r="2605" spans="1:21" ht="32" hidden="1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P2605">
        <f t="shared" si="176"/>
        <v>35.520000000000003</v>
      </c>
      <c r="Q2605" s="11" t="s">
        <v>8317</v>
      </c>
      <c r="R2605" t="s">
        <v>8353</v>
      </c>
      <c r="S2605" s="16">
        <f t="shared" si="177"/>
        <v>41617.912662037037</v>
      </c>
      <c r="T2605" s="16">
        <f t="shared" si="178"/>
        <v>41631.912662037037</v>
      </c>
      <c r="U2605">
        <f t="shared" si="179"/>
        <v>2013</v>
      </c>
    </row>
    <row r="2606" spans="1:21" ht="48" hidden="1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P2606">
        <f t="shared" si="176"/>
        <v>64.930000000000007</v>
      </c>
      <c r="Q2606" s="11" t="s">
        <v>8317</v>
      </c>
      <c r="R2606" t="s">
        <v>8353</v>
      </c>
      <c r="S2606" s="16">
        <f t="shared" si="177"/>
        <v>40998.051192129627</v>
      </c>
      <c r="T2606" s="16">
        <f t="shared" si="178"/>
        <v>41028.051192129627</v>
      </c>
      <c r="U2606">
        <f t="shared" si="179"/>
        <v>2012</v>
      </c>
    </row>
    <row r="2607" spans="1:21" ht="48" hidden="1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P2607">
        <f t="shared" si="176"/>
        <v>60.97</v>
      </c>
      <c r="Q2607" s="11" t="s">
        <v>8317</v>
      </c>
      <c r="R2607" t="s">
        <v>8353</v>
      </c>
      <c r="S2607" s="16">
        <f t="shared" si="177"/>
        <v>42508.541550925926</v>
      </c>
      <c r="T2607" s="16">
        <f t="shared" si="178"/>
        <v>42538.541550925926</v>
      </c>
      <c r="U2607">
        <f t="shared" si="179"/>
        <v>2016</v>
      </c>
    </row>
    <row r="2608" spans="1:21" ht="64" hidden="1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P2608">
        <f t="shared" si="176"/>
        <v>31.44</v>
      </c>
      <c r="Q2608" s="11" t="s">
        <v>8317</v>
      </c>
      <c r="R2608" t="s">
        <v>8353</v>
      </c>
      <c r="S2608" s="16">
        <f t="shared" si="177"/>
        <v>41726.712754629632</v>
      </c>
      <c r="T2608" s="16">
        <f t="shared" si="178"/>
        <v>41758.712754629632</v>
      </c>
      <c r="U2608">
        <f t="shared" si="179"/>
        <v>2014</v>
      </c>
    </row>
    <row r="2609" spans="1:21" ht="48" hidden="1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P2609">
        <f t="shared" si="176"/>
        <v>81.95</v>
      </c>
      <c r="Q2609" s="11" t="s">
        <v>8317</v>
      </c>
      <c r="R2609" t="s">
        <v>8353</v>
      </c>
      <c r="S2609" s="16">
        <f t="shared" si="177"/>
        <v>42184.874675925923</v>
      </c>
      <c r="T2609" s="16">
        <f t="shared" si="178"/>
        <v>42228.083333333328</v>
      </c>
      <c r="U2609">
        <f t="shared" si="179"/>
        <v>2015</v>
      </c>
    </row>
    <row r="2610" spans="1:21" ht="48" hidden="1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P2610">
        <f t="shared" si="176"/>
        <v>58.93</v>
      </c>
      <c r="Q2610" s="11" t="s">
        <v>8317</v>
      </c>
      <c r="R2610" t="s">
        <v>8353</v>
      </c>
      <c r="S2610" s="16">
        <f t="shared" si="177"/>
        <v>42767.801712962959</v>
      </c>
      <c r="T2610" s="16">
        <f t="shared" si="178"/>
        <v>42809</v>
      </c>
      <c r="U2610">
        <f t="shared" si="179"/>
        <v>2017</v>
      </c>
    </row>
    <row r="2611" spans="1:21" ht="48" hidden="1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P2611">
        <f t="shared" si="176"/>
        <v>157.29</v>
      </c>
      <c r="Q2611" s="11" t="s">
        <v>8317</v>
      </c>
      <c r="R2611" t="s">
        <v>8353</v>
      </c>
      <c r="S2611" s="16">
        <f t="shared" si="177"/>
        <v>41075.237858796296</v>
      </c>
      <c r="T2611" s="16">
        <f t="shared" si="178"/>
        <v>41105.237858796296</v>
      </c>
      <c r="U2611">
        <f t="shared" si="179"/>
        <v>2012</v>
      </c>
    </row>
    <row r="2612" spans="1:21" ht="32" hidden="1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P2612">
        <f t="shared" si="176"/>
        <v>55.76</v>
      </c>
      <c r="Q2612" s="11" t="s">
        <v>8317</v>
      </c>
      <c r="R2612" t="s">
        <v>8353</v>
      </c>
      <c r="S2612" s="16">
        <f t="shared" si="177"/>
        <v>42564.881076388891</v>
      </c>
      <c r="T2612" s="16">
        <f t="shared" si="178"/>
        <v>42604.290972222225</v>
      </c>
      <c r="U2612">
        <f t="shared" si="179"/>
        <v>2016</v>
      </c>
    </row>
    <row r="2613" spans="1:21" ht="48" hidden="1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P2613">
        <f t="shared" si="176"/>
        <v>83.8</v>
      </c>
      <c r="Q2613" s="11" t="s">
        <v>8317</v>
      </c>
      <c r="R2613" t="s">
        <v>8353</v>
      </c>
      <c r="S2613" s="16">
        <f t="shared" si="177"/>
        <v>42704.335810185185</v>
      </c>
      <c r="T2613" s="16">
        <f t="shared" si="178"/>
        <v>42737.957638888889</v>
      </c>
      <c r="U2613">
        <f t="shared" si="179"/>
        <v>2017</v>
      </c>
    </row>
    <row r="2614" spans="1:21" ht="48" hidden="1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P2614">
        <f t="shared" si="176"/>
        <v>58.42</v>
      </c>
      <c r="Q2614" s="11" t="s">
        <v>8317</v>
      </c>
      <c r="R2614" t="s">
        <v>8353</v>
      </c>
      <c r="S2614" s="16">
        <f t="shared" si="177"/>
        <v>41982.143171296295</v>
      </c>
      <c r="T2614" s="16">
        <f t="shared" si="178"/>
        <v>42013.143171296295</v>
      </c>
      <c r="U2614">
        <f t="shared" si="179"/>
        <v>2015</v>
      </c>
    </row>
    <row r="2615" spans="1:21" ht="48" hidden="1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P2615">
        <f t="shared" si="176"/>
        <v>270.57</v>
      </c>
      <c r="Q2615" s="11" t="s">
        <v>8317</v>
      </c>
      <c r="R2615" t="s">
        <v>8353</v>
      </c>
      <c r="S2615" s="16">
        <f t="shared" si="177"/>
        <v>41143.81821759259</v>
      </c>
      <c r="T2615" s="16">
        <f t="shared" si="178"/>
        <v>41173.81821759259</v>
      </c>
      <c r="U2615">
        <f t="shared" si="179"/>
        <v>2012</v>
      </c>
    </row>
    <row r="2616" spans="1:21" ht="48" hidden="1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P2616">
        <f t="shared" si="176"/>
        <v>107.1</v>
      </c>
      <c r="Q2616" s="11" t="s">
        <v>8317</v>
      </c>
      <c r="R2616" t="s">
        <v>8353</v>
      </c>
      <c r="S2616" s="16">
        <f t="shared" si="177"/>
        <v>41730.708472222221</v>
      </c>
      <c r="T2616" s="16">
        <f t="shared" si="178"/>
        <v>41759.208333333336</v>
      </c>
      <c r="U2616">
        <f t="shared" si="179"/>
        <v>2014</v>
      </c>
    </row>
    <row r="2617" spans="1:21" ht="48" hidden="1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P2617">
        <f t="shared" si="176"/>
        <v>47.18</v>
      </c>
      <c r="Q2617" s="11" t="s">
        <v>8317</v>
      </c>
      <c r="R2617" t="s">
        <v>8353</v>
      </c>
      <c r="S2617" s="16">
        <f t="shared" si="177"/>
        <v>42453.49726851852</v>
      </c>
      <c r="T2617" s="16">
        <f t="shared" si="178"/>
        <v>42490.5</v>
      </c>
      <c r="U2617">
        <f t="shared" si="179"/>
        <v>2016</v>
      </c>
    </row>
    <row r="2618" spans="1:21" ht="48" hidden="1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P2618">
        <f t="shared" si="176"/>
        <v>120.31</v>
      </c>
      <c r="Q2618" s="11" t="s">
        <v>8317</v>
      </c>
      <c r="R2618" t="s">
        <v>8353</v>
      </c>
      <c r="S2618" s="16">
        <f t="shared" si="177"/>
        <v>42211.99454861111</v>
      </c>
      <c r="T2618" s="16">
        <f t="shared" si="178"/>
        <v>42241.99454861111</v>
      </c>
      <c r="U2618">
        <f t="shared" si="179"/>
        <v>2015</v>
      </c>
    </row>
    <row r="2619" spans="1:21" ht="48" hidden="1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P2619">
        <f t="shared" si="176"/>
        <v>27.6</v>
      </c>
      <c r="Q2619" s="11" t="s">
        <v>8317</v>
      </c>
      <c r="R2619" t="s">
        <v>8353</v>
      </c>
      <c r="S2619" s="16">
        <f t="shared" si="177"/>
        <v>41902.874432870369</v>
      </c>
      <c r="T2619" s="16">
        <f t="shared" si="178"/>
        <v>41932.874432870369</v>
      </c>
      <c r="U2619">
        <f t="shared" si="179"/>
        <v>2014</v>
      </c>
    </row>
    <row r="2620" spans="1:21" ht="32" hidden="1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P2620">
        <f t="shared" si="176"/>
        <v>205.3</v>
      </c>
      <c r="Q2620" s="11" t="s">
        <v>8317</v>
      </c>
      <c r="R2620" t="s">
        <v>8353</v>
      </c>
      <c r="S2620" s="16">
        <f t="shared" si="177"/>
        <v>42279.792372685188</v>
      </c>
      <c r="T2620" s="16">
        <f t="shared" si="178"/>
        <v>42339.834039351852</v>
      </c>
      <c r="U2620">
        <f t="shared" si="179"/>
        <v>2015</v>
      </c>
    </row>
    <row r="2621" spans="1:21" ht="48" hidden="1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P2621">
        <f t="shared" si="176"/>
        <v>35.549999999999997</v>
      </c>
      <c r="Q2621" s="11" t="s">
        <v>8317</v>
      </c>
      <c r="R2621" t="s">
        <v>8353</v>
      </c>
      <c r="S2621" s="16">
        <f t="shared" si="177"/>
        <v>42273.884305555555</v>
      </c>
      <c r="T2621" s="16">
        <f t="shared" si="178"/>
        <v>42300.458333333328</v>
      </c>
      <c r="U2621">
        <f t="shared" si="179"/>
        <v>2015</v>
      </c>
    </row>
    <row r="2622" spans="1:21" ht="48" hidden="1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P2622">
        <f t="shared" si="176"/>
        <v>74.64</v>
      </c>
      <c r="Q2622" s="11" t="s">
        <v>8317</v>
      </c>
      <c r="R2622" t="s">
        <v>8353</v>
      </c>
      <c r="S2622" s="16">
        <f t="shared" si="177"/>
        <v>42251.16715277778</v>
      </c>
      <c r="T2622" s="16">
        <f t="shared" si="178"/>
        <v>42288.041666666672</v>
      </c>
      <c r="U2622">
        <f t="shared" si="179"/>
        <v>2015</v>
      </c>
    </row>
    <row r="2623" spans="1:21" ht="48" hidden="1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P2623">
        <f t="shared" si="176"/>
        <v>47.06</v>
      </c>
      <c r="Q2623" s="11" t="s">
        <v>8317</v>
      </c>
      <c r="R2623" t="s">
        <v>8353</v>
      </c>
      <c r="S2623" s="16">
        <f t="shared" si="177"/>
        <v>42115.74754629629</v>
      </c>
      <c r="T2623" s="16">
        <f t="shared" si="178"/>
        <v>42145.74754629629</v>
      </c>
      <c r="U2623">
        <f t="shared" si="179"/>
        <v>2015</v>
      </c>
    </row>
    <row r="2624" spans="1:21" ht="48" hidden="1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P2624">
        <f t="shared" si="176"/>
        <v>26.59</v>
      </c>
      <c r="Q2624" s="11" t="s">
        <v>8317</v>
      </c>
      <c r="R2624" t="s">
        <v>8353</v>
      </c>
      <c r="S2624" s="16">
        <f t="shared" si="177"/>
        <v>42689.74324074074</v>
      </c>
      <c r="T2624" s="16">
        <f t="shared" si="178"/>
        <v>42734.74324074074</v>
      </c>
      <c r="U2624">
        <f t="shared" si="179"/>
        <v>2016</v>
      </c>
    </row>
    <row r="2625" spans="1:21" ht="48" hidden="1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P2625">
        <f t="shared" si="176"/>
        <v>36.770000000000003</v>
      </c>
      <c r="Q2625" s="11" t="s">
        <v>8317</v>
      </c>
      <c r="R2625" t="s">
        <v>8353</v>
      </c>
      <c r="S2625" s="16">
        <f t="shared" si="177"/>
        <v>42692.256550925929</v>
      </c>
      <c r="T2625" s="16">
        <f t="shared" si="178"/>
        <v>42706.256550925929</v>
      </c>
      <c r="U2625">
        <f t="shared" si="179"/>
        <v>2016</v>
      </c>
    </row>
    <row r="2626" spans="1:21" ht="48" hidden="1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P2626">
        <f t="shared" si="176"/>
        <v>31.82</v>
      </c>
      <c r="Q2626" s="11" t="s">
        <v>8317</v>
      </c>
      <c r="R2626" t="s">
        <v>8353</v>
      </c>
      <c r="S2626" s="16">
        <f t="shared" si="177"/>
        <v>41144.42155092593</v>
      </c>
      <c r="T2626" s="16">
        <f t="shared" si="178"/>
        <v>41165.42155092593</v>
      </c>
      <c r="U2626">
        <f t="shared" si="179"/>
        <v>2012</v>
      </c>
    </row>
    <row r="2627" spans="1:21" ht="48" hidden="1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P2627">
        <f t="shared" ref="P2627:P2690" si="180">IFERROR(ROUND(E2627/L2627,2),0)</f>
        <v>27.58</v>
      </c>
      <c r="Q2627" s="11" t="s">
        <v>8317</v>
      </c>
      <c r="R2627" t="s">
        <v>8353</v>
      </c>
      <c r="S2627" s="16">
        <f t="shared" ref="S2627:S2690" si="181">(((J2627/60)/60)/24)+DATE(1970,1,1)</f>
        <v>42658.810277777782</v>
      </c>
      <c r="T2627" s="16">
        <f t="shared" ref="T2627:T2690" si="182">(((I2627/60)/60)/24)+DATE(1970,1,1)</f>
        <v>42683.851944444439</v>
      </c>
      <c r="U2627">
        <f t="shared" ref="U2627:U2690" si="183">YEAR(T2627)</f>
        <v>2016</v>
      </c>
    </row>
    <row r="2628" spans="1:21" ht="48" hidden="1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P2628">
        <f t="shared" si="180"/>
        <v>56</v>
      </c>
      <c r="Q2628" s="11" t="s">
        <v>8317</v>
      </c>
      <c r="R2628" t="s">
        <v>8353</v>
      </c>
      <c r="S2628" s="16">
        <f t="shared" si="181"/>
        <v>42128.628113425926</v>
      </c>
      <c r="T2628" s="16">
        <f t="shared" si="182"/>
        <v>42158.628113425926</v>
      </c>
      <c r="U2628">
        <f t="shared" si="183"/>
        <v>2015</v>
      </c>
    </row>
    <row r="2629" spans="1:21" ht="48" hidden="1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P2629">
        <f t="shared" si="180"/>
        <v>21.56</v>
      </c>
      <c r="Q2629" s="11" t="s">
        <v>8317</v>
      </c>
      <c r="R2629" t="s">
        <v>8353</v>
      </c>
      <c r="S2629" s="16">
        <f t="shared" si="181"/>
        <v>42304.829409722224</v>
      </c>
      <c r="T2629" s="16">
        <f t="shared" si="182"/>
        <v>42334.871076388896</v>
      </c>
      <c r="U2629">
        <f t="shared" si="183"/>
        <v>2015</v>
      </c>
    </row>
    <row r="2630" spans="1:21" ht="32" hidden="1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P2630">
        <f t="shared" si="180"/>
        <v>44.1</v>
      </c>
      <c r="Q2630" s="11" t="s">
        <v>8317</v>
      </c>
      <c r="R2630" t="s">
        <v>8353</v>
      </c>
      <c r="S2630" s="16">
        <f t="shared" si="181"/>
        <v>41953.966053240743</v>
      </c>
      <c r="T2630" s="16">
        <f t="shared" si="182"/>
        <v>41973.966053240743</v>
      </c>
      <c r="U2630">
        <f t="shared" si="183"/>
        <v>2014</v>
      </c>
    </row>
    <row r="2631" spans="1:21" ht="32" hidden="1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P2631">
        <f t="shared" si="180"/>
        <v>63.87</v>
      </c>
      <c r="Q2631" s="11" t="s">
        <v>8317</v>
      </c>
      <c r="R2631" t="s">
        <v>8353</v>
      </c>
      <c r="S2631" s="16">
        <f t="shared" si="181"/>
        <v>42108.538449074069</v>
      </c>
      <c r="T2631" s="16">
        <f t="shared" si="182"/>
        <v>42138.538449074069</v>
      </c>
      <c r="U2631">
        <f t="shared" si="183"/>
        <v>2015</v>
      </c>
    </row>
    <row r="2632" spans="1:21" ht="48" hidden="1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P2632">
        <f t="shared" si="180"/>
        <v>38.99</v>
      </c>
      <c r="Q2632" s="11" t="s">
        <v>8317</v>
      </c>
      <c r="R2632" t="s">
        <v>8353</v>
      </c>
      <c r="S2632" s="16">
        <f t="shared" si="181"/>
        <v>42524.105462962965</v>
      </c>
      <c r="T2632" s="16">
        <f t="shared" si="182"/>
        <v>42551.416666666672</v>
      </c>
      <c r="U2632">
        <f t="shared" si="183"/>
        <v>2016</v>
      </c>
    </row>
    <row r="2633" spans="1:21" ht="48" hidden="1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P2633">
        <f t="shared" si="180"/>
        <v>80.19</v>
      </c>
      <c r="Q2633" s="11" t="s">
        <v>8317</v>
      </c>
      <c r="R2633" t="s">
        <v>8353</v>
      </c>
      <c r="S2633" s="16">
        <f t="shared" si="181"/>
        <v>42218.169293981482</v>
      </c>
      <c r="T2633" s="16">
        <f t="shared" si="182"/>
        <v>42246.169293981482</v>
      </c>
      <c r="U2633">
        <f t="shared" si="183"/>
        <v>2015</v>
      </c>
    </row>
    <row r="2634" spans="1:21" ht="48" hidden="1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P2634">
        <f t="shared" si="180"/>
        <v>34.9</v>
      </c>
      <c r="Q2634" s="11" t="s">
        <v>8317</v>
      </c>
      <c r="R2634" t="s">
        <v>8353</v>
      </c>
      <c r="S2634" s="16">
        <f t="shared" si="181"/>
        <v>42494.061793981484</v>
      </c>
      <c r="T2634" s="16">
        <f t="shared" si="182"/>
        <v>42519.061793981484</v>
      </c>
      <c r="U2634">
        <f t="shared" si="183"/>
        <v>2016</v>
      </c>
    </row>
    <row r="2635" spans="1:21" ht="48" hidden="1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P2635">
        <f t="shared" si="180"/>
        <v>89.1</v>
      </c>
      <c r="Q2635" s="11" t="s">
        <v>8317</v>
      </c>
      <c r="R2635" t="s">
        <v>8353</v>
      </c>
      <c r="S2635" s="16">
        <f t="shared" si="181"/>
        <v>41667.823287037041</v>
      </c>
      <c r="T2635" s="16">
        <f t="shared" si="182"/>
        <v>41697.958333333336</v>
      </c>
      <c r="U2635">
        <f t="shared" si="183"/>
        <v>2014</v>
      </c>
    </row>
    <row r="2636" spans="1:21" ht="48" hidden="1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P2636">
        <f t="shared" si="180"/>
        <v>39.44</v>
      </c>
      <c r="Q2636" s="11" t="s">
        <v>8317</v>
      </c>
      <c r="R2636" t="s">
        <v>8353</v>
      </c>
      <c r="S2636" s="16">
        <f t="shared" si="181"/>
        <v>42612.656493055561</v>
      </c>
      <c r="T2636" s="16">
        <f t="shared" si="182"/>
        <v>42642.656493055561</v>
      </c>
      <c r="U2636">
        <f t="shared" si="183"/>
        <v>2016</v>
      </c>
    </row>
    <row r="2637" spans="1:21" ht="48" hidden="1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P2637">
        <f t="shared" si="180"/>
        <v>136.9</v>
      </c>
      <c r="Q2637" s="11" t="s">
        <v>8317</v>
      </c>
      <c r="R2637" t="s">
        <v>8353</v>
      </c>
      <c r="S2637" s="16">
        <f t="shared" si="181"/>
        <v>42037.950937500005</v>
      </c>
      <c r="T2637" s="16">
        <f t="shared" si="182"/>
        <v>42072.909270833334</v>
      </c>
      <c r="U2637">
        <f t="shared" si="183"/>
        <v>2015</v>
      </c>
    </row>
    <row r="2638" spans="1:21" ht="48" hidden="1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P2638">
        <f t="shared" si="180"/>
        <v>37.46</v>
      </c>
      <c r="Q2638" s="11" t="s">
        <v>8317</v>
      </c>
      <c r="R2638" t="s">
        <v>8353</v>
      </c>
      <c r="S2638" s="16">
        <f t="shared" si="181"/>
        <v>42636.614745370374</v>
      </c>
      <c r="T2638" s="16">
        <f t="shared" si="182"/>
        <v>42659.041666666672</v>
      </c>
      <c r="U2638">
        <f t="shared" si="183"/>
        <v>2016</v>
      </c>
    </row>
    <row r="2639" spans="1:21" ht="32" hidden="1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P2639">
        <f t="shared" si="180"/>
        <v>31.96</v>
      </c>
      <c r="Q2639" s="11" t="s">
        <v>8317</v>
      </c>
      <c r="R2639" t="s">
        <v>8353</v>
      </c>
      <c r="S2639" s="16">
        <f t="shared" si="181"/>
        <v>42639.549479166672</v>
      </c>
      <c r="T2639" s="16">
        <f t="shared" si="182"/>
        <v>42655.549479166672</v>
      </c>
      <c r="U2639">
        <f t="shared" si="183"/>
        <v>2016</v>
      </c>
    </row>
    <row r="2640" spans="1:21" ht="48" hidden="1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P2640">
        <f t="shared" si="180"/>
        <v>25.21</v>
      </c>
      <c r="Q2640" s="11" t="s">
        <v>8317</v>
      </c>
      <c r="R2640" t="s">
        <v>8353</v>
      </c>
      <c r="S2640" s="16">
        <f t="shared" si="181"/>
        <v>41989.913136574076</v>
      </c>
      <c r="T2640" s="16">
        <f t="shared" si="182"/>
        <v>42019.913136574076</v>
      </c>
      <c r="U2640">
        <f t="shared" si="183"/>
        <v>2015</v>
      </c>
    </row>
    <row r="2641" spans="1:21" ht="48" hidden="1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P2641">
        <f t="shared" si="180"/>
        <v>10.039999999999999</v>
      </c>
      <c r="Q2641" s="11" t="s">
        <v>8317</v>
      </c>
      <c r="R2641" t="s">
        <v>8353</v>
      </c>
      <c r="S2641" s="16">
        <f t="shared" si="181"/>
        <v>42024.86513888889</v>
      </c>
      <c r="T2641" s="16">
        <f t="shared" si="182"/>
        <v>42054.86513888889</v>
      </c>
      <c r="U2641">
        <f t="shared" si="183"/>
        <v>2015</v>
      </c>
    </row>
    <row r="2642" spans="1:21" ht="64" hidden="1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P2642">
        <f t="shared" si="180"/>
        <v>45.94</v>
      </c>
      <c r="Q2642" s="11" t="s">
        <v>8317</v>
      </c>
      <c r="R2642" t="s">
        <v>8353</v>
      </c>
      <c r="S2642" s="16">
        <f t="shared" si="181"/>
        <v>42103.160578703704</v>
      </c>
      <c r="T2642" s="16">
        <f t="shared" si="182"/>
        <v>42163.160578703704</v>
      </c>
      <c r="U2642">
        <f t="shared" si="183"/>
        <v>2015</v>
      </c>
    </row>
    <row r="2643" spans="1:21" ht="32" hidden="1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P2643">
        <f t="shared" si="180"/>
        <v>15</v>
      </c>
      <c r="Q2643" s="11" t="s">
        <v>8317</v>
      </c>
      <c r="R2643" t="s">
        <v>8353</v>
      </c>
      <c r="S2643" s="16">
        <f t="shared" si="181"/>
        <v>41880.827118055553</v>
      </c>
      <c r="T2643" s="16">
        <f t="shared" si="182"/>
        <v>41897.839583333334</v>
      </c>
      <c r="U2643">
        <f t="shared" si="183"/>
        <v>2014</v>
      </c>
    </row>
    <row r="2644" spans="1:21" ht="64" hidden="1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P2644">
        <f t="shared" si="180"/>
        <v>0</v>
      </c>
      <c r="Q2644" s="11" t="s">
        <v>8317</v>
      </c>
      <c r="R2644" t="s">
        <v>8353</v>
      </c>
      <c r="S2644" s="16">
        <f t="shared" si="181"/>
        <v>42536.246620370366</v>
      </c>
      <c r="T2644" s="16">
        <f t="shared" si="182"/>
        <v>42566.289583333331</v>
      </c>
      <c r="U2644">
        <f t="shared" si="183"/>
        <v>2016</v>
      </c>
    </row>
    <row r="2645" spans="1:21" ht="48" hidden="1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P2645">
        <f t="shared" si="180"/>
        <v>223.58</v>
      </c>
      <c r="Q2645" s="11" t="s">
        <v>8317</v>
      </c>
      <c r="R2645" t="s">
        <v>8353</v>
      </c>
      <c r="S2645" s="16">
        <f t="shared" si="181"/>
        <v>42689.582349537035</v>
      </c>
      <c r="T2645" s="16">
        <f t="shared" si="182"/>
        <v>42725.332638888889</v>
      </c>
      <c r="U2645">
        <f t="shared" si="183"/>
        <v>2016</v>
      </c>
    </row>
    <row r="2646" spans="1:21" ht="48" hidden="1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P2646">
        <f t="shared" si="180"/>
        <v>39.479999999999997</v>
      </c>
      <c r="Q2646" s="11" t="s">
        <v>8317</v>
      </c>
      <c r="R2646" t="s">
        <v>8353</v>
      </c>
      <c r="S2646" s="16">
        <f t="shared" si="181"/>
        <v>42774.792071759264</v>
      </c>
      <c r="T2646" s="16">
        <f t="shared" si="182"/>
        <v>42804.792071759264</v>
      </c>
      <c r="U2646">
        <f t="shared" si="183"/>
        <v>2017</v>
      </c>
    </row>
    <row r="2647" spans="1:21" ht="48" hidden="1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P2647">
        <f t="shared" si="180"/>
        <v>91.3</v>
      </c>
      <c r="Q2647" s="11" t="s">
        <v>8317</v>
      </c>
      <c r="R2647" t="s">
        <v>8353</v>
      </c>
      <c r="S2647" s="16">
        <f t="shared" si="181"/>
        <v>41921.842627314814</v>
      </c>
      <c r="T2647" s="16">
        <f t="shared" si="182"/>
        <v>41951.884293981479</v>
      </c>
      <c r="U2647">
        <f t="shared" si="183"/>
        <v>2014</v>
      </c>
    </row>
    <row r="2648" spans="1:21" ht="48" hidden="1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P2648">
        <f t="shared" si="180"/>
        <v>78.67</v>
      </c>
      <c r="Q2648" s="11" t="s">
        <v>8317</v>
      </c>
      <c r="R2648" t="s">
        <v>8353</v>
      </c>
      <c r="S2648" s="16">
        <f t="shared" si="181"/>
        <v>42226.313298611116</v>
      </c>
      <c r="T2648" s="16">
        <f t="shared" si="182"/>
        <v>42256.313298611116</v>
      </c>
      <c r="U2648">
        <f t="shared" si="183"/>
        <v>2015</v>
      </c>
    </row>
    <row r="2649" spans="1:21" ht="48" hidden="1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P2649">
        <f t="shared" si="180"/>
        <v>12</v>
      </c>
      <c r="Q2649" s="11" t="s">
        <v>8317</v>
      </c>
      <c r="R2649" t="s">
        <v>8353</v>
      </c>
      <c r="S2649" s="16">
        <f t="shared" si="181"/>
        <v>42200.261793981481</v>
      </c>
      <c r="T2649" s="16">
        <f t="shared" si="182"/>
        <v>42230.261793981481</v>
      </c>
      <c r="U2649">
        <f t="shared" si="183"/>
        <v>2015</v>
      </c>
    </row>
    <row r="2650" spans="1:21" ht="48" hidden="1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P2650">
        <f t="shared" si="180"/>
        <v>17.670000000000002</v>
      </c>
      <c r="Q2650" s="11" t="s">
        <v>8317</v>
      </c>
      <c r="R2650" t="s">
        <v>8353</v>
      </c>
      <c r="S2650" s="16">
        <f t="shared" si="181"/>
        <v>42408.714814814812</v>
      </c>
      <c r="T2650" s="16">
        <f t="shared" si="182"/>
        <v>42438.714814814812</v>
      </c>
      <c r="U2650">
        <f t="shared" si="183"/>
        <v>2016</v>
      </c>
    </row>
    <row r="2651" spans="1:21" ht="16" hidden="1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P2651">
        <f t="shared" si="180"/>
        <v>41.33</v>
      </c>
      <c r="Q2651" s="11" t="s">
        <v>8317</v>
      </c>
      <c r="R2651" t="s">
        <v>8353</v>
      </c>
      <c r="S2651" s="16">
        <f t="shared" si="181"/>
        <v>42341.99700231482</v>
      </c>
      <c r="T2651" s="16">
        <f t="shared" si="182"/>
        <v>42401.99700231482</v>
      </c>
      <c r="U2651">
        <f t="shared" si="183"/>
        <v>2016</v>
      </c>
    </row>
    <row r="2652" spans="1:21" ht="48" hidden="1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P2652">
        <f t="shared" si="180"/>
        <v>71.599999999999994</v>
      </c>
      <c r="Q2652" s="11" t="s">
        <v>8317</v>
      </c>
      <c r="R2652" t="s">
        <v>8353</v>
      </c>
      <c r="S2652" s="16">
        <f t="shared" si="181"/>
        <v>42695.624340277776</v>
      </c>
      <c r="T2652" s="16">
        <f t="shared" si="182"/>
        <v>42725.624340277776</v>
      </c>
      <c r="U2652">
        <f t="shared" si="183"/>
        <v>2016</v>
      </c>
    </row>
    <row r="2653" spans="1:21" ht="48" hidden="1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P2653">
        <f t="shared" si="180"/>
        <v>307.82</v>
      </c>
      <c r="Q2653" s="11" t="s">
        <v>8317</v>
      </c>
      <c r="R2653" t="s">
        <v>8353</v>
      </c>
      <c r="S2653" s="16">
        <f t="shared" si="181"/>
        <v>42327.805659722217</v>
      </c>
      <c r="T2653" s="16">
        <f t="shared" si="182"/>
        <v>42355.805659722217</v>
      </c>
      <c r="U2653">
        <f t="shared" si="183"/>
        <v>2015</v>
      </c>
    </row>
    <row r="2654" spans="1:21" ht="48" hidden="1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P2654">
        <f t="shared" si="180"/>
        <v>80.45</v>
      </c>
      <c r="Q2654" s="11" t="s">
        <v>8317</v>
      </c>
      <c r="R2654" t="s">
        <v>8353</v>
      </c>
      <c r="S2654" s="16">
        <f t="shared" si="181"/>
        <v>41953.158854166672</v>
      </c>
      <c r="T2654" s="16">
        <f t="shared" si="182"/>
        <v>41983.158854166672</v>
      </c>
      <c r="U2654">
        <f t="shared" si="183"/>
        <v>2014</v>
      </c>
    </row>
    <row r="2655" spans="1:21" ht="48" hidden="1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P2655">
        <f t="shared" si="180"/>
        <v>83.94</v>
      </c>
      <c r="Q2655" s="11" t="s">
        <v>8317</v>
      </c>
      <c r="R2655" t="s">
        <v>8353</v>
      </c>
      <c r="S2655" s="16">
        <f t="shared" si="181"/>
        <v>41771.651932870373</v>
      </c>
      <c r="T2655" s="16">
        <f t="shared" si="182"/>
        <v>41803.166666666664</v>
      </c>
      <c r="U2655">
        <f t="shared" si="183"/>
        <v>2014</v>
      </c>
    </row>
    <row r="2656" spans="1:21" ht="48" hidden="1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P2656">
        <f t="shared" si="180"/>
        <v>8.5</v>
      </c>
      <c r="Q2656" s="11" t="s">
        <v>8317</v>
      </c>
      <c r="R2656" t="s">
        <v>8353</v>
      </c>
      <c r="S2656" s="16">
        <f t="shared" si="181"/>
        <v>42055.600995370376</v>
      </c>
      <c r="T2656" s="16">
        <f t="shared" si="182"/>
        <v>42115.559328703705</v>
      </c>
      <c r="U2656">
        <f t="shared" si="183"/>
        <v>2015</v>
      </c>
    </row>
    <row r="2657" spans="1:21" ht="16" hidden="1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P2657">
        <f t="shared" si="180"/>
        <v>73.37</v>
      </c>
      <c r="Q2657" s="11" t="s">
        <v>8317</v>
      </c>
      <c r="R2657" t="s">
        <v>8353</v>
      </c>
      <c r="S2657" s="16">
        <f t="shared" si="181"/>
        <v>42381.866284722222</v>
      </c>
      <c r="T2657" s="16">
        <f t="shared" si="182"/>
        <v>42409.833333333328</v>
      </c>
      <c r="U2657">
        <f t="shared" si="183"/>
        <v>2016</v>
      </c>
    </row>
    <row r="2658" spans="1:21" ht="32" hidden="1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P2658">
        <f t="shared" si="180"/>
        <v>112.86</v>
      </c>
      <c r="Q2658" s="11" t="s">
        <v>8317</v>
      </c>
      <c r="R2658" t="s">
        <v>8353</v>
      </c>
      <c r="S2658" s="16">
        <f t="shared" si="181"/>
        <v>42767.688518518517</v>
      </c>
      <c r="T2658" s="16">
        <f t="shared" si="182"/>
        <v>42806.791666666672</v>
      </c>
      <c r="U2658">
        <f t="shared" si="183"/>
        <v>2017</v>
      </c>
    </row>
    <row r="2659" spans="1:21" ht="48" hidden="1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P2659">
        <f t="shared" si="180"/>
        <v>95.28</v>
      </c>
      <c r="Q2659" s="11" t="s">
        <v>8317</v>
      </c>
      <c r="R2659" t="s">
        <v>8353</v>
      </c>
      <c r="S2659" s="16">
        <f t="shared" si="181"/>
        <v>42551.928854166668</v>
      </c>
      <c r="T2659" s="16">
        <f t="shared" si="182"/>
        <v>42585.0625</v>
      </c>
      <c r="U2659">
        <f t="shared" si="183"/>
        <v>2016</v>
      </c>
    </row>
    <row r="2660" spans="1:21" ht="48" hidden="1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P2660">
        <f t="shared" si="180"/>
        <v>22.75</v>
      </c>
      <c r="Q2660" s="11" t="s">
        <v>8317</v>
      </c>
      <c r="R2660" t="s">
        <v>8353</v>
      </c>
      <c r="S2660" s="16">
        <f t="shared" si="181"/>
        <v>42551.884189814817</v>
      </c>
      <c r="T2660" s="16">
        <f t="shared" si="182"/>
        <v>42581.884189814817</v>
      </c>
      <c r="U2660">
        <f t="shared" si="183"/>
        <v>2016</v>
      </c>
    </row>
    <row r="2661" spans="1:21" ht="16" hidden="1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P2661">
        <f t="shared" si="180"/>
        <v>133.30000000000001</v>
      </c>
      <c r="Q2661" s="11" t="s">
        <v>8317</v>
      </c>
      <c r="R2661" t="s">
        <v>8353</v>
      </c>
      <c r="S2661" s="16">
        <f t="shared" si="181"/>
        <v>42082.069560185191</v>
      </c>
      <c r="T2661" s="16">
        <f t="shared" si="182"/>
        <v>42112.069560185191</v>
      </c>
      <c r="U2661">
        <f t="shared" si="183"/>
        <v>2015</v>
      </c>
    </row>
    <row r="2662" spans="1:21" ht="48" hidden="1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P2662">
        <f t="shared" si="180"/>
        <v>3.8</v>
      </c>
      <c r="Q2662" s="11" t="s">
        <v>8317</v>
      </c>
      <c r="R2662" t="s">
        <v>8353</v>
      </c>
      <c r="S2662" s="16">
        <f t="shared" si="181"/>
        <v>42272.713171296295</v>
      </c>
      <c r="T2662" s="16">
        <f t="shared" si="182"/>
        <v>42332.754837962959</v>
      </c>
      <c r="U2662">
        <f t="shared" si="183"/>
        <v>2015</v>
      </c>
    </row>
    <row r="2663" spans="1:21" ht="48" hidden="1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P2663">
        <f t="shared" si="180"/>
        <v>85.75</v>
      </c>
      <c r="Q2663" s="11" t="s">
        <v>8317</v>
      </c>
      <c r="R2663" t="s">
        <v>8354</v>
      </c>
      <c r="S2663" s="16">
        <f t="shared" si="181"/>
        <v>41542.958449074074</v>
      </c>
      <c r="T2663" s="16">
        <f t="shared" si="182"/>
        <v>41572.958449074074</v>
      </c>
      <c r="U2663">
        <f t="shared" si="183"/>
        <v>2013</v>
      </c>
    </row>
    <row r="2664" spans="1:21" ht="48" hidden="1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P2664">
        <f t="shared" si="180"/>
        <v>267</v>
      </c>
      <c r="Q2664" s="11" t="s">
        <v>8317</v>
      </c>
      <c r="R2664" t="s">
        <v>8354</v>
      </c>
      <c r="S2664" s="16">
        <f t="shared" si="181"/>
        <v>42207.746678240743</v>
      </c>
      <c r="T2664" s="16">
        <f t="shared" si="182"/>
        <v>42237.746678240743</v>
      </c>
      <c r="U2664">
        <f t="shared" si="183"/>
        <v>2015</v>
      </c>
    </row>
    <row r="2665" spans="1:21" ht="48" hidden="1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P2665">
        <f t="shared" si="180"/>
        <v>373.56</v>
      </c>
      <c r="Q2665" s="11" t="s">
        <v>8317</v>
      </c>
      <c r="R2665" t="s">
        <v>8354</v>
      </c>
      <c r="S2665" s="16">
        <f t="shared" si="181"/>
        <v>42222.622766203705</v>
      </c>
      <c r="T2665" s="16">
        <f t="shared" si="182"/>
        <v>42251.625</v>
      </c>
      <c r="U2665">
        <f t="shared" si="183"/>
        <v>2015</v>
      </c>
    </row>
    <row r="2666" spans="1:21" ht="48" hidden="1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P2666">
        <f t="shared" si="180"/>
        <v>174.04</v>
      </c>
      <c r="Q2666" s="11" t="s">
        <v>8317</v>
      </c>
      <c r="R2666" t="s">
        <v>8354</v>
      </c>
      <c r="S2666" s="16">
        <f t="shared" si="181"/>
        <v>42313.02542824074</v>
      </c>
      <c r="T2666" s="16">
        <f t="shared" si="182"/>
        <v>42347.290972222225</v>
      </c>
      <c r="U2666">
        <f t="shared" si="183"/>
        <v>2015</v>
      </c>
    </row>
    <row r="2667" spans="1:21" ht="48" hidden="1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P2667">
        <f t="shared" si="180"/>
        <v>93.7</v>
      </c>
      <c r="Q2667" s="11" t="s">
        <v>8317</v>
      </c>
      <c r="R2667" t="s">
        <v>8354</v>
      </c>
      <c r="S2667" s="16">
        <f t="shared" si="181"/>
        <v>42083.895532407405</v>
      </c>
      <c r="T2667" s="16">
        <f t="shared" si="182"/>
        <v>42128.895532407405</v>
      </c>
      <c r="U2667">
        <f t="shared" si="183"/>
        <v>2015</v>
      </c>
    </row>
    <row r="2668" spans="1:21" ht="48" hidden="1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P2668">
        <f t="shared" si="180"/>
        <v>77.33</v>
      </c>
      <c r="Q2668" s="11" t="s">
        <v>8317</v>
      </c>
      <c r="R2668" t="s">
        <v>8354</v>
      </c>
      <c r="S2668" s="16">
        <f t="shared" si="181"/>
        <v>42235.764340277776</v>
      </c>
      <c r="T2668" s="16">
        <f t="shared" si="182"/>
        <v>42272.875</v>
      </c>
      <c r="U2668">
        <f t="shared" si="183"/>
        <v>2015</v>
      </c>
    </row>
    <row r="2669" spans="1:21" ht="48" hidden="1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P2669">
        <f t="shared" si="180"/>
        <v>92.22</v>
      </c>
      <c r="Q2669" s="11" t="s">
        <v>8317</v>
      </c>
      <c r="R2669" t="s">
        <v>8354</v>
      </c>
      <c r="S2669" s="16">
        <f t="shared" si="181"/>
        <v>42380.926111111112</v>
      </c>
      <c r="T2669" s="16">
        <f t="shared" si="182"/>
        <v>42410.926111111112</v>
      </c>
      <c r="U2669">
        <f t="shared" si="183"/>
        <v>2016</v>
      </c>
    </row>
    <row r="2670" spans="1:21" ht="32" hidden="1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P2670">
        <f t="shared" si="180"/>
        <v>60.96</v>
      </c>
      <c r="Q2670" s="11" t="s">
        <v>8317</v>
      </c>
      <c r="R2670" t="s">
        <v>8354</v>
      </c>
      <c r="S2670" s="16">
        <f t="shared" si="181"/>
        <v>42275.588715277772</v>
      </c>
      <c r="T2670" s="16">
        <f t="shared" si="182"/>
        <v>42317.60555555555</v>
      </c>
      <c r="U2670">
        <f t="shared" si="183"/>
        <v>2015</v>
      </c>
    </row>
    <row r="2671" spans="1:21" ht="48" hidden="1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P2671">
        <f t="shared" si="180"/>
        <v>91</v>
      </c>
      <c r="Q2671" s="11" t="s">
        <v>8317</v>
      </c>
      <c r="R2671" t="s">
        <v>8354</v>
      </c>
      <c r="S2671" s="16">
        <f t="shared" si="181"/>
        <v>42319.035833333335</v>
      </c>
      <c r="T2671" s="16">
        <f t="shared" si="182"/>
        <v>42379.035833333335</v>
      </c>
      <c r="U2671">
        <f t="shared" si="183"/>
        <v>2016</v>
      </c>
    </row>
    <row r="2672" spans="1:21" ht="48" hidden="1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P2672">
        <f t="shared" si="180"/>
        <v>41.58</v>
      </c>
      <c r="Q2672" s="11" t="s">
        <v>8317</v>
      </c>
      <c r="R2672" t="s">
        <v>8354</v>
      </c>
      <c r="S2672" s="16">
        <f t="shared" si="181"/>
        <v>41821.020601851851</v>
      </c>
      <c r="T2672" s="16">
        <f t="shared" si="182"/>
        <v>41849.020601851851</v>
      </c>
      <c r="U2672">
        <f t="shared" si="183"/>
        <v>2014</v>
      </c>
    </row>
    <row r="2673" spans="1:21" ht="48" hidden="1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P2673">
        <f t="shared" si="180"/>
        <v>33.76</v>
      </c>
      <c r="Q2673" s="11" t="s">
        <v>8317</v>
      </c>
      <c r="R2673" t="s">
        <v>8354</v>
      </c>
      <c r="S2673" s="16">
        <f t="shared" si="181"/>
        <v>41962.749027777783</v>
      </c>
      <c r="T2673" s="16">
        <f t="shared" si="182"/>
        <v>41992.818055555559</v>
      </c>
      <c r="U2673">
        <f t="shared" si="183"/>
        <v>2014</v>
      </c>
    </row>
    <row r="2674" spans="1:21" ht="48" hidden="1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P2674">
        <f t="shared" si="180"/>
        <v>70.62</v>
      </c>
      <c r="Q2674" s="11" t="s">
        <v>8317</v>
      </c>
      <c r="R2674" t="s">
        <v>8354</v>
      </c>
      <c r="S2674" s="16">
        <f t="shared" si="181"/>
        <v>42344.884143518517</v>
      </c>
      <c r="T2674" s="16">
        <f t="shared" si="182"/>
        <v>42366.25</v>
      </c>
      <c r="U2674">
        <f t="shared" si="183"/>
        <v>2015</v>
      </c>
    </row>
    <row r="2675" spans="1:21" ht="48" hidden="1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P2675">
        <f t="shared" si="180"/>
        <v>167.15</v>
      </c>
      <c r="Q2675" s="11" t="s">
        <v>8317</v>
      </c>
      <c r="R2675" t="s">
        <v>8354</v>
      </c>
      <c r="S2675" s="16">
        <f t="shared" si="181"/>
        <v>41912.541655092595</v>
      </c>
      <c r="T2675" s="16">
        <f t="shared" si="182"/>
        <v>41941.947916666664</v>
      </c>
      <c r="U2675">
        <f t="shared" si="183"/>
        <v>2014</v>
      </c>
    </row>
    <row r="2676" spans="1:21" ht="64" hidden="1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P2676">
        <f t="shared" si="180"/>
        <v>128.62</v>
      </c>
      <c r="Q2676" s="11" t="s">
        <v>8317</v>
      </c>
      <c r="R2676" t="s">
        <v>8354</v>
      </c>
      <c r="S2676" s="16">
        <f t="shared" si="181"/>
        <v>42529.632754629631</v>
      </c>
      <c r="T2676" s="16">
        <f t="shared" si="182"/>
        <v>42556.207638888889</v>
      </c>
      <c r="U2676">
        <f t="shared" si="183"/>
        <v>2016</v>
      </c>
    </row>
    <row r="2677" spans="1:21" ht="48" hidden="1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P2677">
        <f t="shared" si="180"/>
        <v>65.41</v>
      </c>
      <c r="Q2677" s="11" t="s">
        <v>8317</v>
      </c>
      <c r="R2677" t="s">
        <v>8354</v>
      </c>
      <c r="S2677" s="16">
        <f t="shared" si="181"/>
        <v>41923.857511574075</v>
      </c>
      <c r="T2677" s="16">
        <f t="shared" si="182"/>
        <v>41953.899178240739</v>
      </c>
      <c r="U2677">
        <f t="shared" si="183"/>
        <v>2014</v>
      </c>
    </row>
    <row r="2678" spans="1:21" ht="48" hidden="1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P2678">
        <f t="shared" si="180"/>
        <v>117.56</v>
      </c>
      <c r="Q2678" s="11" t="s">
        <v>8317</v>
      </c>
      <c r="R2678" t="s">
        <v>8354</v>
      </c>
      <c r="S2678" s="16">
        <f t="shared" si="181"/>
        <v>42482.624699074076</v>
      </c>
      <c r="T2678" s="16">
        <f t="shared" si="182"/>
        <v>42512.624699074076</v>
      </c>
      <c r="U2678">
        <f t="shared" si="183"/>
        <v>2016</v>
      </c>
    </row>
    <row r="2679" spans="1:21" ht="48" hidden="1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P2679">
        <f t="shared" si="180"/>
        <v>126.48</v>
      </c>
      <c r="Q2679" s="11" t="s">
        <v>8317</v>
      </c>
      <c r="R2679" t="s">
        <v>8354</v>
      </c>
      <c r="S2679" s="16">
        <f t="shared" si="181"/>
        <v>41793.029432870368</v>
      </c>
      <c r="T2679" s="16">
        <f t="shared" si="182"/>
        <v>41823.029432870368</v>
      </c>
      <c r="U2679">
        <f t="shared" si="183"/>
        <v>2014</v>
      </c>
    </row>
    <row r="2680" spans="1:21" ht="48" hidden="1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P2680">
        <f t="shared" si="180"/>
        <v>550</v>
      </c>
      <c r="Q2680" s="11" t="s">
        <v>8317</v>
      </c>
      <c r="R2680" t="s">
        <v>8354</v>
      </c>
      <c r="S2680" s="16">
        <f t="shared" si="181"/>
        <v>42241.798206018517</v>
      </c>
      <c r="T2680" s="16">
        <f t="shared" si="182"/>
        <v>42271.798206018517</v>
      </c>
      <c r="U2680">
        <f t="shared" si="183"/>
        <v>2015</v>
      </c>
    </row>
    <row r="2681" spans="1:21" ht="48" hidden="1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P2681">
        <f t="shared" si="180"/>
        <v>44</v>
      </c>
      <c r="Q2681" s="11" t="s">
        <v>8317</v>
      </c>
      <c r="R2681" t="s">
        <v>8354</v>
      </c>
      <c r="S2681" s="16">
        <f t="shared" si="181"/>
        <v>42033.001087962963</v>
      </c>
      <c r="T2681" s="16">
        <f t="shared" si="182"/>
        <v>42063.001087962963</v>
      </c>
      <c r="U2681">
        <f t="shared" si="183"/>
        <v>2015</v>
      </c>
    </row>
    <row r="2682" spans="1:21" ht="16" hidden="1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P2682">
        <f t="shared" si="180"/>
        <v>69</v>
      </c>
      <c r="Q2682" s="11" t="s">
        <v>8317</v>
      </c>
      <c r="R2682" t="s">
        <v>8354</v>
      </c>
      <c r="S2682" s="16">
        <f t="shared" si="181"/>
        <v>42436.211701388893</v>
      </c>
      <c r="T2682" s="16">
        <f t="shared" si="182"/>
        <v>42466.170034722221</v>
      </c>
      <c r="U2682">
        <f t="shared" si="183"/>
        <v>2016</v>
      </c>
    </row>
    <row r="2683" spans="1:21" ht="48" hidden="1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P2683">
        <f t="shared" si="180"/>
        <v>27.5</v>
      </c>
      <c r="Q2683" s="11" t="s">
        <v>8334</v>
      </c>
      <c r="R2683" t="s">
        <v>8335</v>
      </c>
      <c r="S2683" s="16">
        <f t="shared" si="181"/>
        <v>41805.895254629628</v>
      </c>
      <c r="T2683" s="16">
        <f t="shared" si="182"/>
        <v>41830.895254629628</v>
      </c>
      <c r="U2683">
        <f t="shared" si="183"/>
        <v>2014</v>
      </c>
    </row>
    <row r="2684" spans="1:21" ht="48" hidden="1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P2684">
        <f t="shared" si="180"/>
        <v>84.9</v>
      </c>
      <c r="Q2684" s="11" t="s">
        <v>8334</v>
      </c>
      <c r="R2684" t="s">
        <v>8335</v>
      </c>
      <c r="S2684" s="16">
        <f t="shared" si="181"/>
        <v>41932.871990740743</v>
      </c>
      <c r="T2684" s="16">
        <f t="shared" si="182"/>
        <v>41965.249305555553</v>
      </c>
      <c r="U2684">
        <f t="shared" si="183"/>
        <v>2014</v>
      </c>
    </row>
    <row r="2685" spans="1:21" ht="48" hidden="1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P2685">
        <f t="shared" si="180"/>
        <v>12</v>
      </c>
      <c r="Q2685" s="11" t="s">
        <v>8334</v>
      </c>
      <c r="R2685" t="s">
        <v>8335</v>
      </c>
      <c r="S2685" s="16">
        <f t="shared" si="181"/>
        <v>42034.75509259259</v>
      </c>
      <c r="T2685" s="16">
        <f t="shared" si="182"/>
        <v>42064.75509259259</v>
      </c>
      <c r="U2685">
        <f t="shared" si="183"/>
        <v>2015</v>
      </c>
    </row>
    <row r="2686" spans="1:21" ht="48" hidden="1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P2686">
        <f t="shared" si="180"/>
        <v>200</v>
      </c>
      <c r="Q2686" s="11" t="s">
        <v>8334</v>
      </c>
      <c r="R2686" t="s">
        <v>8335</v>
      </c>
      <c r="S2686" s="16">
        <f t="shared" si="181"/>
        <v>41820.914641203701</v>
      </c>
      <c r="T2686" s="16">
        <f t="shared" si="182"/>
        <v>41860.914641203701</v>
      </c>
      <c r="U2686">
        <f t="shared" si="183"/>
        <v>2014</v>
      </c>
    </row>
    <row r="2687" spans="1:21" ht="48" hidden="1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P2687">
        <f t="shared" si="180"/>
        <v>10</v>
      </c>
      <c r="Q2687" s="11" t="s">
        <v>8334</v>
      </c>
      <c r="R2687" t="s">
        <v>8335</v>
      </c>
      <c r="S2687" s="16">
        <f t="shared" si="181"/>
        <v>42061.69594907407</v>
      </c>
      <c r="T2687" s="16">
        <f t="shared" si="182"/>
        <v>42121.654282407413</v>
      </c>
      <c r="U2687">
        <f t="shared" si="183"/>
        <v>2015</v>
      </c>
    </row>
    <row r="2688" spans="1:21" ht="48" hidden="1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P2688">
        <f t="shared" si="180"/>
        <v>0</v>
      </c>
      <c r="Q2688" s="11" t="s">
        <v>8334</v>
      </c>
      <c r="R2688" t="s">
        <v>8335</v>
      </c>
      <c r="S2688" s="16">
        <f t="shared" si="181"/>
        <v>41892.974803240737</v>
      </c>
      <c r="T2688" s="16">
        <f t="shared" si="182"/>
        <v>41912.974803240737</v>
      </c>
      <c r="U2688">
        <f t="shared" si="183"/>
        <v>2014</v>
      </c>
    </row>
    <row r="2689" spans="1:21" ht="48" hidden="1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P2689">
        <f t="shared" si="180"/>
        <v>0</v>
      </c>
      <c r="Q2689" s="11" t="s">
        <v>8334</v>
      </c>
      <c r="R2689" t="s">
        <v>8335</v>
      </c>
      <c r="S2689" s="16">
        <f t="shared" si="181"/>
        <v>42154.64025462963</v>
      </c>
      <c r="T2689" s="16">
        <f t="shared" si="182"/>
        <v>42184.64025462963</v>
      </c>
      <c r="U2689">
        <f t="shared" si="183"/>
        <v>2015</v>
      </c>
    </row>
    <row r="2690" spans="1:21" ht="32" hidden="1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P2690">
        <f t="shared" si="180"/>
        <v>5.29</v>
      </c>
      <c r="Q2690" s="11" t="s">
        <v>8334</v>
      </c>
      <c r="R2690" t="s">
        <v>8335</v>
      </c>
      <c r="S2690" s="16">
        <f t="shared" si="181"/>
        <v>42028.118865740747</v>
      </c>
      <c r="T2690" s="16">
        <f t="shared" si="182"/>
        <v>42059.125</v>
      </c>
      <c r="U2690">
        <f t="shared" si="183"/>
        <v>2015</v>
      </c>
    </row>
    <row r="2691" spans="1:21" ht="48" hidden="1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P2691">
        <f t="shared" ref="P2691:P2754" si="184">IFERROR(ROUND(E2691/L2691,2),0)</f>
        <v>1</v>
      </c>
      <c r="Q2691" s="11" t="s">
        <v>8334</v>
      </c>
      <c r="R2691" t="s">
        <v>8335</v>
      </c>
      <c r="S2691" s="16">
        <f t="shared" ref="S2691:S2754" si="185">(((J2691/60)/60)/24)+DATE(1970,1,1)</f>
        <v>42551.961689814809</v>
      </c>
      <c r="T2691" s="16">
        <f t="shared" ref="T2691:T2754" si="186">(((I2691/60)/60)/24)+DATE(1970,1,1)</f>
        <v>42581.961689814809</v>
      </c>
      <c r="U2691">
        <f t="shared" ref="U2691:U2754" si="187">YEAR(T2691)</f>
        <v>2016</v>
      </c>
    </row>
    <row r="2692" spans="1:21" ht="48" hidden="1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P2692">
        <f t="shared" si="184"/>
        <v>72.760000000000005</v>
      </c>
      <c r="Q2692" s="11" t="s">
        <v>8334</v>
      </c>
      <c r="R2692" t="s">
        <v>8335</v>
      </c>
      <c r="S2692" s="16">
        <f t="shared" si="185"/>
        <v>42113.105046296296</v>
      </c>
      <c r="T2692" s="16">
        <f t="shared" si="186"/>
        <v>42158.105046296296</v>
      </c>
      <c r="U2692">
        <f t="shared" si="187"/>
        <v>2015</v>
      </c>
    </row>
    <row r="2693" spans="1:21" ht="32" hidden="1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P2693">
        <f t="shared" si="184"/>
        <v>17.5</v>
      </c>
      <c r="Q2693" s="11" t="s">
        <v>8334</v>
      </c>
      <c r="R2693" t="s">
        <v>8335</v>
      </c>
      <c r="S2693" s="16">
        <f t="shared" si="185"/>
        <v>42089.724039351851</v>
      </c>
      <c r="T2693" s="16">
        <f t="shared" si="186"/>
        <v>42134.724039351851</v>
      </c>
      <c r="U2693">
        <f t="shared" si="187"/>
        <v>2015</v>
      </c>
    </row>
    <row r="2694" spans="1:21" ht="48" hidden="1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P2694">
        <f t="shared" si="184"/>
        <v>25</v>
      </c>
      <c r="Q2694" s="11" t="s">
        <v>8334</v>
      </c>
      <c r="R2694" t="s">
        <v>8335</v>
      </c>
      <c r="S2694" s="16">
        <f t="shared" si="185"/>
        <v>42058.334027777775</v>
      </c>
      <c r="T2694" s="16">
        <f t="shared" si="186"/>
        <v>42088.292361111111</v>
      </c>
      <c r="U2694">
        <f t="shared" si="187"/>
        <v>2015</v>
      </c>
    </row>
    <row r="2695" spans="1:21" ht="48" hidden="1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P2695">
        <f t="shared" si="184"/>
        <v>13.33</v>
      </c>
      <c r="Q2695" s="11" t="s">
        <v>8334</v>
      </c>
      <c r="R2695" t="s">
        <v>8335</v>
      </c>
      <c r="S2695" s="16">
        <f t="shared" si="185"/>
        <v>41834.138495370367</v>
      </c>
      <c r="T2695" s="16">
        <f t="shared" si="186"/>
        <v>41864.138495370367</v>
      </c>
      <c r="U2695">
        <f t="shared" si="187"/>
        <v>2014</v>
      </c>
    </row>
    <row r="2696" spans="1:21" ht="48" hidden="1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P2696">
        <f t="shared" si="184"/>
        <v>1</v>
      </c>
      <c r="Q2696" s="11" t="s">
        <v>8334</v>
      </c>
      <c r="R2696" t="s">
        <v>8335</v>
      </c>
      <c r="S2696" s="16">
        <f t="shared" si="185"/>
        <v>41878.140497685185</v>
      </c>
      <c r="T2696" s="16">
        <f t="shared" si="186"/>
        <v>41908.140497685185</v>
      </c>
      <c r="U2696">
        <f t="shared" si="187"/>
        <v>2014</v>
      </c>
    </row>
    <row r="2697" spans="1:21" ht="32" hidden="1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P2697">
        <f t="shared" si="184"/>
        <v>23.67</v>
      </c>
      <c r="Q2697" s="11" t="s">
        <v>8334</v>
      </c>
      <c r="R2697" t="s">
        <v>8335</v>
      </c>
      <c r="S2697" s="16">
        <f t="shared" si="185"/>
        <v>42048.181921296295</v>
      </c>
      <c r="T2697" s="16">
        <f t="shared" si="186"/>
        <v>42108.14025462963</v>
      </c>
      <c r="U2697">
        <f t="shared" si="187"/>
        <v>2015</v>
      </c>
    </row>
    <row r="2698" spans="1:21" ht="48" hidden="1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P2698">
        <f t="shared" si="184"/>
        <v>89.21</v>
      </c>
      <c r="Q2698" s="11" t="s">
        <v>8334</v>
      </c>
      <c r="R2698" t="s">
        <v>8335</v>
      </c>
      <c r="S2698" s="16">
        <f t="shared" si="185"/>
        <v>41964.844444444447</v>
      </c>
      <c r="T2698" s="16">
        <f t="shared" si="186"/>
        <v>41998.844444444447</v>
      </c>
      <c r="U2698">
        <f t="shared" si="187"/>
        <v>2014</v>
      </c>
    </row>
    <row r="2699" spans="1:21" ht="48" hidden="1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P2699">
        <f t="shared" si="184"/>
        <v>116.56</v>
      </c>
      <c r="Q2699" s="11" t="s">
        <v>8334</v>
      </c>
      <c r="R2699" t="s">
        <v>8335</v>
      </c>
      <c r="S2699" s="16">
        <f t="shared" si="185"/>
        <v>42187.940081018518</v>
      </c>
      <c r="T2699" s="16">
        <f t="shared" si="186"/>
        <v>42218.916666666672</v>
      </c>
      <c r="U2699">
        <f t="shared" si="187"/>
        <v>2015</v>
      </c>
    </row>
    <row r="2700" spans="1:21" ht="48" hidden="1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P2700">
        <f t="shared" si="184"/>
        <v>13.01</v>
      </c>
      <c r="Q2700" s="11" t="s">
        <v>8334</v>
      </c>
      <c r="R2700" t="s">
        <v>8335</v>
      </c>
      <c r="S2700" s="16">
        <f t="shared" si="185"/>
        <v>41787.898240740738</v>
      </c>
      <c r="T2700" s="16">
        <f t="shared" si="186"/>
        <v>41817.898240740738</v>
      </c>
      <c r="U2700">
        <f t="shared" si="187"/>
        <v>2014</v>
      </c>
    </row>
    <row r="2701" spans="1:21" ht="48" hidden="1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P2701">
        <f t="shared" si="184"/>
        <v>0</v>
      </c>
      <c r="Q2701" s="11" t="s">
        <v>8334</v>
      </c>
      <c r="R2701" t="s">
        <v>8335</v>
      </c>
      <c r="S2701" s="16">
        <f t="shared" si="185"/>
        <v>41829.896562499998</v>
      </c>
      <c r="T2701" s="16">
        <f t="shared" si="186"/>
        <v>41859.896562499998</v>
      </c>
      <c r="U2701">
        <f t="shared" si="187"/>
        <v>2014</v>
      </c>
    </row>
    <row r="2702" spans="1:21" ht="48" hidden="1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P2702">
        <f t="shared" si="184"/>
        <v>17.5</v>
      </c>
      <c r="Q2702" s="11" t="s">
        <v>8334</v>
      </c>
      <c r="R2702" t="s">
        <v>8335</v>
      </c>
      <c r="S2702" s="16">
        <f t="shared" si="185"/>
        <v>41870.87467592593</v>
      </c>
      <c r="T2702" s="16">
        <f t="shared" si="186"/>
        <v>41900.87467592593</v>
      </c>
      <c r="U2702">
        <f t="shared" si="187"/>
        <v>2014</v>
      </c>
    </row>
    <row r="2703" spans="1:21" ht="48" hidden="1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P2703">
        <f t="shared" si="184"/>
        <v>34.130000000000003</v>
      </c>
      <c r="Q2703" s="11" t="s">
        <v>8315</v>
      </c>
      <c r="R2703" t="s">
        <v>8355</v>
      </c>
      <c r="S2703" s="16">
        <f t="shared" si="185"/>
        <v>42801.774699074071</v>
      </c>
      <c r="T2703" s="16">
        <f t="shared" si="186"/>
        <v>42832.733032407406</v>
      </c>
      <c r="U2703">
        <f t="shared" si="187"/>
        <v>2017</v>
      </c>
    </row>
    <row r="2704" spans="1:21" ht="48" hidden="1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P2704">
        <f t="shared" si="184"/>
        <v>132.35</v>
      </c>
      <c r="Q2704" s="11" t="s">
        <v>8315</v>
      </c>
      <c r="R2704" t="s">
        <v>8355</v>
      </c>
      <c r="S2704" s="16">
        <f t="shared" si="185"/>
        <v>42800.801817129628</v>
      </c>
      <c r="T2704" s="16">
        <f t="shared" si="186"/>
        <v>42830.760150462964</v>
      </c>
      <c r="U2704">
        <f t="shared" si="187"/>
        <v>2017</v>
      </c>
    </row>
    <row r="2705" spans="1:21" ht="32" hidden="1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P2705">
        <f t="shared" si="184"/>
        <v>922.22</v>
      </c>
      <c r="Q2705" s="11" t="s">
        <v>8315</v>
      </c>
      <c r="R2705" t="s">
        <v>8355</v>
      </c>
      <c r="S2705" s="16">
        <f t="shared" si="185"/>
        <v>42756.690162037034</v>
      </c>
      <c r="T2705" s="16">
        <f t="shared" si="186"/>
        <v>42816.648495370369</v>
      </c>
      <c r="U2705">
        <f t="shared" si="187"/>
        <v>2017</v>
      </c>
    </row>
    <row r="2706" spans="1:21" ht="48" hidden="1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P2706">
        <f t="shared" si="184"/>
        <v>163.57</v>
      </c>
      <c r="Q2706" s="11" t="s">
        <v>8315</v>
      </c>
      <c r="R2706" t="s">
        <v>8355</v>
      </c>
      <c r="S2706" s="16">
        <f t="shared" si="185"/>
        <v>42787.862430555557</v>
      </c>
      <c r="T2706" s="16">
        <f t="shared" si="186"/>
        <v>42830.820763888885</v>
      </c>
      <c r="U2706">
        <f t="shared" si="187"/>
        <v>2017</v>
      </c>
    </row>
    <row r="2707" spans="1:21" ht="32" hidden="1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P2707">
        <f t="shared" si="184"/>
        <v>217.38</v>
      </c>
      <c r="Q2707" s="11" t="s">
        <v>8315</v>
      </c>
      <c r="R2707" t="s">
        <v>8355</v>
      </c>
      <c r="S2707" s="16">
        <f t="shared" si="185"/>
        <v>42773.916180555556</v>
      </c>
      <c r="T2707" s="16">
        <f t="shared" si="186"/>
        <v>42818.874513888892</v>
      </c>
      <c r="U2707">
        <f t="shared" si="187"/>
        <v>2017</v>
      </c>
    </row>
    <row r="2708" spans="1:21" ht="48" hidden="1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P2708">
        <f t="shared" si="184"/>
        <v>149.44</v>
      </c>
      <c r="Q2708" s="11" t="s">
        <v>8315</v>
      </c>
      <c r="R2708" t="s">
        <v>8355</v>
      </c>
      <c r="S2708" s="16">
        <f t="shared" si="185"/>
        <v>41899.294942129629</v>
      </c>
      <c r="T2708" s="16">
        <f t="shared" si="186"/>
        <v>41928.290972222225</v>
      </c>
      <c r="U2708">
        <f t="shared" si="187"/>
        <v>2014</v>
      </c>
    </row>
    <row r="2709" spans="1:21" ht="48" hidden="1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P2709">
        <f t="shared" si="184"/>
        <v>71.239999999999995</v>
      </c>
      <c r="Q2709" s="11" t="s">
        <v>8315</v>
      </c>
      <c r="R2709" t="s">
        <v>8355</v>
      </c>
      <c r="S2709" s="16">
        <f t="shared" si="185"/>
        <v>41391.782905092594</v>
      </c>
      <c r="T2709" s="16">
        <f t="shared" si="186"/>
        <v>41421.290972222225</v>
      </c>
      <c r="U2709">
        <f t="shared" si="187"/>
        <v>2013</v>
      </c>
    </row>
    <row r="2710" spans="1:21" ht="48" hidden="1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P2710">
        <f t="shared" si="184"/>
        <v>44.46</v>
      </c>
      <c r="Q2710" s="11" t="s">
        <v>8315</v>
      </c>
      <c r="R2710" t="s">
        <v>8355</v>
      </c>
      <c r="S2710" s="16">
        <f t="shared" si="185"/>
        <v>42512.698217592595</v>
      </c>
      <c r="T2710" s="16">
        <f t="shared" si="186"/>
        <v>42572.698217592595</v>
      </c>
      <c r="U2710">
        <f t="shared" si="187"/>
        <v>2016</v>
      </c>
    </row>
    <row r="2711" spans="1:21" ht="48" hidden="1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P2711">
        <f t="shared" si="184"/>
        <v>164.94</v>
      </c>
      <c r="Q2711" s="11" t="s">
        <v>8315</v>
      </c>
      <c r="R2711" t="s">
        <v>8355</v>
      </c>
      <c r="S2711" s="16">
        <f t="shared" si="185"/>
        <v>42612.149780092594</v>
      </c>
      <c r="T2711" s="16">
        <f t="shared" si="186"/>
        <v>42647.165972222225</v>
      </c>
      <c r="U2711">
        <f t="shared" si="187"/>
        <v>2016</v>
      </c>
    </row>
    <row r="2712" spans="1:21" ht="32" hidden="1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P2712">
        <f t="shared" si="184"/>
        <v>84.87</v>
      </c>
      <c r="Q2712" s="11" t="s">
        <v>8315</v>
      </c>
      <c r="R2712" t="s">
        <v>8355</v>
      </c>
      <c r="S2712" s="16">
        <f t="shared" si="185"/>
        <v>41828.229490740741</v>
      </c>
      <c r="T2712" s="16">
        <f t="shared" si="186"/>
        <v>41860.083333333336</v>
      </c>
      <c r="U2712">
        <f t="shared" si="187"/>
        <v>2014</v>
      </c>
    </row>
    <row r="2713" spans="1:21" ht="48" hidden="1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P2713">
        <f t="shared" si="184"/>
        <v>53.95</v>
      </c>
      <c r="Q2713" s="11" t="s">
        <v>8315</v>
      </c>
      <c r="R2713" t="s">
        <v>8355</v>
      </c>
      <c r="S2713" s="16">
        <f t="shared" si="185"/>
        <v>41780.745254629634</v>
      </c>
      <c r="T2713" s="16">
        <f t="shared" si="186"/>
        <v>41810.917361111111</v>
      </c>
      <c r="U2713">
        <f t="shared" si="187"/>
        <v>2014</v>
      </c>
    </row>
    <row r="2714" spans="1:21" ht="48" hidden="1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P2714">
        <f t="shared" si="184"/>
        <v>50.53</v>
      </c>
      <c r="Q2714" s="11" t="s">
        <v>8315</v>
      </c>
      <c r="R2714" t="s">
        <v>8355</v>
      </c>
      <c r="S2714" s="16">
        <f t="shared" si="185"/>
        <v>41432.062037037038</v>
      </c>
      <c r="T2714" s="16">
        <f t="shared" si="186"/>
        <v>41468.75</v>
      </c>
      <c r="U2714">
        <f t="shared" si="187"/>
        <v>2013</v>
      </c>
    </row>
    <row r="2715" spans="1:21" ht="48" hidden="1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P2715">
        <f t="shared" si="184"/>
        <v>108</v>
      </c>
      <c r="Q2715" s="11" t="s">
        <v>8315</v>
      </c>
      <c r="R2715" t="s">
        <v>8355</v>
      </c>
      <c r="S2715" s="16">
        <f t="shared" si="185"/>
        <v>42322.653749999998</v>
      </c>
      <c r="T2715" s="16">
        <f t="shared" si="186"/>
        <v>42362.653749999998</v>
      </c>
      <c r="U2715">
        <f t="shared" si="187"/>
        <v>2015</v>
      </c>
    </row>
    <row r="2716" spans="1:21" ht="32" hidden="1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P2716">
        <f t="shared" si="184"/>
        <v>95.37</v>
      </c>
      <c r="Q2716" s="11" t="s">
        <v>8315</v>
      </c>
      <c r="R2716" t="s">
        <v>8355</v>
      </c>
      <c r="S2716" s="16">
        <f t="shared" si="185"/>
        <v>42629.655046296291</v>
      </c>
      <c r="T2716" s="16">
        <f t="shared" si="186"/>
        <v>42657.958333333328</v>
      </c>
      <c r="U2716">
        <f t="shared" si="187"/>
        <v>2016</v>
      </c>
    </row>
    <row r="2717" spans="1:21" ht="48" hidden="1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P2717">
        <f t="shared" si="184"/>
        <v>57.63</v>
      </c>
      <c r="Q2717" s="11" t="s">
        <v>8315</v>
      </c>
      <c r="R2717" t="s">
        <v>8355</v>
      </c>
      <c r="S2717" s="16">
        <f t="shared" si="185"/>
        <v>42387.398472222223</v>
      </c>
      <c r="T2717" s="16">
        <f t="shared" si="186"/>
        <v>42421.398472222223</v>
      </c>
      <c r="U2717">
        <f t="shared" si="187"/>
        <v>2016</v>
      </c>
    </row>
    <row r="2718" spans="1:21" ht="64" hidden="1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P2718">
        <f t="shared" si="184"/>
        <v>64.16</v>
      </c>
      <c r="Q2718" s="11" t="s">
        <v>8315</v>
      </c>
      <c r="R2718" t="s">
        <v>8355</v>
      </c>
      <c r="S2718" s="16">
        <f t="shared" si="185"/>
        <v>42255.333252314813</v>
      </c>
      <c r="T2718" s="16">
        <f t="shared" si="186"/>
        <v>42285.333252314813</v>
      </c>
      <c r="U2718">
        <f t="shared" si="187"/>
        <v>2015</v>
      </c>
    </row>
    <row r="2719" spans="1:21" ht="48" hidden="1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P2719">
        <f t="shared" si="184"/>
        <v>92.39</v>
      </c>
      <c r="Q2719" s="11" t="s">
        <v>8315</v>
      </c>
      <c r="R2719" t="s">
        <v>8355</v>
      </c>
      <c r="S2719" s="16">
        <f t="shared" si="185"/>
        <v>41934.914918981485</v>
      </c>
      <c r="T2719" s="16">
        <f t="shared" si="186"/>
        <v>41979.956585648149</v>
      </c>
      <c r="U2719">
        <f t="shared" si="187"/>
        <v>2014</v>
      </c>
    </row>
    <row r="2720" spans="1:21" ht="48" hidden="1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P2720">
        <f t="shared" si="184"/>
        <v>125.98</v>
      </c>
      <c r="Q2720" s="11" t="s">
        <v>8315</v>
      </c>
      <c r="R2720" t="s">
        <v>8355</v>
      </c>
      <c r="S2720" s="16">
        <f t="shared" si="185"/>
        <v>42465.596585648149</v>
      </c>
      <c r="T2720" s="16">
        <f t="shared" si="186"/>
        <v>42493.958333333328</v>
      </c>
      <c r="U2720">
        <f t="shared" si="187"/>
        <v>2016</v>
      </c>
    </row>
    <row r="2721" spans="1:21" ht="48" hidden="1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P2721">
        <f t="shared" si="184"/>
        <v>94.64</v>
      </c>
      <c r="Q2721" s="11" t="s">
        <v>8315</v>
      </c>
      <c r="R2721" t="s">
        <v>8355</v>
      </c>
      <c r="S2721" s="16">
        <f t="shared" si="185"/>
        <v>42418.031180555554</v>
      </c>
      <c r="T2721" s="16">
        <f t="shared" si="186"/>
        <v>42477.989513888882</v>
      </c>
      <c r="U2721">
        <f t="shared" si="187"/>
        <v>2016</v>
      </c>
    </row>
    <row r="2722" spans="1:21" ht="48" hidden="1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P2722">
        <f t="shared" si="184"/>
        <v>170.7</v>
      </c>
      <c r="Q2722" s="11" t="s">
        <v>8315</v>
      </c>
      <c r="R2722" t="s">
        <v>8355</v>
      </c>
      <c r="S2722" s="16">
        <f t="shared" si="185"/>
        <v>42655.465891203698</v>
      </c>
      <c r="T2722" s="16">
        <f t="shared" si="186"/>
        <v>42685.507557870369</v>
      </c>
      <c r="U2722">
        <f t="shared" si="187"/>
        <v>2016</v>
      </c>
    </row>
    <row r="2723" spans="1:21" ht="48" hidden="1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P2723">
        <f t="shared" si="184"/>
        <v>40.76</v>
      </c>
      <c r="Q2723" s="11" t="s">
        <v>8317</v>
      </c>
      <c r="R2723" t="s">
        <v>8347</v>
      </c>
      <c r="S2723" s="16">
        <f t="shared" si="185"/>
        <v>41493.543958333335</v>
      </c>
      <c r="T2723" s="16">
        <f t="shared" si="186"/>
        <v>41523.791666666664</v>
      </c>
      <c r="U2723">
        <f t="shared" si="187"/>
        <v>2013</v>
      </c>
    </row>
    <row r="2724" spans="1:21" ht="48" hidden="1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P2724">
        <f t="shared" si="184"/>
        <v>68.25</v>
      </c>
      <c r="Q2724" s="11" t="s">
        <v>8317</v>
      </c>
      <c r="R2724" t="s">
        <v>8347</v>
      </c>
      <c r="S2724" s="16">
        <f t="shared" si="185"/>
        <v>42704.857094907406</v>
      </c>
      <c r="T2724" s="16">
        <f t="shared" si="186"/>
        <v>42764.857094907406</v>
      </c>
      <c r="U2724">
        <f t="shared" si="187"/>
        <v>2017</v>
      </c>
    </row>
    <row r="2725" spans="1:21" ht="48" hidden="1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P2725">
        <f t="shared" si="184"/>
        <v>95.49</v>
      </c>
      <c r="Q2725" s="11" t="s">
        <v>8317</v>
      </c>
      <c r="R2725" t="s">
        <v>8347</v>
      </c>
      <c r="S2725" s="16">
        <f t="shared" si="185"/>
        <v>41944.83898148148</v>
      </c>
      <c r="T2725" s="16">
        <f t="shared" si="186"/>
        <v>42004.880648148144</v>
      </c>
      <c r="U2725">
        <f t="shared" si="187"/>
        <v>2014</v>
      </c>
    </row>
    <row r="2726" spans="1:21" ht="48" hidden="1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P2726">
        <f t="shared" si="184"/>
        <v>7.19</v>
      </c>
      <c r="Q2726" s="11" t="s">
        <v>8317</v>
      </c>
      <c r="R2726" t="s">
        <v>8347</v>
      </c>
      <c r="S2726" s="16">
        <f t="shared" si="185"/>
        <v>42199.32707175926</v>
      </c>
      <c r="T2726" s="16">
        <f t="shared" si="186"/>
        <v>42231.32707175926</v>
      </c>
      <c r="U2726">
        <f t="shared" si="187"/>
        <v>2015</v>
      </c>
    </row>
    <row r="2727" spans="1:21" ht="32" hidden="1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P2727">
        <f t="shared" si="184"/>
        <v>511.65</v>
      </c>
      <c r="Q2727" s="11" t="s">
        <v>8317</v>
      </c>
      <c r="R2727" t="s">
        <v>8347</v>
      </c>
      <c r="S2727" s="16">
        <f t="shared" si="185"/>
        <v>42745.744618055556</v>
      </c>
      <c r="T2727" s="16">
        <f t="shared" si="186"/>
        <v>42795.744618055556</v>
      </c>
      <c r="U2727">
        <f t="shared" si="187"/>
        <v>2017</v>
      </c>
    </row>
    <row r="2728" spans="1:21" ht="16" hidden="1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P2728">
        <f t="shared" si="184"/>
        <v>261.75</v>
      </c>
      <c r="Q2728" s="11" t="s">
        <v>8317</v>
      </c>
      <c r="R2728" t="s">
        <v>8347</v>
      </c>
      <c r="S2728" s="16">
        <f t="shared" si="185"/>
        <v>42452.579988425925</v>
      </c>
      <c r="T2728" s="16">
        <f t="shared" si="186"/>
        <v>42482.579988425925</v>
      </c>
      <c r="U2728">
        <f t="shared" si="187"/>
        <v>2016</v>
      </c>
    </row>
    <row r="2729" spans="1:21" ht="48" hidden="1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P2729">
        <f t="shared" si="184"/>
        <v>69.760000000000005</v>
      </c>
      <c r="Q2729" s="11" t="s">
        <v>8317</v>
      </c>
      <c r="R2729" t="s">
        <v>8347</v>
      </c>
      <c r="S2729" s="16">
        <f t="shared" si="185"/>
        <v>42198.676655092597</v>
      </c>
      <c r="T2729" s="16">
        <f t="shared" si="186"/>
        <v>42223.676655092597</v>
      </c>
      <c r="U2729">
        <f t="shared" si="187"/>
        <v>2015</v>
      </c>
    </row>
    <row r="2730" spans="1:21" ht="32" hidden="1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P2730">
        <f t="shared" si="184"/>
        <v>77.23</v>
      </c>
      <c r="Q2730" s="11" t="s">
        <v>8317</v>
      </c>
      <c r="R2730" t="s">
        <v>8347</v>
      </c>
      <c r="S2730" s="16">
        <f t="shared" si="185"/>
        <v>42333.59993055556</v>
      </c>
      <c r="T2730" s="16">
        <f t="shared" si="186"/>
        <v>42368.59993055556</v>
      </c>
      <c r="U2730">
        <f t="shared" si="187"/>
        <v>2015</v>
      </c>
    </row>
    <row r="2731" spans="1:21" ht="32" hidden="1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P2731">
        <f t="shared" si="184"/>
        <v>340.57</v>
      </c>
      <c r="Q2731" s="11" t="s">
        <v>8317</v>
      </c>
      <c r="R2731" t="s">
        <v>8347</v>
      </c>
      <c r="S2731" s="16">
        <f t="shared" si="185"/>
        <v>42095.240706018521</v>
      </c>
      <c r="T2731" s="16">
        <f t="shared" si="186"/>
        <v>42125.240706018521</v>
      </c>
      <c r="U2731">
        <f t="shared" si="187"/>
        <v>2015</v>
      </c>
    </row>
    <row r="2732" spans="1:21" ht="32" hidden="1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P2732">
        <f t="shared" si="184"/>
        <v>67.42</v>
      </c>
      <c r="Q2732" s="11" t="s">
        <v>8317</v>
      </c>
      <c r="R2732" t="s">
        <v>8347</v>
      </c>
      <c r="S2732" s="16">
        <f t="shared" si="185"/>
        <v>41351.541377314818</v>
      </c>
      <c r="T2732" s="16">
        <f t="shared" si="186"/>
        <v>41386.541377314818</v>
      </c>
      <c r="U2732">
        <f t="shared" si="187"/>
        <v>2013</v>
      </c>
    </row>
    <row r="2733" spans="1:21" ht="48" hidden="1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P2733">
        <f t="shared" si="184"/>
        <v>845.7</v>
      </c>
      <c r="Q2733" s="11" t="s">
        <v>8317</v>
      </c>
      <c r="R2733" t="s">
        <v>8347</v>
      </c>
      <c r="S2733" s="16">
        <f t="shared" si="185"/>
        <v>41872.525717592594</v>
      </c>
      <c r="T2733" s="16">
        <f t="shared" si="186"/>
        <v>41930.166666666664</v>
      </c>
      <c r="U2733">
        <f t="shared" si="187"/>
        <v>2014</v>
      </c>
    </row>
    <row r="2734" spans="1:21" ht="48" hidden="1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P2734">
        <f t="shared" si="184"/>
        <v>97.19</v>
      </c>
      <c r="Q2734" s="11" t="s">
        <v>8317</v>
      </c>
      <c r="R2734" t="s">
        <v>8347</v>
      </c>
      <c r="S2734" s="16">
        <f t="shared" si="185"/>
        <v>41389.808194444442</v>
      </c>
      <c r="T2734" s="16">
        <f t="shared" si="186"/>
        <v>41422</v>
      </c>
      <c r="U2734">
        <f t="shared" si="187"/>
        <v>2013</v>
      </c>
    </row>
    <row r="2735" spans="1:21" ht="48" hidden="1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P2735">
        <f t="shared" si="184"/>
        <v>451.84</v>
      </c>
      <c r="Q2735" s="11" t="s">
        <v>8317</v>
      </c>
      <c r="R2735" t="s">
        <v>8347</v>
      </c>
      <c r="S2735" s="16">
        <f t="shared" si="185"/>
        <v>42044.272847222222</v>
      </c>
      <c r="T2735" s="16">
        <f t="shared" si="186"/>
        <v>42104.231180555551</v>
      </c>
      <c r="U2735">
        <f t="shared" si="187"/>
        <v>2015</v>
      </c>
    </row>
    <row r="2736" spans="1:21" ht="48" hidden="1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P2736">
        <f t="shared" si="184"/>
        <v>138.66999999999999</v>
      </c>
      <c r="Q2736" s="11" t="s">
        <v>8317</v>
      </c>
      <c r="R2736" t="s">
        <v>8347</v>
      </c>
      <c r="S2736" s="16">
        <f t="shared" si="185"/>
        <v>42626.668888888889</v>
      </c>
      <c r="T2736" s="16">
        <f t="shared" si="186"/>
        <v>42656.915972222225</v>
      </c>
      <c r="U2736">
        <f t="shared" si="187"/>
        <v>2016</v>
      </c>
    </row>
    <row r="2737" spans="1:21" ht="48" hidden="1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P2737">
        <f t="shared" si="184"/>
        <v>21.64</v>
      </c>
      <c r="Q2737" s="11" t="s">
        <v>8317</v>
      </c>
      <c r="R2737" t="s">
        <v>8347</v>
      </c>
      <c r="S2737" s="16">
        <f t="shared" si="185"/>
        <v>41316.120949074073</v>
      </c>
      <c r="T2737" s="16">
        <f t="shared" si="186"/>
        <v>41346.833333333336</v>
      </c>
      <c r="U2737">
        <f t="shared" si="187"/>
        <v>2013</v>
      </c>
    </row>
    <row r="2738" spans="1:21" ht="64" hidden="1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P2738">
        <f t="shared" si="184"/>
        <v>169.52</v>
      </c>
      <c r="Q2738" s="11" t="s">
        <v>8317</v>
      </c>
      <c r="R2738" t="s">
        <v>8347</v>
      </c>
      <c r="S2738" s="16">
        <f t="shared" si="185"/>
        <v>41722.666354166664</v>
      </c>
      <c r="T2738" s="16">
        <f t="shared" si="186"/>
        <v>41752.666354166664</v>
      </c>
      <c r="U2738">
        <f t="shared" si="187"/>
        <v>2014</v>
      </c>
    </row>
    <row r="2739" spans="1:21" ht="48" hidden="1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P2739">
        <f t="shared" si="184"/>
        <v>161.88</v>
      </c>
      <c r="Q2739" s="11" t="s">
        <v>8317</v>
      </c>
      <c r="R2739" t="s">
        <v>8347</v>
      </c>
      <c r="S2739" s="16">
        <f t="shared" si="185"/>
        <v>41611.917673611111</v>
      </c>
      <c r="T2739" s="16">
        <f t="shared" si="186"/>
        <v>41654.791666666664</v>
      </c>
      <c r="U2739">
        <f t="shared" si="187"/>
        <v>2014</v>
      </c>
    </row>
    <row r="2740" spans="1:21" ht="48" hidden="1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P2740">
        <f t="shared" si="184"/>
        <v>493.13</v>
      </c>
      <c r="Q2740" s="11" t="s">
        <v>8317</v>
      </c>
      <c r="R2740" t="s">
        <v>8347</v>
      </c>
      <c r="S2740" s="16">
        <f t="shared" si="185"/>
        <v>42620.143564814818</v>
      </c>
      <c r="T2740" s="16">
        <f t="shared" si="186"/>
        <v>42680.143564814818</v>
      </c>
      <c r="U2740">
        <f t="shared" si="187"/>
        <v>2016</v>
      </c>
    </row>
    <row r="2741" spans="1:21" ht="48" hidden="1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P2741">
        <f t="shared" si="184"/>
        <v>22.12</v>
      </c>
      <c r="Q2741" s="11" t="s">
        <v>8317</v>
      </c>
      <c r="R2741" t="s">
        <v>8347</v>
      </c>
      <c r="S2741" s="16">
        <f t="shared" si="185"/>
        <v>41719.887928240743</v>
      </c>
      <c r="T2741" s="16">
        <f t="shared" si="186"/>
        <v>41764.887928240743</v>
      </c>
      <c r="U2741">
        <f t="shared" si="187"/>
        <v>2014</v>
      </c>
    </row>
    <row r="2742" spans="1:21" ht="32" hidden="1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P2742">
        <f t="shared" si="184"/>
        <v>18.239999999999998</v>
      </c>
      <c r="Q2742" s="11" t="s">
        <v>8317</v>
      </c>
      <c r="R2742" t="s">
        <v>8347</v>
      </c>
      <c r="S2742" s="16">
        <f t="shared" si="185"/>
        <v>42045.031851851847</v>
      </c>
      <c r="T2742" s="16">
        <f t="shared" si="186"/>
        <v>42074.99018518519</v>
      </c>
      <c r="U2742">
        <f t="shared" si="187"/>
        <v>2015</v>
      </c>
    </row>
    <row r="2743" spans="1:21" ht="32" hidden="1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P2743">
        <f t="shared" si="184"/>
        <v>8.75</v>
      </c>
      <c r="Q2743" s="11" t="s">
        <v>8320</v>
      </c>
      <c r="R2743" t="s">
        <v>8356</v>
      </c>
      <c r="S2743" s="16">
        <f t="shared" si="185"/>
        <v>41911.657430555555</v>
      </c>
      <c r="T2743" s="16">
        <f t="shared" si="186"/>
        <v>41932.088194444441</v>
      </c>
      <c r="U2743">
        <f t="shared" si="187"/>
        <v>2014</v>
      </c>
    </row>
    <row r="2744" spans="1:21" ht="48" hidden="1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P2744">
        <f t="shared" si="184"/>
        <v>40.61</v>
      </c>
      <c r="Q2744" s="11" t="s">
        <v>8320</v>
      </c>
      <c r="R2744" t="s">
        <v>8356</v>
      </c>
      <c r="S2744" s="16">
        <f t="shared" si="185"/>
        <v>41030.719756944447</v>
      </c>
      <c r="T2744" s="16">
        <f t="shared" si="186"/>
        <v>41044.719756944447</v>
      </c>
      <c r="U2744">
        <f t="shared" si="187"/>
        <v>2012</v>
      </c>
    </row>
    <row r="2745" spans="1:21" ht="64" hidden="1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P2745">
        <f t="shared" si="184"/>
        <v>0</v>
      </c>
      <c r="Q2745" s="11" t="s">
        <v>8320</v>
      </c>
      <c r="R2745" t="s">
        <v>8356</v>
      </c>
      <c r="S2745" s="16">
        <f t="shared" si="185"/>
        <v>42632.328784722224</v>
      </c>
      <c r="T2745" s="16">
        <f t="shared" si="186"/>
        <v>42662.328784722224</v>
      </c>
      <c r="U2745">
        <f t="shared" si="187"/>
        <v>2016</v>
      </c>
    </row>
    <row r="2746" spans="1:21" ht="48" hidden="1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P2746">
        <f t="shared" si="184"/>
        <v>37.950000000000003</v>
      </c>
      <c r="Q2746" s="11" t="s">
        <v>8320</v>
      </c>
      <c r="R2746" t="s">
        <v>8356</v>
      </c>
      <c r="S2746" s="16">
        <f t="shared" si="185"/>
        <v>40938.062476851854</v>
      </c>
      <c r="T2746" s="16">
        <f t="shared" si="186"/>
        <v>40968.062476851854</v>
      </c>
      <c r="U2746">
        <f t="shared" si="187"/>
        <v>2012</v>
      </c>
    </row>
    <row r="2747" spans="1:21" ht="48" hidden="1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P2747">
        <f t="shared" si="184"/>
        <v>35.729999999999997</v>
      </c>
      <c r="Q2747" s="11" t="s">
        <v>8320</v>
      </c>
      <c r="R2747" t="s">
        <v>8356</v>
      </c>
      <c r="S2747" s="16">
        <f t="shared" si="185"/>
        <v>41044.988055555557</v>
      </c>
      <c r="T2747" s="16">
        <f t="shared" si="186"/>
        <v>41104.988055555557</v>
      </c>
      <c r="U2747">
        <f t="shared" si="187"/>
        <v>2012</v>
      </c>
    </row>
    <row r="2748" spans="1:21" ht="48" hidden="1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P2748">
        <f t="shared" si="184"/>
        <v>42.16</v>
      </c>
      <c r="Q2748" s="11" t="s">
        <v>8320</v>
      </c>
      <c r="R2748" t="s">
        <v>8356</v>
      </c>
      <c r="S2748" s="16">
        <f t="shared" si="185"/>
        <v>41850.781377314815</v>
      </c>
      <c r="T2748" s="16">
        <f t="shared" si="186"/>
        <v>41880.781377314815</v>
      </c>
      <c r="U2748">
        <f t="shared" si="187"/>
        <v>2014</v>
      </c>
    </row>
    <row r="2749" spans="1:21" ht="48" hidden="1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P2749">
        <f t="shared" si="184"/>
        <v>35</v>
      </c>
      <c r="Q2749" s="11" t="s">
        <v>8320</v>
      </c>
      <c r="R2749" t="s">
        <v>8356</v>
      </c>
      <c r="S2749" s="16">
        <f t="shared" si="185"/>
        <v>41044.64811342593</v>
      </c>
      <c r="T2749" s="16">
        <f t="shared" si="186"/>
        <v>41076.131944444445</v>
      </c>
      <c r="U2749">
        <f t="shared" si="187"/>
        <v>2012</v>
      </c>
    </row>
    <row r="2750" spans="1:21" ht="32" hidden="1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P2750">
        <f t="shared" si="184"/>
        <v>13.25</v>
      </c>
      <c r="Q2750" s="11" t="s">
        <v>8320</v>
      </c>
      <c r="R2750" t="s">
        <v>8356</v>
      </c>
      <c r="S2750" s="16">
        <f t="shared" si="185"/>
        <v>42585.7106712963</v>
      </c>
      <c r="T2750" s="16">
        <f t="shared" si="186"/>
        <v>42615.7106712963</v>
      </c>
      <c r="U2750">
        <f t="shared" si="187"/>
        <v>2016</v>
      </c>
    </row>
    <row r="2751" spans="1:21" ht="32" hidden="1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P2751">
        <f t="shared" si="184"/>
        <v>55</v>
      </c>
      <c r="Q2751" s="11" t="s">
        <v>8320</v>
      </c>
      <c r="R2751" t="s">
        <v>8356</v>
      </c>
      <c r="S2751" s="16">
        <f t="shared" si="185"/>
        <v>42068.799039351856</v>
      </c>
      <c r="T2751" s="16">
        <f t="shared" si="186"/>
        <v>42098.757372685184</v>
      </c>
      <c r="U2751">
        <f t="shared" si="187"/>
        <v>2015</v>
      </c>
    </row>
    <row r="2752" spans="1:21" ht="48" hidden="1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P2752">
        <f t="shared" si="184"/>
        <v>0</v>
      </c>
      <c r="Q2752" s="11" t="s">
        <v>8320</v>
      </c>
      <c r="R2752" t="s">
        <v>8356</v>
      </c>
      <c r="S2752" s="16">
        <f t="shared" si="185"/>
        <v>41078.899826388886</v>
      </c>
      <c r="T2752" s="16">
        <f t="shared" si="186"/>
        <v>41090.833333333336</v>
      </c>
      <c r="U2752">
        <f t="shared" si="187"/>
        <v>2012</v>
      </c>
    </row>
    <row r="2753" spans="1:21" ht="48" hidden="1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P2753">
        <f t="shared" si="184"/>
        <v>0</v>
      </c>
      <c r="Q2753" s="11" t="s">
        <v>8320</v>
      </c>
      <c r="R2753" t="s">
        <v>8356</v>
      </c>
      <c r="S2753" s="16">
        <f t="shared" si="185"/>
        <v>41747.887060185189</v>
      </c>
      <c r="T2753" s="16">
        <f t="shared" si="186"/>
        <v>41807.887060185189</v>
      </c>
      <c r="U2753">
        <f t="shared" si="187"/>
        <v>2014</v>
      </c>
    </row>
    <row r="2754" spans="1:21" ht="48" hidden="1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P2754">
        <f t="shared" si="184"/>
        <v>39.29</v>
      </c>
      <c r="Q2754" s="11" t="s">
        <v>8320</v>
      </c>
      <c r="R2754" t="s">
        <v>8356</v>
      </c>
      <c r="S2754" s="16">
        <f t="shared" si="185"/>
        <v>40855.765092592592</v>
      </c>
      <c r="T2754" s="16">
        <f t="shared" si="186"/>
        <v>40895.765092592592</v>
      </c>
      <c r="U2754">
        <f t="shared" si="187"/>
        <v>2011</v>
      </c>
    </row>
    <row r="2755" spans="1:21" ht="48" hidden="1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P2755">
        <f t="shared" ref="P2755:P2818" si="188">IFERROR(ROUND(E2755/L2755,2),0)</f>
        <v>47.5</v>
      </c>
      <c r="Q2755" s="11" t="s">
        <v>8320</v>
      </c>
      <c r="R2755" t="s">
        <v>8356</v>
      </c>
      <c r="S2755" s="16">
        <f t="shared" ref="S2755:S2818" si="189">(((J2755/60)/60)/24)+DATE(1970,1,1)</f>
        <v>41117.900729166664</v>
      </c>
      <c r="T2755" s="16">
        <f t="shared" ref="T2755:T2818" si="190">(((I2755/60)/60)/24)+DATE(1970,1,1)</f>
        <v>41147.900729166664</v>
      </c>
      <c r="U2755">
        <f t="shared" ref="U2755:U2818" si="191">YEAR(T2755)</f>
        <v>2012</v>
      </c>
    </row>
    <row r="2756" spans="1:21" ht="48" hidden="1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P2756">
        <f t="shared" si="188"/>
        <v>0</v>
      </c>
      <c r="Q2756" s="11" t="s">
        <v>8320</v>
      </c>
      <c r="R2756" t="s">
        <v>8356</v>
      </c>
      <c r="S2756" s="16">
        <f t="shared" si="189"/>
        <v>41863.636006944449</v>
      </c>
      <c r="T2756" s="16">
        <f t="shared" si="190"/>
        <v>41893.636006944449</v>
      </c>
      <c r="U2756">
        <f t="shared" si="191"/>
        <v>2014</v>
      </c>
    </row>
    <row r="2757" spans="1:21" ht="32" hidden="1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P2757">
        <f t="shared" si="188"/>
        <v>17.329999999999998</v>
      </c>
      <c r="Q2757" s="11" t="s">
        <v>8320</v>
      </c>
      <c r="R2757" t="s">
        <v>8356</v>
      </c>
      <c r="S2757" s="16">
        <f t="shared" si="189"/>
        <v>42072.790821759263</v>
      </c>
      <c r="T2757" s="16">
        <f t="shared" si="190"/>
        <v>42102.790821759263</v>
      </c>
      <c r="U2757">
        <f t="shared" si="191"/>
        <v>2015</v>
      </c>
    </row>
    <row r="2758" spans="1:21" ht="48" hidden="1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P2758">
        <f t="shared" si="188"/>
        <v>31.76</v>
      </c>
      <c r="Q2758" s="11" t="s">
        <v>8320</v>
      </c>
      <c r="R2758" t="s">
        <v>8356</v>
      </c>
      <c r="S2758" s="16">
        <f t="shared" si="189"/>
        <v>41620.90047453704</v>
      </c>
      <c r="T2758" s="16">
        <f t="shared" si="190"/>
        <v>41650.90047453704</v>
      </c>
      <c r="U2758">
        <f t="shared" si="191"/>
        <v>2014</v>
      </c>
    </row>
    <row r="2759" spans="1:21" ht="32" hidden="1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P2759">
        <f t="shared" si="188"/>
        <v>5</v>
      </c>
      <c r="Q2759" s="11" t="s">
        <v>8320</v>
      </c>
      <c r="R2759" t="s">
        <v>8356</v>
      </c>
      <c r="S2759" s="16">
        <f t="shared" si="189"/>
        <v>42573.65662037037</v>
      </c>
      <c r="T2759" s="16">
        <f t="shared" si="190"/>
        <v>42588.65662037037</v>
      </c>
      <c r="U2759">
        <f t="shared" si="191"/>
        <v>2016</v>
      </c>
    </row>
    <row r="2760" spans="1:21" ht="48" hidden="1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P2760">
        <f t="shared" si="188"/>
        <v>39</v>
      </c>
      <c r="Q2760" s="11" t="s">
        <v>8320</v>
      </c>
      <c r="R2760" t="s">
        <v>8356</v>
      </c>
      <c r="S2760" s="16">
        <f t="shared" si="189"/>
        <v>42639.441932870366</v>
      </c>
      <c r="T2760" s="16">
        <f t="shared" si="190"/>
        <v>42653.441932870366</v>
      </c>
      <c r="U2760">
        <f t="shared" si="191"/>
        <v>2016</v>
      </c>
    </row>
    <row r="2761" spans="1:21" ht="48" hidden="1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P2761">
        <f t="shared" si="188"/>
        <v>52.5</v>
      </c>
      <c r="Q2761" s="11" t="s">
        <v>8320</v>
      </c>
      <c r="R2761" t="s">
        <v>8356</v>
      </c>
      <c r="S2761" s="16">
        <f t="shared" si="189"/>
        <v>42524.36650462963</v>
      </c>
      <c r="T2761" s="16">
        <f t="shared" si="190"/>
        <v>42567.36650462963</v>
      </c>
      <c r="U2761">
        <f t="shared" si="191"/>
        <v>2016</v>
      </c>
    </row>
    <row r="2762" spans="1:21" ht="48" hidden="1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P2762">
        <f t="shared" si="188"/>
        <v>0</v>
      </c>
      <c r="Q2762" s="11" t="s">
        <v>8320</v>
      </c>
      <c r="R2762" t="s">
        <v>8356</v>
      </c>
      <c r="S2762" s="16">
        <f t="shared" si="189"/>
        <v>41415.461319444446</v>
      </c>
      <c r="T2762" s="16">
        <f t="shared" si="190"/>
        <v>41445.461319444446</v>
      </c>
      <c r="U2762">
        <f t="shared" si="191"/>
        <v>2013</v>
      </c>
    </row>
    <row r="2763" spans="1:21" ht="32" hidden="1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P2763">
        <f t="shared" si="188"/>
        <v>9</v>
      </c>
      <c r="Q2763" s="11" t="s">
        <v>8320</v>
      </c>
      <c r="R2763" t="s">
        <v>8356</v>
      </c>
      <c r="S2763" s="16">
        <f t="shared" si="189"/>
        <v>41247.063576388886</v>
      </c>
      <c r="T2763" s="16">
        <f t="shared" si="190"/>
        <v>41277.063576388886</v>
      </c>
      <c r="U2763">
        <f t="shared" si="191"/>
        <v>2013</v>
      </c>
    </row>
    <row r="2764" spans="1:21" ht="48" hidden="1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P2764">
        <f t="shared" si="188"/>
        <v>25</v>
      </c>
      <c r="Q2764" s="11" t="s">
        <v>8320</v>
      </c>
      <c r="R2764" t="s">
        <v>8356</v>
      </c>
      <c r="S2764" s="16">
        <f t="shared" si="189"/>
        <v>40927.036979166667</v>
      </c>
      <c r="T2764" s="16">
        <f t="shared" si="190"/>
        <v>40986.995312500003</v>
      </c>
      <c r="U2764">
        <f t="shared" si="191"/>
        <v>2012</v>
      </c>
    </row>
    <row r="2765" spans="1:21" ht="32" hidden="1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P2765">
        <f t="shared" si="188"/>
        <v>30</v>
      </c>
      <c r="Q2765" s="11" t="s">
        <v>8320</v>
      </c>
      <c r="R2765" t="s">
        <v>8356</v>
      </c>
      <c r="S2765" s="16">
        <f t="shared" si="189"/>
        <v>41373.579675925925</v>
      </c>
      <c r="T2765" s="16">
        <f t="shared" si="190"/>
        <v>41418.579675925925</v>
      </c>
      <c r="U2765">
        <f t="shared" si="191"/>
        <v>2013</v>
      </c>
    </row>
    <row r="2766" spans="1:21" ht="48" hidden="1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P2766">
        <f t="shared" si="188"/>
        <v>11.25</v>
      </c>
      <c r="Q2766" s="11" t="s">
        <v>8320</v>
      </c>
      <c r="R2766" t="s">
        <v>8356</v>
      </c>
      <c r="S2766" s="16">
        <f t="shared" si="189"/>
        <v>41030.292025462964</v>
      </c>
      <c r="T2766" s="16">
        <f t="shared" si="190"/>
        <v>41059.791666666664</v>
      </c>
      <c r="U2766">
        <f t="shared" si="191"/>
        <v>2012</v>
      </c>
    </row>
    <row r="2767" spans="1:21" ht="48" hidden="1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P2767">
        <f t="shared" si="188"/>
        <v>0</v>
      </c>
      <c r="Q2767" s="11" t="s">
        <v>8320</v>
      </c>
      <c r="R2767" t="s">
        <v>8356</v>
      </c>
      <c r="S2767" s="16">
        <f t="shared" si="189"/>
        <v>41194.579027777778</v>
      </c>
      <c r="T2767" s="16">
        <f t="shared" si="190"/>
        <v>41210.579027777778</v>
      </c>
      <c r="U2767">
        <f t="shared" si="191"/>
        <v>2012</v>
      </c>
    </row>
    <row r="2768" spans="1:21" ht="48" hidden="1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P2768">
        <f t="shared" si="188"/>
        <v>25</v>
      </c>
      <c r="Q2768" s="11" t="s">
        <v>8320</v>
      </c>
      <c r="R2768" t="s">
        <v>8356</v>
      </c>
      <c r="S2768" s="16">
        <f t="shared" si="189"/>
        <v>40736.668032407404</v>
      </c>
      <c r="T2768" s="16">
        <f t="shared" si="190"/>
        <v>40766.668032407404</v>
      </c>
      <c r="U2768">
        <f t="shared" si="191"/>
        <v>2011</v>
      </c>
    </row>
    <row r="2769" spans="1:21" ht="48" hidden="1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P2769">
        <f t="shared" si="188"/>
        <v>11.33</v>
      </c>
      <c r="Q2769" s="11" t="s">
        <v>8320</v>
      </c>
      <c r="R2769" t="s">
        <v>8356</v>
      </c>
      <c r="S2769" s="16">
        <f t="shared" si="189"/>
        <v>42172.958912037036</v>
      </c>
      <c r="T2769" s="16">
        <f t="shared" si="190"/>
        <v>42232.958912037036</v>
      </c>
      <c r="U2769">
        <f t="shared" si="191"/>
        <v>2015</v>
      </c>
    </row>
    <row r="2770" spans="1:21" ht="48" hidden="1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P2770">
        <f t="shared" si="188"/>
        <v>29.47</v>
      </c>
      <c r="Q2770" s="11" t="s">
        <v>8320</v>
      </c>
      <c r="R2770" t="s">
        <v>8356</v>
      </c>
      <c r="S2770" s="16">
        <f t="shared" si="189"/>
        <v>40967.614849537036</v>
      </c>
      <c r="T2770" s="16">
        <f t="shared" si="190"/>
        <v>40997.573182870372</v>
      </c>
      <c r="U2770">
        <f t="shared" si="191"/>
        <v>2012</v>
      </c>
    </row>
    <row r="2771" spans="1:21" ht="48" hidden="1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P2771">
        <f t="shared" si="188"/>
        <v>1</v>
      </c>
      <c r="Q2771" s="11" t="s">
        <v>8320</v>
      </c>
      <c r="R2771" t="s">
        <v>8356</v>
      </c>
      <c r="S2771" s="16">
        <f t="shared" si="189"/>
        <v>41745.826273148145</v>
      </c>
      <c r="T2771" s="16">
        <f t="shared" si="190"/>
        <v>41795.826273148145</v>
      </c>
      <c r="U2771">
        <f t="shared" si="191"/>
        <v>2014</v>
      </c>
    </row>
    <row r="2772" spans="1:21" ht="48" hidden="1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P2772">
        <f t="shared" si="188"/>
        <v>63.1</v>
      </c>
      <c r="Q2772" s="11" t="s">
        <v>8320</v>
      </c>
      <c r="R2772" t="s">
        <v>8356</v>
      </c>
      <c r="S2772" s="16">
        <f t="shared" si="189"/>
        <v>41686.705208333333</v>
      </c>
      <c r="T2772" s="16">
        <f t="shared" si="190"/>
        <v>41716.663541666669</v>
      </c>
      <c r="U2772">
        <f t="shared" si="191"/>
        <v>2014</v>
      </c>
    </row>
    <row r="2773" spans="1:21" ht="48" hidden="1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P2773">
        <f t="shared" si="188"/>
        <v>0</v>
      </c>
      <c r="Q2773" s="11" t="s">
        <v>8320</v>
      </c>
      <c r="R2773" t="s">
        <v>8356</v>
      </c>
      <c r="S2773" s="16">
        <f t="shared" si="189"/>
        <v>41257.531712962962</v>
      </c>
      <c r="T2773" s="16">
        <f t="shared" si="190"/>
        <v>41306.708333333336</v>
      </c>
      <c r="U2773">
        <f t="shared" si="191"/>
        <v>2013</v>
      </c>
    </row>
    <row r="2774" spans="1:21" ht="48" hidden="1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P2774">
        <f t="shared" si="188"/>
        <v>0</v>
      </c>
      <c r="Q2774" s="11" t="s">
        <v>8320</v>
      </c>
      <c r="R2774" t="s">
        <v>8356</v>
      </c>
      <c r="S2774" s="16">
        <f t="shared" si="189"/>
        <v>41537.869143518517</v>
      </c>
      <c r="T2774" s="16">
        <f t="shared" si="190"/>
        <v>41552.869143518517</v>
      </c>
      <c r="U2774">
        <f t="shared" si="191"/>
        <v>2013</v>
      </c>
    </row>
    <row r="2775" spans="1:21" ht="48" hidden="1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P2775">
        <f t="shared" si="188"/>
        <v>1</v>
      </c>
      <c r="Q2775" s="11" t="s">
        <v>8320</v>
      </c>
      <c r="R2775" t="s">
        <v>8356</v>
      </c>
      <c r="S2775" s="16">
        <f t="shared" si="189"/>
        <v>42474.86482638889</v>
      </c>
      <c r="T2775" s="16">
        <f t="shared" si="190"/>
        <v>42484.86482638889</v>
      </c>
      <c r="U2775">
        <f t="shared" si="191"/>
        <v>2016</v>
      </c>
    </row>
    <row r="2776" spans="1:21" ht="48" hidden="1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P2776">
        <f t="shared" si="188"/>
        <v>43.85</v>
      </c>
      <c r="Q2776" s="11" t="s">
        <v>8320</v>
      </c>
      <c r="R2776" t="s">
        <v>8356</v>
      </c>
      <c r="S2776" s="16">
        <f t="shared" si="189"/>
        <v>41311.126481481479</v>
      </c>
      <c r="T2776" s="16">
        <f t="shared" si="190"/>
        <v>41341.126481481479</v>
      </c>
      <c r="U2776">
        <f t="shared" si="191"/>
        <v>2013</v>
      </c>
    </row>
    <row r="2777" spans="1:21" ht="48" hidden="1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P2777">
        <f t="shared" si="188"/>
        <v>75</v>
      </c>
      <c r="Q2777" s="11" t="s">
        <v>8320</v>
      </c>
      <c r="R2777" t="s">
        <v>8356</v>
      </c>
      <c r="S2777" s="16">
        <f t="shared" si="189"/>
        <v>40863.013356481482</v>
      </c>
      <c r="T2777" s="16">
        <f t="shared" si="190"/>
        <v>40893.013356481482</v>
      </c>
      <c r="U2777">
        <f t="shared" si="191"/>
        <v>2011</v>
      </c>
    </row>
    <row r="2778" spans="1:21" ht="48" hidden="1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P2778">
        <f t="shared" si="188"/>
        <v>45.97</v>
      </c>
      <c r="Q2778" s="11" t="s">
        <v>8320</v>
      </c>
      <c r="R2778" t="s">
        <v>8356</v>
      </c>
      <c r="S2778" s="16">
        <f t="shared" si="189"/>
        <v>42136.297175925924</v>
      </c>
      <c r="T2778" s="16">
        <f t="shared" si="190"/>
        <v>42167.297175925924</v>
      </c>
      <c r="U2778">
        <f t="shared" si="191"/>
        <v>2015</v>
      </c>
    </row>
    <row r="2779" spans="1:21" ht="48" hidden="1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P2779">
        <f t="shared" si="188"/>
        <v>10</v>
      </c>
      <c r="Q2779" s="11" t="s">
        <v>8320</v>
      </c>
      <c r="R2779" t="s">
        <v>8356</v>
      </c>
      <c r="S2779" s="16">
        <f t="shared" si="189"/>
        <v>42172.669027777782</v>
      </c>
      <c r="T2779" s="16">
        <f t="shared" si="190"/>
        <v>42202.669027777782</v>
      </c>
      <c r="U2779">
        <f t="shared" si="191"/>
        <v>2015</v>
      </c>
    </row>
    <row r="2780" spans="1:21" ht="64" hidden="1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P2780">
        <f t="shared" si="188"/>
        <v>93.67</v>
      </c>
      <c r="Q2780" s="11" t="s">
        <v>8320</v>
      </c>
      <c r="R2780" t="s">
        <v>8356</v>
      </c>
      <c r="S2780" s="16">
        <f t="shared" si="189"/>
        <v>41846.978078703702</v>
      </c>
      <c r="T2780" s="16">
        <f t="shared" si="190"/>
        <v>41876.978078703702</v>
      </c>
      <c r="U2780">
        <f t="shared" si="191"/>
        <v>2014</v>
      </c>
    </row>
    <row r="2781" spans="1:21" ht="48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P2781">
        <f t="shared" si="188"/>
        <v>53</v>
      </c>
      <c r="Q2781" s="11" t="s">
        <v>8320</v>
      </c>
      <c r="R2781" t="s">
        <v>8356</v>
      </c>
      <c r="S2781" s="16">
        <f t="shared" si="189"/>
        <v>42300.585891203707</v>
      </c>
      <c r="T2781" s="16">
        <f t="shared" si="190"/>
        <v>42330.627557870372</v>
      </c>
      <c r="U2781">
        <f t="shared" si="191"/>
        <v>2015</v>
      </c>
    </row>
    <row r="2782" spans="1:21" ht="32" hidden="1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P2782">
        <f t="shared" si="188"/>
        <v>0</v>
      </c>
      <c r="Q2782" s="11" t="s">
        <v>8320</v>
      </c>
      <c r="R2782" t="s">
        <v>8356</v>
      </c>
      <c r="S2782" s="16">
        <f t="shared" si="189"/>
        <v>42774.447777777779</v>
      </c>
      <c r="T2782" s="16">
        <f t="shared" si="190"/>
        <v>42804.447777777779</v>
      </c>
      <c r="U2782">
        <f t="shared" si="191"/>
        <v>2017</v>
      </c>
    </row>
    <row r="2783" spans="1:21" ht="32" hidden="1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P2783">
        <f t="shared" si="188"/>
        <v>47</v>
      </c>
      <c r="Q2783" s="11" t="s">
        <v>8315</v>
      </c>
      <c r="R2783" t="s">
        <v>8316</v>
      </c>
      <c r="S2783" s="16">
        <f t="shared" si="189"/>
        <v>42018.94159722222</v>
      </c>
      <c r="T2783" s="16">
        <f t="shared" si="190"/>
        <v>42047.291666666672</v>
      </c>
      <c r="U2783">
        <f t="shared" si="191"/>
        <v>2015</v>
      </c>
    </row>
    <row r="2784" spans="1:21" ht="32" hidden="1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P2784">
        <f t="shared" si="188"/>
        <v>66.67</v>
      </c>
      <c r="Q2784" s="11" t="s">
        <v>8315</v>
      </c>
      <c r="R2784" t="s">
        <v>8316</v>
      </c>
      <c r="S2784" s="16">
        <f t="shared" si="189"/>
        <v>42026.924976851849</v>
      </c>
      <c r="T2784" s="16">
        <f t="shared" si="190"/>
        <v>42052.207638888889</v>
      </c>
      <c r="U2784">
        <f t="shared" si="191"/>
        <v>2015</v>
      </c>
    </row>
    <row r="2785" spans="1:21" ht="48" hidden="1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P2785">
        <f t="shared" si="188"/>
        <v>18.77</v>
      </c>
      <c r="Q2785" s="11" t="s">
        <v>8315</v>
      </c>
      <c r="R2785" t="s">
        <v>8316</v>
      </c>
      <c r="S2785" s="16">
        <f t="shared" si="189"/>
        <v>42103.535254629634</v>
      </c>
      <c r="T2785" s="16">
        <f t="shared" si="190"/>
        <v>42117.535254629634</v>
      </c>
      <c r="U2785">
        <f t="shared" si="191"/>
        <v>2015</v>
      </c>
    </row>
    <row r="2786" spans="1:21" ht="48" hidden="1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P2786">
        <f t="shared" si="188"/>
        <v>66.11</v>
      </c>
      <c r="Q2786" s="11" t="s">
        <v>8315</v>
      </c>
      <c r="R2786" t="s">
        <v>8316</v>
      </c>
      <c r="S2786" s="16">
        <f t="shared" si="189"/>
        <v>41920.787534722222</v>
      </c>
      <c r="T2786" s="16">
        <f t="shared" si="190"/>
        <v>41941.787534722222</v>
      </c>
      <c r="U2786">
        <f t="shared" si="191"/>
        <v>2014</v>
      </c>
    </row>
    <row r="2787" spans="1:21" ht="48" hidden="1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P2787">
        <f t="shared" si="188"/>
        <v>36.86</v>
      </c>
      <c r="Q2787" s="11" t="s">
        <v>8315</v>
      </c>
      <c r="R2787" t="s">
        <v>8316</v>
      </c>
      <c r="S2787" s="16">
        <f t="shared" si="189"/>
        <v>42558.189432870371</v>
      </c>
      <c r="T2787" s="16">
        <f t="shared" si="190"/>
        <v>42587.875</v>
      </c>
      <c r="U2787">
        <f t="shared" si="191"/>
        <v>2016</v>
      </c>
    </row>
    <row r="2788" spans="1:21" ht="32" hidden="1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P2788">
        <f t="shared" si="188"/>
        <v>39.81</v>
      </c>
      <c r="Q2788" s="11" t="s">
        <v>8315</v>
      </c>
      <c r="R2788" t="s">
        <v>8316</v>
      </c>
      <c r="S2788" s="16">
        <f t="shared" si="189"/>
        <v>41815.569212962961</v>
      </c>
      <c r="T2788" s="16">
        <f t="shared" si="190"/>
        <v>41829.569212962961</v>
      </c>
      <c r="U2788">
        <f t="shared" si="191"/>
        <v>2014</v>
      </c>
    </row>
    <row r="2789" spans="1:21" ht="48" hidden="1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P2789">
        <f t="shared" si="188"/>
        <v>31.5</v>
      </c>
      <c r="Q2789" s="11" t="s">
        <v>8315</v>
      </c>
      <c r="R2789" t="s">
        <v>8316</v>
      </c>
      <c r="S2789" s="16">
        <f t="shared" si="189"/>
        <v>41808.198518518519</v>
      </c>
      <c r="T2789" s="16">
        <f t="shared" si="190"/>
        <v>41838.198518518519</v>
      </c>
      <c r="U2789">
        <f t="shared" si="191"/>
        <v>2014</v>
      </c>
    </row>
    <row r="2790" spans="1:21" ht="32" hidden="1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P2790">
        <f t="shared" si="188"/>
        <v>102.5</v>
      </c>
      <c r="Q2790" s="11" t="s">
        <v>8315</v>
      </c>
      <c r="R2790" t="s">
        <v>8316</v>
      </c>
      <c r="S2790" s="16">
        <f t="shared" si="189"/>
        <v>42550.701886574068</v>
      </c>
      <c r="T2790" s="16">
        <f t="shared" si="190"/>
        <v>42580.701886574068</v>
      </c>
      <c r="U2790">
        <f t="shared" si="191"/>
        <v>2016</v>
      </c>
    </row>
    <row r="2791" spans="1:21" ht="32" hidden="1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P2791">
        <f t="shared" si="188"/>
        <v>126.46</v>
      </c>
      <c r="Q2791" s="11" t="s">
        <v>8315</v>
      </c>
      <c r="R2791" t="s">
        <v>8316</v>
      </c>
      <c r="S2791" s="16">
        <f t="shared" si="189"/>
        <v>42056.013124999998</v>
      </c>
      <c r="T2791" s="16">
        <f t="shared" si="190"/>
        <v>42075.166666666672</v>
      </c>
      <c r="U2791">
        <f t="shared" si="191"/>
        <v>2015</v>
      </c>
    </row>
    <row r="2792" spans="1:21" ht="48" hidden="1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P2792">
        <f t="shared" si="188"/>
        <v>47.88</v>
      </c>
      <c r="Q2792" s="11" t="s">
        <v>8315</v>
      </c>
      <c r="R2792" t="s">
        <v>8316</v>
      </c>
      <c r="S2792" s="16">
        <f t="shared" si="189"/>
        <v>42016.938692129625</v>
      </c>
      <c r="T2792" s="16">
        <f t="shared" si="190"/>
        <v>42046.938692129625</v>
      </c>
      <c r="U2792">
        <f t="shared" si="191"/>
        <v>2015</v>
      </c>
    </row>
    <row r="2793" spans="1:21" ht="48" hidden="1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P2793">
        <f t="shared" si="188"/>
        <v>73.209999999999994</v>
      </c>
      <c r="Q2793" s="11" t="s">
        <v>8315</v>
      </c>
      <c r="R2793" t="s">
        <v>8316</v>
      </c>
      <c r="S2793" s="16">
        <f t="shared" si="189"/>
        <v>42591.899988425925</v>
      </c>
      <c r="T2793" s="16">
        <f t="shared" si="190"/>
        <v>42622.166666666672</v>
      </c>
      <c r="U2793">
        <f t="shared" si="191"/>
        <v>2016</v>
      </c>
    </row>
    <row r="2794" spans="1:21" ht="48" hidden="1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P2794">
        <f t="shared" si="188"/>
        <v>89.67</v>
      </c>
      <c r="Q2794" s="11" t="s">
        <v>8315</v>
      </c>
      <c r="R2794" t="s">
        <v>8316</v>
      </c>
      <c r="S2794" s="16">
        <f t="shared" si="189"/>
        <v>42183.231006944443</v>
      </c>
      <c r="T2794" s="16">
        <f t="shared" si="190"/>
        <v>42228.231006944443</v>
      </c>
      <c r="U2794">
        <f t="shared" si="191"/>
        <v>2015</v>
      </c>
    </row>
    <row r="2795" spans="1:21" ht="64" hidden="1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P2795">
        <f t="shared" si="188"/>
        <v>151.46</v>
      </c>
      <c r="Q2795" s="11" t="s">
        <v>8315</v>
      </c>
      <c r="R2795" t="s">
        <v>8316</v>
      </c>
      <c r="S2795" s="16">
        <f t="shared" si="189"/>
        <v>42176.419039351851</v>
      </c>
      <c r="T2795" s="16">
        <f t="shared" si="190"/>
        <v>42206.419039351851</v>
      </c>
      <c r="U2795">
        <f t="shared" si="191"/>
        <v>2015</v>
      </c>
    </row>
    <row r="2796" spans="1:21" ht="48" hidden="1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P2796">
        <f t="shared" si="188"/>
        <v>25</v>
      </c>
      <c r="Q2796" s="11" t="s">
        <v>8315</v>
      </c>
      <c r="R2796" t="s">
        <v>8316</v>
      </c>
      <c r="S2796" s="16">
        <f t="shared" si="189"/>
        <v>42416.691655092596</v>
      </c>
      <c r="T2796" s="16">
        <f t="shared" si="190"/>
        <v>42432.791666666672</v>
      </c>
      <c r="U2796">
        <f t="shared" si="191"/>
        <v>2016</v>
      </c>
    </row>
    <row r="2797" spans="1:21" ht="48" hidden="1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P2797">
        <f t="shared" si="188"/>
        <v>36.5</v>
      </c>
      <c r="Q2797" s="11" t="s">
        <v>8315</v>
      </c>
      <c r="R2797" t="s">
        <v>8316</v>
      </c>
      <c r="S2797" s="16">
        <f t="shared" si="189"/>
        <v>41780.525937500002</v>
      </c>
      <c r="T2797" s="16">
        <f t="shared" si="190"/>
        <v>41796.958333333336</v>
      </c>
      <c r="U2797">
        <f t="shared" si="191"/>
        <v>2014</v>
      </c>
    </row>
    <row r="2798" spans="1:21" ht="48" hidden="1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P2798">
        <f t="shared" si="188"/>
        <v>44</v>
      </c>
      <c r="Q2798" s="11" t="s">
        <v>8315</v>
      </c>
      <c r="R2798" t="s">
        <v>8316</v>
      </c>
      <c r="S2798" s="16">
        <f t="shared" si="189"/>
        <v>41795.528101851851</v>
      </c>
      <c r="T2798" s="16">
        <f t="shared" si="190"/>
        <v>41825.528101851851</v>
      </c>
      <c r="U2798">
        <f t="shared" si="191"/>
        <v>2014</v>
      </c>
    </row>
    <row r="2799" spans="1:21" ht="48" hidden="1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P2799">
        <f t="shared" si="188"/>
        <v>87.36</v>
      </c>
      <c r="Q2799" s="11" t="s">
        <v>8315</v>
      </c>
      <c r="R2799" t="s">
        <v>8316</v>
      </c>
      <c r="S2799" s="16">
        <f t="shared" si="189"/>
        <v>41798.94027777778</v>
      </c>
      <c r="T2799" s="16">
        <f t="shared" si="190"/>
        <v>41828.94027777778</v>
      </c>
      <c r="U2799">
        <f t="shared" si="191"/>
        <v>2014</v>
      </c>
    </row>
    <row r="2800" spans="1:21" ht="48" hidden="1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P2800">
        <f t="shared" si="188"/>
        <v>36.47</v>
      </c>
      <c r="Q2800" s="11" t="s">
        <v>8315</v>
      </c>
      <c r="R2800" t="s">
        <v>8316</v>
      </c>
      <c r="S2800" s="16">
        <f t="shared" si="189"/>
        <v>42201.675011574072</v>
      </c>
      <c r="T2800" s="16">
        <f t="shared" si="190"/>
        <v>42216.666666666672</v>
      </c>
      <c r="U2800">
        <f t="shared" si="191"/>
        <v>2015</v>
      </c>
    </row>
    <row r="2801" spans="1:21" ht="48" hidden="1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P2801">
        <f t="shared" si="188"/>
        <v>44.86</v>
      </c>
      <c r="Q2801" s="11" t="s">
        <v>8315</v>
      </c>
      <c r="R2801" t="s">
        <v>8316</v>
      </c>
      <c r="S2801" s="16">
        <f t="shared" si="189"/>
        <v>42507.264699074076</v>
      </c>
      <c r="T2801" s="16">
        <f t="shared" si="190"/>
        <v>42538.666666666672</v>
      </c>
      <c r="U2801">
        <f t="shared" si="191"/>
        <v>2016</v>
      </c>
    </row>
    <row r="2802" spans="1:21" ht="48" hidden="1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P2802">
        <f t="shared" si="188"/>
        <v>42.9</v>
      </c>
      <c r="Q2802" s="11" t="s">
        <v>8315</v>
      </c>
      <c r="R2802" t="s">
        <v>8316</v>
      </c>
      <c r="S2802" s="16">
        <f t="shared" si="189"/>
        <v>41948.552847222221</v>
      </c>
      <c r="T2802" s="16">
        <f t="shared" si="190"/>
        <v>42008.552847222221</v>
      </c>
      <c r="U2802">
        <f t="shared" si="191"/>
        <v>2015</v>
      </c>
    </row>
    <row r="2803" spans="1:21" ht="48" hidden="1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P2803">
        <f t="shared" si="188"/>
        <v>51.23</v>
      </c>
      <c r="Q2803" s="11" t="s">
        <v>8315</v>
      </c>
      <c r="R2803" t="s">
        <v>8316</v>
      </c>
      <c r="S2803" s="16">
        <f t="shared" si="189"/>
        <v>41900.243159722224</v>
      </c>
      <c r="T2803" s="16">
        <f t="shared" si="190"/>
        <v>41922.458333333336</v>
      </c>
      <c r="U2803">
        <f t="shared" si="191"/>
        <v>2014</v>
      </c>
    </row>
    <row r="2804" spans="1:21" ht="48" hidden="1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P2804">
        <f t="shared" si="188"/>
        <v>33.94</v>
      </c>
      <c r="Q2804" s="11" t="s">
        <v>8315</v>
      </c>
      <c r="R2804" t="s">
        <v>8316</v>
      </c>
      <c r="S2804" s="16">
        <f t="shared" si="189"/>
        <v>42192.64707175926</v>
      </c>
      <c r="T2804" s="16">
        <f t="shared" si="190"/>
        <v>42222.64707175926</v>
      </c>
      <c r="U2804">
        <f t="shared" si="191"/>
        <v>2015</v>
      </c>
    </row>
    <row r="2805" spans="1:21" ht="48" hidden="1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P2805">
        <f t="shared" si="188"/>
        <v>90.74</v>
      </c>
      <c r="Q2805" s="11" t="s">
        <v>8315</v>
      </c>
      <c r="R2805" t="s">
        <v>8316</v>
      </c>
      <c r="S2805" s="16">
        <f t="shared" si="189"/>
        <v>42158.065694444449</v>
      </c>
      <c r="T2805" s="16">
        <f t="shared" si="190"/>
        <v>42201</v>
      </c>
      <c r="U2805">
        <f t="shared" si="191"/>
        <v>2015</v>
      </c>
    </row>
    <row r="2806" spans="1:21" ht="48" hidden="1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P2806">
        <f t="shared" si="188"/>
        <v>50</v>
      </c>
      <c r="Q2806" s="11" t="s">
        <v>8315</v>
      </c>
      <c r="R2806" t="s">
        <v>8316</v>
      </c>
      <c r="S2806" s="16">
        <f t="shared" si="189"/>
        <v>41881.453587962962</v>
      </c>
      <c r="T2806" s="16">
        <f t="shared" si="190"/>
        <v>41911.453587962962</v>
      </c>
      <c r="U2806">
        <f t="shared" si="191"/>
        <v>2014</v>
      </c>
    </row>
    <row r="2807" spans="1:21" ht="64" hidden="1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P2807">
        <f t="shared" si="188"/>
        <v>24.44</v>
      </c>
      <c r="Q2807" s="11" t="s">
        <v>8315</v>
      </c>
      <c r="R2807" t="s">
        <v>8316</v>
      </c>
      <c r="S2807" s="16">
        <f t="shared" si="189"/>
        <v>42213.505474537036</v>
      </c>
      <c r="T2807" s="16">
        <f t="shared" si="190"/>
        <v>42238.505474537036</v>
      </c>
      <c r="U2807">
        <f t="shared" si="191"/>
        <v>2015</v>
      </c>
    </row>
    <row r="2808" spans="1:21" ht="48" hidden="1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P2808">
        <f t="shared" si="188"/>
        <v>44.25</v>
      </c>
      <c r="Q2808" s="11" t="s">
        <v>8315</v>
      </c>
      <c r="R2808" t="s">
        <v>8316</v>
      </c>
      <c r="S2808" s="16">
        <f t="shared" si="189"/>
        <v>42185.267245370371</v>
      </c>
      <c r="T2808" s="16">
        <f t="shared" si="190"/>
        <v>42221.458333333328</v>
      </c>
      <c r="U2808">
        <f t="shared" si="191"/>
        <v>2015</v>
      </c>
    </row>
    <row r="2809" spans="1:21" ht="16" hidden="1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P2809">
        <f t="shared" si="188"/>
        <v>67.739999999999995</v>
      </c>
      <c r="Q2809" s="11" t="s">
        <v>8315</v>
      </c>
      <c r="R2809" t="s">
        <v>8316</v>
      </c>
      <c r="S2809" s="16">
        <f t="shared" si="189"/>
        <v>42154.873124999998</v>
      </c>
      <c r="T2809" s="16">
        <f t="shared" si="190"/>
        <v>42184.873124999998</v>
      </c>
      <c r="U2809">
        <f t="shared" si="191"/>
        <v>2015</v>
      </c>
    </row>
    <row r="2810" spans="1:21" ht="48" hidden="1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P2810">
        <f t="shared" si="188"/>
        <v>65.38</v>
      </c>
      <c r="Q2810" s="11" t="s">
        <v>8315</v>
      </c>
      <c r="R2810" t="s">
        <v>8316</v>
      </c>
      <c r="S2810" s="16">
        <f t="shared" si="189"/>
        <v>42208.84646990741</v>
      </c>
      <c r="T2810" s="16">
        <f t="shared" si="190"/>
        <v>42238.84646990741</v>
      </c>
      <c r="U2810">
        <f t="shared" si="191"/>
        <v>2015</v>
      </c>
    </row>
    <row r="2811" spans="1:21" ht="48" hidden="1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P2811">
        <f t="shared" si="188"/>
        <v>121.9</v>
      </c>
      <c r="Q2811" s="11" t="s">
        <v>8315</v>
      </c>
      <c r="R2811" t="s">
        <v>8316</v>
      </c>
      <c r="S2811" s="16">
        <f t="shared" si="189"/>
        <v>42451.496817129635</v>
      </c>
      <c r="T2811" s="16">
        <f t="shared" si="190"/>
        <v>42459.610416666663</v>
      </c>
      <c r="U2811">
        <f t="shared" si="191"/>
        <v>2016</v>
      </c>
    </row>
    <row r="2812" spans="1:21" ht="48" hidden="1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P2812">
        <f t="shared" si="188"/>
        <v>47.46</v>
      </c>
      <c r="Q2812" s="11" t="s">
        <v>8315</v>
      </c>
      <c r="R2812" t="s">
        <v>8316</v>
      </c>
      <c r="S2812" s="16">
        <f t="shared" si="189"/>
        <v>41759.13962962963</v>
      </c>
      <c r="T2812" s="16">
        <f t="shared" si="190"/>
        <v>41791.165972222225</v>
      </c>
      <c r="U2812">
        <f t="shared" si="191"/>
        <v>2014</v>
      </c>
    </row>
    <row r="2813" spans="1:21" ht="48" hidden="1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P2813">
        <f t="shared" si="188"/>
        <v>92.84</v>
      </c>
      <c r="Q2813" s="11" t="s">
        <v>8315</v>
      </c>
      <c r="R2813" t="s">
        <v>8316</v>
      </c>
      <c r="S2813" s="16">
        <f t="shared" si="189"/>
        <v>42028.496562500004</v>
      </c>
      <c r="T2813" s="16">
        <f t="shared" si="190"/>
        <v>42058.496562500004</v>
      </c>
      <c r="U2813">
        <f t="shared" si="191"/>
        <v>2015</v>
      </c>
    </row>
    <row r="2814" spans="1:21" ht="48" hidden="1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P2814">
        <f t="shared" si="188"/>
        <v>68.25</v>
      </c>
      <c r="Q2814" s="11" t="s">
        <v>8315</v>
      </c>
      <c r="R2814" t="s">
        <v>8316</v>
      </c>
      <c r="S2814" s="16">
        <f t="shared" si="189"/>
        <v>42054.74418981481</v>
      </c>
      <c r="T2814" s="16">
        <f t="shared" si="190"/>
        <v>42100.166666666672</v>
      </c>
      <c r="U2814">
        <f t="shared" si="191"/>
        <v>2015</v>
      </c>
    </row>
    <row r="2815" spans="1:21" ht="48" hidden="1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P2815">
        <f t="shared" si="188"/>
        <v>37.21</v>
      </c>
      <c r="Q2815" s="11" t="s">
        <v>8315</v>
      </c>
      <c r="R2815" t="s">
        <v>8316</v>
      </c>
      <c r="S2815" s="16">
        <f t="shared" si="189"/>
        <v>42693.742604166662</v>
      </c>
      <c r="T2815" s="16">
        <f t="shared" si="190"/>
        <v>42718.742604166662</v>
      </c>
      <c r="U2815">
        <f t="shared" si="191"/>
        <v>2016</v>
      </c>
    </row>
    <row r="2816" spans="1:21" ht="48" hidden="1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P2816">
        <f t="shared" si="188"/>
        <v>25.25</v>
      </c>
      <c r="Q2816" s="11" t="s">
        <v>8315</v>
      </c>
      <c r="R2816" t="s">
        <v>8316</v>
      </c>
      <c r="S2816" s="16">
        <f t="shared" si="189"/>
        <v>42103.399479166663</v>
      </c>
      <c r="T2816" s="16">
        <f t="shared" si="190"/>
        <v>42133.399479166663</v>
      </c>
      <c r="U2816">
        <f t="shared" si="191"/>
        <v>2015</v>
      </c>
    </row>
    <row r="2817" spans="1:21" ht="48" hidden="1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P2817">
        <f t="shared" si="188"/>
        <v>43.21</v>
      </c>
      <c r="Q2817" s="11" t="s">
        <v>8315</v>
      </c>
      <c r="R2817" t="s">
        <v>8316</v>
      </c>
      <c r="S2817" s="16">
        <f t="shared" si="189"/>
        <v>42559.776724537034</v>
      </c>
      <c r="T2817" s="16">
        <f t="shared" si="190"/>
        <v>42589.776724537034</v>
      </c>
      <c r="U2817">
        <f t="shared" si="191"/>
        <v>2016</v>
      </c>
    </row>
    <row r="2818" spans="1:21" ht="48" hidden="1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P2818">
        <f t="shared" si="188"/>
        <v>25.13</v>
      </c>
      <c r="Q2818" s="11" t="s">
        <v>8315</v>
      </c>
      <c r="R2818" t="s">
        <v>8316</v>
      </c>
      <c r="S2818" s="16">
        <f t="shared" si="189"/>
        <v>42188.467499999999</v>
      </c>
      <c r="T2818" s="16">
        <f t="shared" si="190"/>
        <v>42218.666666666672</v>
      </c>
      <c r="U2818">
        <f t="shared" si="191"/>
        <v>2015</v>
      </c>
    </row>
    <row r="2819" spans="1:21" ht="48" hidden="1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P2819">
        <f t="shared" ref="P2819:P2882" si="192">IFERROR(ROUND(E2819/L2819,2),0)</f>
        <v>23.64</v>
      </c>
      <c r="Q2819" s="11" t="s">
        <v>8315</v>
      </c>
      <c r="R2819" t="s">
        <v>8316</v>
      </c>
      <c r="S2819" s="16">
        <f t="shared" ref="S2819:S2882" si="193">(((J2819/60)/60)/24)+DATE(1970,1,1)</f>
        <v>42023.634976851856</v>
      </c>
      <c r="T2819" s="16">
        <f t="shared" ref="T2819:T2882" si="194">(((I2819/60)/60)/24)+DATE(1970,1,1)</f>
        <v>42063.634976851856</v>
      </c>
      <c r="U2819">
        <f t="shared" ref="U2819:U2882" si="195">YEAR(T2819)</f>
        <v>2015</v>
      </c>
    </row>
    <row r="2820" spans="1:21" ht="48" hidden="1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P2820">
        <f t="shared" si="192"/>
        <v>103.95</v>
      </c>
      <c r="Q2820" s="11" t="s">
        <v>8315</v>
      </c>
      <c r="R2820" t="s">
        <v>8316</v>
      </c>
      <c r="S2820" s="16">
        <f t="shared" si="193"/>
        <v>42250.598217592589</v>
      </c>
      <c r="T2820" s="16">
        <f t="shared" si="194"/>
        <v>42270.598217592589</v>
      </c>
      <c r="U2820">
        <f t="shared" si="195"/>
        <v>2015</v>
      </c>
    </row>
    <row r="2821" spans="1:21" ht="48" hidden="1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P2821">
        <f t="shared" si="192"/>
        <v>50.38</v>
      </c>
      <c r="Q2821" s="11" t="s">
        <v>8315</v>
      </c>
      <c r="R2821" t="s">
        <v>8316</v>
      </c>
      <c r="S2821" s="16">
        <f t="shared" si="193"/>
        <v>42139.525567129633</v>
      </c>
      <c r="T2821" s="16">
        <f t="shared" si="194"/>
        <v>42169.525567129633</v>
      </c>
      <c r="U2821">
        <f t="shared" si="195"/>
        <v>2015</v>
      </c>
    </row>
    <row r="2822" spans="1:21" ht="48" hidden="1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P2822">
        <f t="shared" si="192"/>
        <v>13.6</v>
      </c>
      <c r="Q2822" s="11" t="s">
        <v>8315</v>
      </c>
      <c r="R2822" t="s">
        <v>8316</v>
      </c>
      <c r="S2822" s="16">
        <f t="shared" si="193"/>
        <v>42401.610983796301</v>
      </c>
      <c r="T2822" s="16">
        <f t="shared" si="194"/>
        <v>42426</v>
      </c>
      <c r="U2822">
        <f t="shared" si="195"/>
        <v>2016</v>
      </c>
    </row>
    <row r="2823" spans="1:21" ht="48" hidden="1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P2823">
        <f t="shared" si="192"/>
        <v>28.57</v>
      </c>
      <c r="Q2823" s="11" t="s">
        <v>8315</v>
      </c>
      <c r="R2823" t="s">
        <v>8316</v>
      </c>
      <c r="S2823" s="16">
        <f t="shared" si="193"/>
        <v>41875.922858796301</v>
      </c>
      <c r="T2823" s="16">
        <f t="shared" si="194"/>
        <v>41905.922858796301</v>
      </c>
      <c r="U2823">
        <f t="shared" si="195"/>
        <v>2014</v>
      </c>
    </row>
    <row r="2824" spans="1:21" ht="48" hidden="1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P2824">
        <f t="shared" si="192"/>
        <v>63.83</v>
      </c>
      <c r="Q2824" s="11" t="s">
        <v>8315</v>
      </c>
      <c r="R2824" t="s">
        <v>8316</v>
      </c>
      <c r="S2824" s="16">
        <f t="shared" si="193"/>
        <v>42060.683935185181</v>
      </c>
      <c r="T2824" s="16">
        <f t="shared" si="194"/>
        <v>42090.642268518524</v>
      </c>
      <c r="U2824">
        <f t="shared" si="195"/>
        <v>2015</v>
      </c>
    </row>
    <row r="2825" spans="1:21" ht="48" hidden="1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P2825">
        <f t="shared" si="192"/>
        <v>8.86</v>
      </c>
      <c r="Q2825" s="11" t="s">
        <v>8315</v>
      </c>
      <c r="R2825" t="s">
        <v>8316</v>
      </c>
      <c r="S2825" s="16">
        <f t="shared" si="193"/>
        <v>42067.011643518519</v>
      </c>
      <c r="T2825" s="16">
        <f t="shared" si="194"/>
        <v>42094.957638888889</v>
      </c>
      <c r="U2825">
        <f t="shared" si="195"/>
        <v>2015</v>
      </c>
    </row>
    <row r="2826" spans="1:21" ht="32" hidden="1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P2826">
        <f t="shared" si="192"/>
        <v>50.67</v>
      </c>
      <c r="Q2826" s="11" t="s">
        <v>8315</v>
      </c>
      <c r="R2826" t="s">
        <v>8316</v>
      </c>
      <c r="S2826" s="16">
        <f t="shared" si="193"/>
        <v>42136.270787037036</v>
      </c>
      <c r="T2826" s="16">
        <f t="shared" si="194"/>
        <v>42168.071527777778</v>
      </c>
      <c r="U2826">
        <f t="shared" si="195"/>
        <v>2015</v>
      </c>
    </row>
    <row r="2827" spans="1:21" ht="48" hidden="1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P2827">
        <f t="shared" si="192"/>
        <v>60.78</v>
      </c>
      <c r="Q2827" s="11" t="s">
        <v>8315</v>
      </c>
      <c r="R2827" t="s">
        <v>8316</v>
      </c>
      <c r="S2827" s="16">
        <f t="shared" si="193"/>
        <v>42312.792662037042</v>
      </c>
      <c r="T2827" s="16">
        <f t="shared" si="194"/>
        <v>42342.792662037042</v>
      </c>
      <c r="U2827">
        <f t="shared" si="195"/>
        <v>2015</v>
      </c>
    </row>
    <row r="2828" spans="1:21" ht="48" hidden="1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P2828">
        <f t="shared" si="192"/>
        <v>113.42</v>
      </c>
      <c r="Q2828" s="11" t="s">
        <v>8315</v>
      </c>
      <c r="R2828" t="s">
        <v>8316</v>
      </c>
      <c r="S2828" s="16">
        <f t="shared" si="193"/>
        <v>42171.034861111111</v>
      </c>
      <c r="T2828" s="16">
        <f t="shared" si="194"/>
        <v>42195.291666666672</v>
      </c>
      <c r="U2828">
        <f t="shared" si="195"/>
        <v>2015</v>
      </c>
    </row>
    <row r="2829" spans="1:21" ht="48" hidden="1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P2829">
        <f t="shared" si="192"/>
        <v>104.57</v>
      </c>
      <c r="Q2829" s="11" t="s">
        <v>8315</v>
      </c>
      <c r="R2829" t="s">
        <v>8316</v>
      </c>
      <c r="S2829" s="16">
        <f t="shared" si="193"/>
        <v>42494.683634259258</v>
      </c>
      <c r="T2829" s="16">
        <f t="shared" si="194"/>
        <v>42524.6875</v>
      </c>
      <c r="U2829">
        <f t="shared" si="195"/>
        <v>2016</v>
      </c>
    </row>
    <row r="2830" spans="1:21" ht="48" hidden="1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P2830">
        <f t="shared" si="192"/>
        <v>98.31</v>
      </c>
      <c r="Q2830" s="11" t="s">
        <v>8315</v>
      </c>
      <c r="R2830" t="s">
        <v>8316</v>
      </c>
      <c r="S2830" s="16">
        <f t="shared" si="193"/>
        <v>42254.264687499999</v>
      </c>
      <c r="T2830" s="16">
        <f t="shared" si="194"/>
        <v>42279.958333333328</v>
      </c>
      <c r="U2830">
        <f t="shared" si="195"/>
        <v>2015</v>
      </c>
    </row>
    <row r="2831" spans="1:21" ht="48" hidden="1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P2831">
        <f t="shared" si="192"/>
        <v>35.04</v>
      </c>
      <c r="Q2831" s="11" t="s">
        <v>8315</v>
      </c>
      <c r="R2831" t="s">
        <v>8316</v>
      </c>
      <c r="S2831" s="16">
        <f t="shared" si="193"/>
        <v>42495.434236111112</v>
      </c>
      <c r="T2831" s="16">
        <f t="shared" si="194"/>
        <v>42523.434236111112</v>
      </c>
      <c r="U2831">
        <f t="shared" si="195"/>
        <v>2016</v>
      </c>
    </row>
    <row r="2832" spans="1:21" ht="32" hidden="1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P2832">
        <f t="shared" si="192"/>
        <v>272.73</v>
      </c>
      <c r="Q2832" s="11" t="s">
        <v>8315</v>
      </c>
      <c r="R2832" t="s">
        <v>8316</v>
      </c>
      <c r="S2832" s="16">
        <f t="shared" si="193"/>
        <v>41758.839675925927</v>
      </c>
      <c r="T2832" s="16">
        <f t="shared" si="194"/>
        <v>41771.165972222225</v>
      </c>
      <c r="U2832">
        <f t="shared" si="195"/>
        <v>2014</v>
      </c>
    </row>
    <row r="2833" spans="1:21" ht="32" hidden="1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P2833">
        <f t="shared" si="192"/>
        <v>63.85</v>
      </c>
      <c r="Q2833" s="11" t="s">
        <v>8315</v>
      </c>
      <c r="R2833" t="s">
        <v>8316</v>
      </c>
      <c r="S2833" s="16">
        <f t="shared" si="193"/>
        <v>42171.824884259258</v>
      </c>
      <c r="T2833" s="16">
        <f t="shared" si="194"/>
        <v>42201.824884259258</v>
      </c>
      <c r="U2833">
        <f t="shared" si="195"/>
        <v>2015</v>
      </c>
    </row>
    <row r="2834" spans="1:21" ht="48" hidden="1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P2834">
        <f t="shared" si="192"/>
        <v>30.19</v>
      </c>
      <c r="Q2834" s="11" t="s">
        <v>8315</v>
      </c>
      <c r="R2834" t="s">
        <v>8316</v>
      </c>
      <c r="S2834" s="16">
        <f t="shared" si="193"/>
        <v>41938.709421296298</v>
      </c>
      <c r="T2834" s="16">
        <f t="shared" si="194"/>
        <v>41966.916666666672</v>
      </c>
      <c r="U2834">
        <f t="shared" si="195"/>
        <v>2014</v>
      </c>
    </row>
    <row r="2835" spans="1:21" ht="16" hidden="1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P2835">
        <f t="shared" si="192"/>
        <v>83.51</v>
      </c>
      <c r="Q2835" s="11" t="s">
        <v>8315</v>
      </c>
      <c r="R2835" t="s">
        <v>8316</v>
      </c>
      <c r="S2835" s="16">
        <f t="shared" si="193"/>
        <v>42268.127696759257</v>
      </c>
      <c r="T2835" s="16">
        <f t="shared" si="194"/>
        <v>42288.083333333328</v>
      </c>
      <c r="U2835">
        <f t="shared" si="195"/>
        <v>2015</v>
      </c>
    </row>
    <row r="2836" spans="1:21" ht="48" hidden="1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P2836">
        <f t="shared" si="192"/>
        <v>64.760000000000005</v>
      </c>
      <c r="Q2836" s="11" t="s">
        <v>8315</v>
      </c>
      <c r="R2836" t="s">
        <v>8316</v>
      </c>
      <c r="S2836" s="16">
        <f t="shared" si="193"/>
        <v>42019.959837962961</v>
      </c>
      <c r="T2836" s="16">
        <f t="shared" si="194"/>
        <v>42034.959837962961</v>
      </c>
      <c r="U2836">
        <f t="shared" si="195"/>
        <v>2015</v>
      </c>
    </row>
    <row r="2837" spans="1:21" ht="48" hidden="1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P2837">
        <f t="shared" si="192"/>
        <v>20.12</v>
      </c>
      <c r="Q2837" s="11" t="s">
        <v>8315</v>
      </c>
      <c r="R2837" t="s">
        <v>8316</v>
      </c>
      <c r="S2837" s="16">
        <f t="shared" si="193"/>
        <v>42313.703900462962</v>
      </c>
      <c r="T2837" s="16">
        <f t="shared" si="194"/>
        <v>42343</v>
      </c>
      <c r="U2837">
        <f t="shared" si="195"/>
        <v>2015</v>
      </c>
    </row>
    <row r="2838" spans="1:21" ht="48" hidden="1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P2838">
        <f t="shared" si="192"/>
        <v>44.09</v>
      </c>
      <c r="Q2838" s="11" t="s">
        <v>8315</v>
      </c>
      <c r="R2838" t="s">
        <v>8316</v>
      </c>
      <c r="S2838" s="16">
        <f t="shared" si="193"/>
        <v>42746.261782407411</v>
      </c>
      <c r="T2838" s="16">
        <f t="shared" si="194"/>
        <v>42784.207638888889</v>
      </c>
      <c r="U2838">
        <f t="shared" si="195"/>
        <v>2017</v>
      </c>
    </row>
    <row r="2839" spans="1:21" ht="64" hidden="1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P2839">
        <f t="shared" si="192"/>
        <v>40.479999999999997</v>
      </c>
      <c r="Q2839" s="11" t="s">
        <v>8315</v>
      </c>
      <c r="R2839" t="s">
        <v>8316</v>
      </c>
      <c r="S2839" s="16">
        <f t="shared" si="193"/>
        <v>42307.908379629633</v>
      </c>
      <c r="T2839" s="16">
        <f t="shared" si="194"/>
        <v>42347.950046296297</v>
      </c>
      <c r="U2839">
        <f t="shared" si="195"/>
        <v>2015</v>
      </c>
    </row>
    <row r="2840" spans="1:21" ht="48" hidden="1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P2840">
        <f t="shared" si="192"/>
        <v>44.54</v>
      </c>
      <c r="Q2840" s="11" t="s">
        <v>8315</v>
      </c>
      <c r="R2840" t="s">
        <v>8316</v>
      </c>
      <c r="S2840" s="16">
        <f t="shared" si="193"/>
        <v>41842.607592592591</v>
      </c>
      <c r="T2840" s="16">
        <f t="shared" si="194"/>
        <v>41864.916666666664</v>
      </c>
      <c r="U2840">
        <f t="shared" si="195"/>
        <v>2014</v>
      </c>
    </row>
    <row r="2841" spans="1:21" ht="48" hidden="1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P2841">
        <f t="shared" si="192"/>
        <v>125.81</v>
      </c>
      <c r="Q2841" s="11" t="s">
        <v>8315</v>
      </c>
      <c r="R2841" t="s">
        <v>8316</v>
      </c>
      <c r="S2841" s="16">
        <f t="shared" si="193"/>
        <v>41853.240208333329</v>
      </c>
      <c r="T2841" s="16">
        <f t="shared" si="194"/>
        <v>41876.207638888889</v>
      </c>
      <c r="U2841">
        <f t="shared" si="195"/>
        <v>2014</v>
      </c>
    </row>
    <row r="2842" spans="1:21" ht="48" hidden="1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P2842">
        <f t="shared" si="192"/>
        <v>19.7</v>
      </c>
      <c r="Q2842" s="11" t="s">
        <v>8315</v>
      </c>
      <c r="R2842" t="s">
        <v>8316</v>
      </c>
      <c r="S2842" s="16">
        <f t="shared" si="193"/>
        <v>42060.035636574074</v>
      </c>
      <c r="T2842" s="16">
        <f t="shared" si="194"/>
        <v>42081.708333333328</v>
      </c>
      <c r="U2842">
        <f t="shared" si="195"/>
        <v>2015</v>
      </c>
    </row>
    <row r="2843" spans="1:21" ht="48" hidden="1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P2843">
        <f t="shared" si="192"/>
        <v>10</v>
      </c>
      <c r="Q2843" s="11" t="s">
        <v>8315</v>
      </c>
      <c r="R2843" t="s">
        <v>8316</v>
      </c>
      <c r="S2843" s="16">
        <f t="shared" si="193"/>
        <v>42291.739548611105</v>
      </c>
      <c r="T2843" s="16">
        <f t="shared" si="194"/>
        <v>42351.781215277777</v>
      </c>
      <c r="U2843">
        <f t="shared" si="195"/>
        <v>2015</v>
      </c>
    </row>
    <row r="2844" spans="1:21" ht="48" hidden="1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P2844">
        <f t="shared" si="192"/>
        <v>0</v>
      </c>
      <c r="Q2844" s="11" t="s">
        <v>8315</v>
      </c>
      <c r="R2844" t="s">
        <v>8316</v>
      </c>
      <c r="S2844" s="16">
        <f t="shared" si="193"/>
        <v>41784.952488425923</v>
      </c>
      <c r="T2844" s="16">
        <f t="shared" si="194"/>
        <v>41811.458333333336</v>
      </c>
      <c r="U2844">
        <f t="shared" si="195"/>
        <v>2014</v>
      </c>
    </row>
    <row r="2845" spans="1:21" ht="48" hidden="1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P2845">
        <f t="shared" si="192"/>
        <v>0</v>
      </c>
      <c r="Q2845" s="11" t="s">
        <v>8315</v>
      </c>
      <c r="R2845" t="s">
        <v>8316</v>
      </c>
      <c r="S2845" s="16">
        <f t="shared" si="193"/>
        <v>42492.737847222219</v>
      </c>
      <c r="T2845" s="16">
        <f t="shared" si="194"/>
        <v>42534.166666666672</v>
      </c>
      <c r="U2845">
        <f t="shared" si="195"/>
        <v>2016</v>
      </c>
    </row>
    <row r="2846" spans="1:21" ht="48" hidden="1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P2846">
        <f t="shared" si="192"/>
        <v>30</v>
      </c>
      <c r="Q2846" s="11" t="s">
        <v>8315</v>
      </c>
      <c r="R2846" t="s">
        <v>8316</v>
      </c>
      <c r="S2846" s="16">
        <f t="shared" si="193"/>
        <v>42709.546064814815</v>
      </c>
      <c r="T2846" s="16">
        <f t="shared" si="194"/>
        <v>42739.546064814815</v>
      </c>
      <c r="U2846">
        <f t="shared" si="195"/>
        <v>2017</v>
      </c>
    </row>
    <row r="2847" spans="1:21" ht="48" hidden="1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P2847">
        <f t="shared" si="192"/>
        <v>60.67</v>
      </c>
      <c r="Q2847" s="11" t="s">
        <v>8315</v>
      </c>
      <c r="R2847" t="s">
        <v>8316</v>
      </c>
      <c r="S2847" s="16">
        <f t="shared" si="193"/>
        <v>42103.016585648147</v>
      </c>
      <c r="T2847" s="16">
        <f t="shared" si="194"/>
        <v>42163.016585648147</v>
      </c>
      <c r="U2847">
        <f t="shared" si="195"/>
        <v>2015</v>
      </c>
    </row>
    <row r="2848" spans="1:21" ht="48" hidden="1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P2848">
        <f t="shared" si="192"/>
        <v>0</v>
      </c>
      <c r="Q2848" s="11" t="s">
        <v>8315</v>
      </c>
      <c r="R2848" t="s">
        <v>8316</v>
      </c>
      <c r="S2848" s="16">
        <f t="shared" si="193"/>
        <v>42108.692060185189</v>
      </c>
      <c r="T2848" s="16">
        <f t="shared" si="194"/>
        <v>42153.692060185189</v>
      </c>
      <c r="U2848">
        <f t="shared" si="195"/>
        <v>2015</v>
      </c>
    </row>
    <row r="2849" spans="1:21" ht="48" hidden="1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P2849">
        <f t="shared" si="192"/>
        <v>0</v>
      </c>
      <c r="Q2849" s="11" t="s">
        <v>8315</v>
      </c>
      <c r="R2849" t="s">
        <v>8316</v>
      </c>
      <c r="S2849" s="16">
        <f t="shared" si="193"/>
        <v>42453.806307870371</v>
      </c>
      <c r="T2849" s="16">
        <f t="shared" si="194"/>
        <v>42513.806307870371</v>
      </c>
      <c r="U2849">
        <f t="shared" si="195"/>
        <v>2016</v>
      </c>
    </row>
    <row r="2850" spans="1:21" ht="48" hidden="1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P2850">
        <f t="shared" si="192"/>
        <v>23.33</v>
      </c>
      <c r="Q2850" s="11" t="s">
        <v>8315</v>
      </c>
      <c r="R2850" t="s">
        <v>8316</v>
      </c>
      <c r="S2850" s="16">
        <f t="shared" si="193"/>
        <v>42123.648831018523</v>
      </c>
      <c r="T2850" s="16">
        <f t="shared" si="194"/>
        <v>42153.648831018523</v>
      </c>
      <c r="U2850">
        <f t="shared" si="195"/>
        <v>2015</v>
      </c>
    </row>
    <row r="2851" spans="1:21" ht="48" hidden="1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P2851">
        <f t="shared" si="192"/>
        <v>5</v>
      </c>
      <c r="Q2851" s="11" t="s">
        <v>8315</v>
      </c>
      <c r="R2851" t="s">
        <v>8316</v>
      </c>
      <c r="S2851" s="16">
        <f t="shared" si="193"/>
        <v>42453.428240740745</v>
      </c>
      <c r="T2851" s="16">
        <f t="shared" si="194"/>
        <v>42483.428240740745</v>
      </c>
      <c r="U2851">
        <f t="shared" si="195"/>
        <v>2016</v>
      </c>
    </row>
    <row r="2852" spans="1:21" ht="48" hidden="1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P2852">
        <f t="shared" si="192"/>
        <v>23.92</v>
      </c>
      <c r="Q2852" s="11" t="s">
        <v>8315</v>
      </c>
      <c r="R2852" t="s">
        <v>8316</v>
      </c>
      <c r="S2852" s="16">
        <f t="shared" si="193"/>
        <v>41858.007071759261</v>
      </c>
      <c r="T2852" s="16">
        <f t="shared" si="194"/>
        <v>41888.007071759261</v>
      </c>
      <c r="U2852">
        <f t="shared" si="195"/>
        <v>2014</v>
      </c>
    </row>
    <row r="2853" spans="1:21" ht="48" hidden="1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P2853">
        <f t="shared" si="192"/>
        <v>0</v>
      </c>
      <c r="Q2853" s="11" t="s">
        <v>8315</v>
      </c>
      <c r="R2853" t="s">
        <v>8316</v>
      </c>
      <c r="S2853" s="16">
        <f t="shared" si="193"/>
        <v>42390.002650462964</v>
      </c>
      <c r="T2853" s="16">
        <f t="shared" si="194"/>
        <v>42398.970138888893</v>
      </c>
      <c r="U2853">
        <f t="shared" si="195"/>
        <v>2016</v>
      </c>
    </row>
    <row r="2854" spans="1:21" ht="48" hidden="1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P2854">
        <f t="shared" si="192"/>
        <v>15.83</v>
      </c>
      <c r="Q2854" s="11" t="s">
        <v>8315</v>
      </c>
      <c r="R2854" t="s">
        <v>8316</v>
      </c>
      <c r="S2854" s="16">
        <f t="shared" si="193"/>
        <v>41781.045173611114</v>
      </c>
      <c r="T2854" s="16">
        <f t="shared" si="194"/>
        <v>41811.045173611114</v>
      </c>
      <c r="U2854">
        <f t="shared" si="195"/>
        <v>2014</v>
      </c>
    </row>
    <row r="2855" spans="1:21" ht="48" hidden="1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P2855">
        <f t="shared" si="192"/>
        <v>0</v>
      </c>
      <c r="Q2855" s="11" t="s">
        <v>8315</v>
      </c>
      <c r="R2855" t="s">
        <v>8316</v>
      </c>
      <c r="S2855" s="16">
        <f t="shared" si="193"/>
        <v>41836.190937499996</v>
      </c>
      <c r="T2855" s="16">
        <f t="shared" si="194"/>
        <v>41896.190937499996</v>
      </c>
      <c r="U2855">
        <f t="shared" si="195"/>
        <v>2014</v>
      </c>
    </row>
    <row r="2856" spans="1:21" ht="48" hidden="1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P2856">
        <f t="shared" si="192"/>
        <v>29.79</v>
      </c>
      <c r="Q2856" s="11" t="s">
        <v>8315</v>
      </c>
      <c r="R2856" t="s">
        <v>8316</v>
      </c>
      <c r="S2856" s="16">
        <f t="shared" si="193"/>
        <v>42111.71665509259</v>
      </c>
      <c r="T2856" s="16">
        <f t="shared" si="194"/>
        <v>42131.71665509259</v>
      </c>
      <c r="U2856">
        <f t="shared" si="195"/>
        <v>2015</v>
      </c>
    </row>
    <row r="2857" spans="1:21" ht="48" hidden="1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P2857">
        <f t="shared" si="192"/>
        <v>60</v>
      </c>
      <c r="Q2857" s="11" t="s">
        <v>8315</v>
      </c>
      <c r="R2857" t="s">
        <v>8316</v>
      </c>
      <c r="S2857" s="16">
        <f t="shared" si="193"/>
        <v>42370.007766203707</v>
      </c>
      <c r="T2857" s="16">
        <f t="shared" si="194"/>
        <v>42398.981944444444</v>
      </c>
      <c r="U2857">
        <f t="shared" si="195"/>
        <v>2016</v>
      </c>
    </row>
    <row r="2858" spans="1:21" ht="48" hidden="1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P2858">
        <f t="shared" si="192"/>
        <v>24.33</v>
      </c>
      <c r="Q2858" s="11" t="s">
        <v>8315</v>
      </c>
      <c r="R2858" t="s">
        <v>8316</v>
      </c>
      <c r="S2858" s="16">
        <f t="shared" si="193"/>
        <v>42165.037581018521</v>
      </c>
      <c r="T2858" s="16">
        <f t="shared" si="194"/>
        <v>42224.898611111115</v>
      </c>
      <c r="U2858">
        <f t="shared" si="195"/>
        <v>2015</v>
      </c>
    </row>
    <row r="2859" spans="1:21" ht="64" hidden="1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P2859">
        <f t="shared" si="192"/>
        <v>500</v>
      </c>
      <c r="Q2859" s="11" t="s">
        <v>8315</v>
      </c>
      <c r="R2859" t="s">
        <v>8316</v>
      </c>
      <c r="S2859" s="16">
        <f t="shared" si="193"/>
        <v>42726.920081018514</v>
      </c>
      <c r="T2859" s="16">
        <f t="shared" si="194"/>
        <v>42786.75</v>
      </c>
      <c r="U2859">
        <f t="shared" si="195"/>
        <v>2017</v>
      </c>
    </row>
    <row r="2860" spans="1:21" ht="48" hidden="1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P2860">
        <f t="shared" si="192"/>
        <v>0</v>
      </c>
      <c r="Q2860" s="11" t="s">
        <v>8315</v>
      </c>
      <c r="R2860" t="s">
        <v>8316</v>
      </c>
      <c r="S2860" s="16">
        <f t="shared" si="193"/>
        <v>41954.545081018514</v>
      </c>
      <c r="T2860" s="16">
        <f t="shared" si="194"/>
        <v>41978.477777777778</v>
      </c>
      <c r="U2860">
        <f t="shared" si="195"/>
        <v>2014</v>
      </c>
    </row>
    <row r="2861" spans="1:21" ht="32" hidden="1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P2861">
        <f t="shared" si="192"/>
        <v>35</v>
      </c>
      <c r="Q2861" s="11" t="s">
        <v>8315</v>
      </c>
      <c r="R2861" t="s">
        <v>8316</v>
      </c>
      <c r="S2861" s="16">
        <f t="shared" si="193"/>
        <v>42233.362314814818</v>
      </c>
      <c r="T2861" s="16">
        <f t="shared" si="194"/>
        <v>42293.362314814818</v>
      </c>
      <c r="U2861">
        <f t="shared" si="195"/>
        <v>2015</v>
      </c>
    </row>
    <row r="2862" spans="1:21" ht="48" hidden="1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P2862">
        <f t="shared" si="192"/>
        <v>29.56</v>
      </c>
      <c r="Q2862" s="11" t="s">
        <v>8315</v>
      </c>
      <c r="R2862" t="s">
        <v>8316</v>
      </c>
      <c r="S2862" s="16">
        <f t="shared" si="193"/>
        <v>42480.800648148142</v>
      </c>
      <c r="T2862" s="16">
        <f t="shared" si="194"/>
        <v>42540.800648148142</v>
      </c>
      <c r="U2862">
        <f t="shared" si="195"/>
        <v>2016</v>
      </c>
    </row>
    <row r="2863" spans="1:21" ht="48" hidden="1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P2863">
        <f t="shared" si="192"/>
        <v>26.67</v>
      </c>
      <c r="Q2863" s="11" t="s">
        <v>8315</v>
      </c>
      <c r="R2863" t="s">
        <v>8316</v>
      </c>
      <c r="S2863" s="16">
        <f t="shared" si="193"/>
        <v>42257.590833333335</v>
      </c>
      <c r="T2863" s="16">
        <f t="shared" si="194"/>
        <v>42271.590833333335</v>
      </c>
      <c r="U2863">
        <f t="shared" si="195"/>
        <v>2015</v>
      </c>
    </row>
    <row r="2864" spans="1:21" ht="48" hidden="1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P2864">
        <f t="shared" si="192"/>
        <v>18.329999999999998</v>
      </c>
      <c r="Q2864" s="11" t="s">
        <v>8315</v>
      </c>
      <c r="R2864" t="s">
        <v>8316</v>
      </c>
      <c r="S2864" s="16">
        <f t="shared" si="193"/>
        <v>41784.789687500001</v>
      </c>
      <c r="T2864" s="16">
        <f t="shared" si="194"/>
        <v>41814.789687500001</v>
      </c>
      <c r="U2864">
        <f t="shared" si="195"/>
        <v>2014</v>
      </c>
    </row>
    <row r="2865" spans="1:21" ht="48" hidden="1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P2865">
        <f t="shared" si="192"/>
        <v>20</v>
      </c>
      <c r="Q2865" s="11" t="s">
        <v>8315</v>
      </c>
      <c r="R2865" t="s">
        <v>8316</v>
      </c>
      <c r="S2865" s="16">
        <f t="shared" si="193"/>
        <v>41831.675034722226</v>
      </c>
      <c r="T2865" s="16">
        <f t="shared" si="194"/>
        <v>41891.675034722226</v>
      </c>
      <c r="U2865">
        <f t="shared" si="195"/>
        <v>2014</v>
      </c>
    </row>
    <row r="2866" spans="1:21" ht="16" hidden="1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P2866">
        <f t="shared" si="192"/>
        <v>13.33</v>
      </c>
      <c r="Q2866" s="11" t="s">
        <v>8315</v>
      </c>
      <c r="R2866" t="s">
        <v>8316</v>
      </c>
      <c r="S2866" s="16">
        <f t="shared" si="193"/>
        <v>42172.613506944443</v>
      </c>
      <c r="T2866" s="16">
        <f t="shared" si="194"/>
        <v>42202.554166666669</v>
      </c>
      <c r="U2866">
        <f t="shared" si="195"/>
        <v>2015</v>
      </c>
    </row>
    <row r="2867" spans="1:21" ht="48" hidden="1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P2867">
        <f t="shared" si="192"/>
        <v>0</v>
      </c>
      <c r="Q2867" s="11" t="s">
        <v>8315</v>
      </c>
      <c r="R2867" t="s">
        <v>8316</v>
      </c>
      <c r="S2867" s="16">
        <f t="shared" si="193"/>
        <v>41950.114108796297</v>
      </c>
      <c r="T2867" s="16">
        <f t="shared" si="194"/>
        <v>42010.114108796297</v>
      </c>
      <c r="U2867">
        <f t="shared" si="195"/>
        <v>2015</v>
      </c>
    </row>
    <row r="2868" spans="1:21" ht="48" hidden="1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P2868">
        <f t="shared" si="192"/>
        <v>22.5</v>
      </c>
      <c r="Q2868" s="11" t="s">
        <v>8315</v>
      </c>
      <c r="R2868" t="s">
        <v>8316</v>
      </c>
      <c r="S2868" s="16">
        <f t="shared" si="193"/>
        <v>42627.955104166671</v>
      </c>
      <c r="T2868" s="16">
        <f t="shared" si="194"/>
        <v>42657.916666666672</v>
      </c>
      <c r="U2868">
        <f t="shared" si="195"/>
        <v>2016</v>
      </c>
    </row>
    <row r="2869" spans="1:21" ht="48" hidden="1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P2869">
        <f t="shared" si="192"/>
        <v>50.4</v>
      </c>
      <c r="Q2869" s="11" t="s">
        <v>8315</v>
      </c>
      <c r="R2869" t="s">
        <v>8316</v>
      </c>
      <c r="S2869" s="16">
        <f t="shared" si="193"/>
        <v>42531.195277777777</v>
      </c>
      <c r="T2869" s="16">
        <f t="shared" si="194"/>
        <v>42555.166666666672</v>
      </c>
      <c r="U2869">
        <f t="shared" si="195"/>
        <v>2016</v>
      </c>
    </row>
    <row r="2870" spans="1:21" ht="48" hidden="1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P2870">
        <f t="shared" si="192"/>
        <v>105.03</v>
      </c>
      <c r="Q2870" s="11" t="s">
        <v>8315</v>
      </c>
      <c r="R2870" t="s">
        <v>8316</v>
      </c>
      <c r="S2870" s="16">
        <f t="shared" si="193"/>
        <v>42618.827013888891</v>
      </c>
      <c r="T2870" s="16">
        <f t="shared" si="194"/>
        <v>42648.827013888891</v>
      </c>
      <c r="U2870">
        <f t="shared" si="195"/>
        <v>2016</v>
      </c>
    </row>
    <row r="2871" spans="1:21" ht="48" hidden="1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P2871">
        <f t="shared" si="192"/>
        <v>35.4</v>
      </c>
      <c r="Q2871" s="11" t="s">
        <v>8315</v>
      </c>
      <c r="R2871" t="s">
        <v>8316</v>
      </c>
      <c r="S2871" s="16">
        <f t="shared" si="193"/>
        <v>42540.593530092592</v>
      </c>
      <c r="T2871" s="16">
        <f t="shared" si="194"/>
        <v>42570.593530092592</v>
      </c>
      <c r="U2871">
        <f t="shared" si="195"/>
        <v>2016</v>
      </c>
    </row>
    <row r="2872" spans="1:21" ht="48" hidden="1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P2872">
        <f t="shared" si="192"/>
        <v>83.33</v>
      </c>
      <c r="Q2872" s="11" t="s">
        <v>8315</v>
      </c>
      <c r="R2872" t="s">
        <v>8316</v>
      </c>
      <c r="S2872" s="16">
        <f t="shared" si="193"/>
        <v>41746.189409722225</v>
      </c>
      <c r="T2872" s="16">
        <f t="shared" si="194"/>
        <v>41776.189409722225</v>
      </c>
      <c r="U2872">
        <f t="shared" si="195"/>
        <v>2014</v>
      </c>
    </row>
    <row r="2873" spans="1:21" ht="48" hidden="1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P2873">
        <f t="shared" si="192"/>
        <v>35.92</v>
      </c>
      <c r="Q2873" s="11" t="s">
        <v>8315</v>
      </c>
      <c r="R2873" t="s">
        <v>8316</v>
      </c>
      <c r="S2873" s="16">
        <f t="shared" si="193"/>
        <v>41974.738576388889</v>
      </c>
      <c r="T2873" s="16">
        <f t="shared" si="194"/>
        <v>41994.738576388889</v>
      </c>
      <c r="U2873">
        <f t="shared" si="195"/>
        <v>2014</v>
      </c>
    </row>
    <row r="2874" spans="1:21" ht="32" hidden="1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P2874">
        <f t="shared" si="192"/>
        <v>0</v>
      </c>
      <c r="Q2874" s="11" t="s">
        <v>8315</v>
      </c>
      <c r="R2874" t="s">
        <v>8316</v>
      </c>
      <c r="S2874" s="16">
        <f t="shared" si="193"/>
        <v>42115.11618055556</v>
      </c>
      <c r="T2874" s="16">
        <f t="shared" si="194"/>
        <v>42175.11618055556</v>
      </c>
      <c r="U2874">
        <f t="shared" si="195"/>
        <v>2015</v>
      </c>
    </row>
    <row r="2875" spans="1:21" ht="48" hidden="1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P2875">
        <f t="shared" si="192"/>
        <v>119.13</v>
      </c>
      <c r="Q2875" s="11" t="s">
        <v>8315</v>
      </c>
      <c r="R2875" t="s">
        <v>8316</v>
      </c>
      <c r="S2875" s="16">
        <f t="shared" si="193"/>
        <v>42002.817488425921</v>
      </c>
      <c r="T2875" s="16">
        <f t="shared" si="194"/>
        <v>42032.817488425921</v>
      </c>
      <c r="U2875">
        <f t="shared" si="195"/>
        <v>2015</v>
      </c>
    </row>
    <row r="2876" spans="1:21" ht="48" hidden="1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P2876">
        <f t="shared" si="192"/>
        <v>90.33</v>
      </c>
      <c r="Q2876" s="11" t="s">
        <v>8315</v>
      </c>
      <c r="R2876" t="s">
        <v>8316</v>
      </c>
      <c r="S2876" s="16">
        <f t="shared" si="193"/>
        <v>42722.84474537037</v>
      </c>
      <c r="T2876" s="16">
        <f t="shared" si="194"/>
        <v>42752.84474537037</v>
      </c>
      <c r="U2876">
        <f t="shared" si="195"/>
        <v>2017</v>
      </c>
    </row>
    <row r="2877" spans="1:21" ht="48" hidden="1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P2877">
        <f t="shared" si="192"/>
        <v>2.33</v>
      </c>
      <c r="Q2877" s="11" t="s">
        <v>8315</v>
      </c>
      <c r="R2877" t="s">
        <v>8316</v>
      </c>
      <c r="S2877" s="16">
        <f t="shared" si="193"/>
        <v>42465.128391203703</v>
      </c>
      <c r="T2877" s="16">
        <f t="shared" si="194"/>
        <v>42495.128391203703</v>
      </c>
      <c r="U2877">
        <f t="shared" si="195"/>
        <v>2016</v>
      </c>
    </row>
    <row r="2878" spans="1:21" ht="48" hidden="1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P2878">
        <f t="shared" si="192"/>
        <v>0</v>
      </c>
      <c r="Q2878" s="11" t="s">
        <v>8315</v>
      </c>
      <c r="R2878" t="s">
        <v>8316</v>
      </c>
      <c r="S2878" s="16">
        <f t="shared" si="193"/>
        <v>42171.743969907402</v>
      </c>
      <c r="T2878" s="16">
        <f t="shared" si="194"/>
        <v>42201.743969907402</v>
      </c>
      <c r="U2878">
        <f t="shared" si="195"/>
        <v>2015</v>
      </c>
    </row>
    <row r="2879" spans="1:21" ht="48" hidden="1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P2879">
        <f t="shared" si="192"/>
        <v>108.33</v>
      </c>
      <c r="Q2879" s="11" t="s">
        <v>8315</v>
      </c>
      <c r="R2879" t="s">
        <v>8316</v>
      </c>
      <c r="S2879" s="16">
        <f t="shared" si="193"/>
        <v>42672.955138888887</v>
      </c>
      <c r="T2879" s="16">
        <f t="shared" si="194"/>
        <v>42704.708333333328</v>
      </c>
      <c r="U2879">
        <f t="shared" si="195"/>
        <v>2016</v>
      </c>
    </row>
    <row r="2880" spans="1:21" ht="48" hidden="1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P2880">
        <f t="shared" si="192"/>
        <v>15.75</v>
      </c>
      <c r="Q2880" s="11" t="s">
        <v>8315</v>
      </c>
      <c r="R2880" t="s">
        <v>8316</v>
      </c>
      <c r="S2880" s="16">
        <f t="shared" si="193"/>
        <v>42128.615682870368</v>
      </c>
      <c r="T2880" s="16">
        <f t="shared" si="194"/>
        <v>42188.615682870368</v>
      </c>
      <c r="U2880">
        <f t="shared" si="195"/>
        <v>2015</v>
      </c>
    </row>
    <row r="2881" spans="1:21" ht="48" hidden="1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P2881">
        <f t="shared" si="192"/>
        <v>29</v>
      </c>
      <c r="Q2881" s="11" t="s">
        <v>8315</v>
      </c>
      <c r="R2881" t="s">
        <v>8316</v>
      </c>
      <c r="S2881" s="16">
        <f t="shared" si="193"/>
        <v>42359.725243055553</v>
      </c>
      <c r="T2881" s="16">
        <f t="shared" si="194"/>
        <v>42389.725243055553</v>
      </c>
      <c r="U2881">
        <f t="shared" si="195"/>
        <v>2016</v>
      </c>
    </row>
    <row r="2882" spans="1:21" ht="48" hidden="1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P2882">
        <f t="shared" si="192"/>
        <v>96.55</v>
      </c>
      <c r="Q2882" s="11" t="s">
        <v>8315</v>
      </c>
      <c r="R2882" t="s">
        <v>8316</v>
      </c>
      <c r="S2882" s="16">
        <f t="shared" si="193"/>
        <v>42192.905694444446</v>
      </c>
      <c r="T2882" s="16">
        <f t="shared" si="194"/>
        <v>42236.711805555555</v>
      </c>
      <c r="U2882">
        <f t="shared" si="195"/>
        <v>2015</v>
      </c>
    </row>
    <row r="2883" spans="1:21" ht="48" hidden="1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P2883">
        <f t="shared" ref="P2883:P2946" si="196">IFERROR(ROUND(E2883/L2883,2),0)</f>
        <v>0</v>
      </c>
      <c r="Q2883" s="11" t="s">
        <v>8315</v>
      </c>
      <c r="R2883" t="s">
        <v>8316</v>
      </c>
      <c r="S2883" s="16">
        <f t="shared" ref="S2883:S2946" si="197">(((J2883/60)/60)/24)+DATE(1970,1,1)</f>
        <v>41916.597638888888</v>
      </c>
      <c r="T2883" s="16">
        <f t="shared" ref="T2883:T2946" si="198">(((I2883/60)/60)/24)+DATE(1970,1,1)</f>
        <v>41976.639305555553</v>
      </c>
      <c r="U2883">
        <f t="shared" ref="U2883:U2946" si="199">YEAR(T2883)</f>
        <v>2014</v>
      </c>
    </row>
    <row r="2884" spans="1:21" ht="48" hidden="1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P2884">
        <f t="shared" si="196"/>
        <v>63</v>
      </c>
      <c r="Q2884" s="11" t="s">
        <v>8315</v>
      </c>
      <c r="R2884" t="s">
        <v>8316</v>
      </c>
      <c r="S2884" s="16">
        <f t="shared" si="197"/>
        <v>42461.596273148149</v>
      </c>
      <c r="T2884" s="16">
        <f t="shared" si="198"/>
        <v>42491.596273148149</v>
      </c>
      <c r="U2884">
        <f t="shared" si="199"/>
        <v>2016</v>
      </c>
    </row>
    <row r="2885" spans="1:21" ht="48" hidden="1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P2885">
        <f t="shared" si="196"/>
        <v>381.6</v>
      </c>
      <c r="Q2885" s="11" t="s">
        <v>8315</v>
      </c>
      <c r="R2885" t="s">
        <v>8316</v>
      </c>
      <c r="S2885" s="16">
        <f t="shared" si="197"/>
        <v>42370.90320601852</v>
      </c>
      <c r="T2885" s="16">
        <f t="shared" si="198"/>
        <v>42406.207638888889</v>
      </c>
      <c r="U2885">
        <f t="shared" si="199"/>
        <v>2016</v>
      </c>
    </row>
    <row r="2886" spans="1:21" ht="32" hidden="1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P2886">
        <f t="shared" si="196"/>
        <v>46.25</v>
      </c>
      <c r="Q2886" s="11" t="s">
        <v>8315</v>
      </c>
      <c r="R2886" t="s">
        <v>8316</v>
      </c>
      <c r="S2886" s="16">
        <f t="shared" si="197"/>
        <v>41948.727256944447</v>
      </c>
      <c r="T2886" s="16">
        <f t="shared" si="198"/>
        <v>41978.727256944447</v>
      </c>
      <c r="U2886">
        <f t="shared" si="199"/>
        <v>2014</v>
      </c>
    </row>
    <row r="2887" spans="1:21" ht="32" hidden="1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P2887">
        <f t="shared" si="196"/>
        <v>26</v>
      </c>
      <c r="Q2887" s="11" t="s">
        <v>8315</v>
      </c>
      <c r="R2887" t="s">
        <v>8316</v>
      </c>
      <c r="S2887" s="16">
        <f t="shared" si="197"/>
        <v>42047.07640046296</v>
      </c>
      <c r="T2887" s="16">
        <f t="shared" si="198"/>
        <v>42077.034733796296</v>
      </c>
      <c r="U2887">
        <f t="shared" si="199"/>
        <v>2015</v>
      </c>
    </row>
    <row r="2888" spans="1:21" ht="48" hidden="1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P2888">
        <f t="shared" si="196"/>
        <v>10</v>
      </c>
      <c r="Q2888" s="11" t="s">
        <v>8315</v>
      </c>
      <c r="R2888" t="s">
        <v>8316</v>
      </c>
      <c r="S2888" s="16">
        <f t="shared" si="197"/>
        <v>42261.632916666669</v>
      </c>
      <c r="T2888" s="16">
        <f t="shared" si="198"/>
        <v>42266.165972222225</v>
      </c>
      <c r="U2888">
        <f t="shared" si="199"/>
        <v>2015</v>
      </c>
    </row>
    <row r="2889" spans="1:21" ht="48" hidden="1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P2889">
        <f t="shared" si="196"/>
        <v>5</v>
      </c>
      <c r="Q2889" s="11" t="s">
        <v>8315</v>
      </c>
      <c r="R2889" t="s">
        <v>8316</v>
      </c>
      <c r="S2889" s="16">
        <f t="shared" si="197"/>
        <v>41985.427361111113</v>
      </c>
      <c r="T2889" s="16">
        <f t="shared" si="198"/>
        <v>42015.427361111113</v>
      </c>
      <c r="U2889">
        <f t="shared" si="199"/>
        <v>2015</v>
      </c>
    </row>
    <row r="2890" spans="1:21" ht="48" hidden="1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P2890">
        <f t="shared" si="196"/>
        <v>0</v>
      </c>
      <c r="Q2890" s="11" t="s">
        <v>8315</v>
      </c>
      <c r="R2890" t="s">
        <v>8316</v>
      </c>
      <c r="S2890" s="16">
        <f t="shared" si="197"/>
        <v>41922.535185185188</v>
      </c>
      <c r="T2890" s="16">
        <f t="shared" si="198"/>
        <v>41930.207638888889</v>
      </c>
      <c r="U2890">
        <f t="shared" si="199"/>
        <v>2014</v>
      </c>
    </row>
    <row r="2891" spans="1:21" ht="48" hidden="1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P2891">
        <f t="shared" si="196"/>
        <v>81.569999999999993</v>
      </c>
      <c r="Q2891" s="11" t="s">
        <v>8315</v>
      </c>
      <c r="R2891" t="s">
        <v>8316</v>
      </c>
      <c r="S2891" s="16">
        <f t="shared" si="197"/>
        <v>41850.863252314812</v>
      </c>
      <c r="T2891" s="16">
        <f t="shared" si="198"/>
        <v>41880.863252314812</v>
      </c>
      <c r="U2891">
        <f t="shared" si="199"/>
        <v>2014</v>
      </c>
    </row>
    <row r="2892" spans="1:21" ht="48" hidden="1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P2892">
        <f t="shared" si="196"/>
        <v>7</v>
      </c>
      <c r="Q2892" s="11" t="s">
        <v>8315</v>
      </c>
      <c r="R2892" t="s">
        <v>8316</v>
      </c>
      <c r="S2892" s="16">
        <f t="shared" si="197"/>
        <v>41831.742962962962</v>
      </c>
      <c r="T2892" s="16">
        <f t="shared" si="198"/>
        <v>41860.125</v>
      </c>
      <c r="U2892">
        <f t="shared" si="199"/>
        <v>2014</v>
      </c>
    </row>
    <row r="2893" spans="1:21" ht="48" hidden="1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P2893">
        <f t="shared" si="196"/>
        <v>27.3</v>
      </c>
      <c r="Q2893" s="11" t="s">
        <v>8315</v>
      </c>
      <c r="R2893" t="s">
        <v>8316</v>
      </c>
      <c r="S2893" s="16">
        <f t="shared" si="197"/>
        <v>42415.883425925931</v>
      </c>
      <c r="T2893" s="16">
        <f t="shared" si="198"/>
        <v>42475.84175925926</v>
      </c>
      <c r="U2893">
        <f t="shared" si="199"/>
        <v>2016</v>
      </c>
    </row>
    <row r="2894" spans="1:21" ht="48" hidden="1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P2894">
        <f t="shared" si="196"/>
        <v>29.41</v>
      </c>
      <c r="Q2894" s="11" t="s">
        <v>8315</v>
      </c>
      <c r="R2894" t="s">
        <v>8316</v>
      </c>
      <c r="S2894" s="16">
        <f t="shared" si="197"/>
        <v>41869.714166666665</v>
      </c>
      <c r="T2894" s="16">
        <f t="shared" si="198"/>
        <v>41876.875</v>
      </c>
      <c r="U2894">
        <f t="shared" si="199"/>
        <v>2014</v>
      </c>
    </row>
    <row r="2895" spans="1:21" ht="16" hidden="1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P2895">
        <f t="shared" si="196"/>
        <v>12.5</v>
      </c>
      <c r="Q2895" s="11" t="s">
        <v>8315</v>
      </c>
      <c r="R2895" t="s">
        <v>8316</v>
      </c>
      <c r="S2895" s="16">
        <f t="shared" si="197"/>
        <v>41953.773090277777</v>
      </c>
      <c r="T2895" s="16">
        <f t="shared" si="198"/>
        <v>42013.083333333328</v>
      </c>
      <c r="U2895">
        <f t="shared" si="199"/>
        <v>2015</v>
      </c>
    </row>
    <row r="2896" spans="1:21" ht="32" hidden="1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P2896">
        <f t="shared" si="196"/>
        <v>0</v>
      </c>
      <c r="Q2896" s="11" t="s">
        <v>8315</v>
      </c>
      <c r="R2896" t="s">
        <v>8316</v>
      </c>
      <c r="S2896" s="16">
        <f t="shared" si="197"/>
        <v>42037.986284722225</v>
      </c>
      <c r="T2896" s="16">
        <f t="shared" si="198"/>
        <v>42097.944618055553</v>
      </c>
      <c r="U2896">
        <f t="shared" si="199"/>
        <v>2015</v>
      </c>
    </row>
    <row r="2897" spans="1:21" ht="48" hidden="1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P2897">
        <f t="shared" si="196"/>
        <v>5.75</v>
      </c>
      <c r="Q2897" s="11" t="s">
        <v>8315</v>
      </c>
      <c r="R2897" t="s">
        <v>8316</v>
      </c>
      <c r="S2897" s="16">
        <f t="shared" si="197"/>
        <v>41811.555462962962</v>
      </c>
      <c r="T2897" s="16">
        <f t="shared" si="198"/>
        <v>41812.875</v>
      </c>
      <c r="U2897">
        <f t="shared" si="199"/>
        <v>2014</v>
      </c>
    </row>
    <row r="2898" spans="1:21" ht="48" hidden="1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P2898">
        <f t="shared" si="196"/>
        <v>52.08</v>
      </c>
      <c r="Q2898" s="11" t="s">
        <v>8315</v>
      </c>
      <c r="R2898" t="s">
        <v>8316</v>
      </c>
      <c r="S2898" s="16">
        <f t="shared" si="197"/>
        <v>42701.908807870372</v>
      </c>
      <c r="T2898" s="16">
        <f t="shared" si="198"/>
        <v>42716.25</v>
      </c>
      <c r="U2898">
        <f t="shared" si="199"/>
        <v>2016</v>
      </c>
    </row>
    <row r="2899" spans="1:21" ht="48" hidden="1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P2899">
        <f t="shared" si="196"/>
        <v>183.33</v>
      </c>
      <c r="Q2899" s="11" t="s">
        <v>8315</v>
      </c>
      <c r="R2899" t="s">
        <v>8316</v>
      </c>
      <c r="S2899" s="16">
        <f t="shared" si="197"/>
        <v>42258.646504629629</v>
      </c>
      <c r="T2899" s="16">
        <f t="shared" si="198"/>
        <v>42288.645196759258</v>
      </c>
      <c r="U2899">
        <f t="shared" si="199"/>
        <v>2015</v>
      </c>
    </row>
    <row r="2900" spans="1:21" ht="48" hidden="1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P2900">
        <f t="shared" si="196"/>
        <v>26.33</v>
      </c>
      <c r="Q2900" s="11" t="s">
        <v>8315</v>
      </c>
      <c r="R2900" t="s">
        <v>8316</v>
      </c>
      <c r="S2900" s="16">
        <f t="shared" si="197"/>
        <v>42278.664965277778</v>
      </c>
      <c r="T2900" s="16">
        <f t="shared" si="198"/>
        <v>42308.664965277778</v>
      </c>
      <c r="U2900">
        <f t="shared" si="199"/>
        <v>2015</v>
      </c>
    </row>
    <row r="2901" spans="1:21" ht="48" hidden="1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P2901">
        <f t="shared" si="196"/>
        <v>0</v>
      </c>
      <c r="Q2901" s="11" t="s">
        <v>8315</v>
      </c>
      <c r="R2901" t="s">
        <v>8316</v>
      </c>
      <c r="S2901" s="16">
        <f t="shared" si="197"/>
        <v>42515.078217592592</v>
      </c>
      <c r="T2901" s="16">
        <f t="shared" si="198"/>
        <v>42575.078217592592</v>
      </c>
      <c r="U2901">
        <f t="shared" si="199"/>
        <v>2016</v>
      </c>
    </row>
    <row r="2902" spans="1:21" ht="48" hidden="1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P2902">
        <f t="shared" si="196"/>
        <v>486.43</v>
      </c>
      <c r="Q2902" s="11" t="s">
        <v>8315</v>
      </c>
      <c r="R2902" t="s">
        <v>8316</v>
      </c>
      <c r="S2902" s="16">
        <f t="shared" si="197"/>
        <v>41830.234166666669</v>
      </c>
      <c r="T2902" s="16">
        <f t="shared" si="198"/>
        <v>41860.234166666669</v>
      </c>
      <c r="U2902">
        <f t="shared" si="199"/>
        <v>2014</v>
      </c>
    </row>
    <row r="2903" spans="1:21" ht="48" hidden="1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P2903">
        <f t="shared" si="196"/>
        <v>3</v>
      </c>
      <c r="Q2903" s="11" t="s">
        <v>8315</v>
      </c>
      <c r="R2903" t="s">
        <v>8316</v>
      </c>
      <c r="S2903" s="16">
        <f t="shared" si="197"/>
        <v>41982.904386574075</v>
      </c>
      <c r="T2903" s="16">
        <f t="shared" si="198"/>
        <v>42042.904386574075</v>
      </c>
      <c r="U2903">
        <f t="shared" si="199"/>
        <v>2015</v>
      </c>
    </row>
    <row r="2904" spans="1:21" ht="32" hidden="1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P2904">
        <f t="shared" si="196"/>
        <v>25</v>
      </c>
      <c r="Q2904" s="11" t="s">
        <v>8315</v>
      </c>
      <c r="R2904" t="s">
        <v>8316</v>
      </c>
      <c r="S2904" s="16">
        <f t="shared" si="197"/>
        <v>42210.439768518518</v>
      </c>
      <c r="T2904" s="16">
        <f t="shared" si="198"/>
        <v>42240.439768518518</v>
      </c>
      <c r="U2904">
        <f t="shared" si="199"/>
        <v>2015</v>
      </c>
    </row>
    <row r="2905" spans="1:21" ht="48" hidden="1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P2905">
        <f t="shared" si="196"/>
        <v>9.75</v>
      </c>
      <c r="Q2905" s="11" t="s">
        <v>8315</v>
      </c>
      <c r="R2905" t="s">
        <v>8316</v>
      </c>
      <c r="S2905" s="16">
        <f t="shared" si="197"/>
        <v>42196.166874999995</v>
      </c>
      <c r="T2905" s="16">
        <f t="shared" si="198"/>
        <v>42256.166874999995</v>
      </c>
      <c r="U2905">
        <f t="shared" si="199"/>
        <v>2015</v>
      </c>
    </row>
    <row r="2906" spans="1:21" ht="48" hidden="1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P2906">
        <f t="shared" si="196"/>
        <v>18.75</v>
      </c>
      <c r="Q2906" s="11" t="s">
        <v>8315</v>
      </c>
      <c r="R2906" t="s">
        <v>8316</v>
      </c>
      <c r="S2906" s="16">
        <f t="shared" si="197"/>
        <v>41940.967951388891</v>
      </c>
      <c r="T2906" s="16">
        <f t="shared" si="198"/>
        <v>41952.5</v>
      </c>
      <c r="U2906">
        <f t="shared" si="199"/>
        <v>2014</v>
      </c>
    </row>
    <row r="2907" spans="1:21" ht="48" hidden="1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P2907">
        <f t="shared" si="196"/>
        <v>36.590000000000003</v>
      </c>
      <c r="Q2907" s="11" t="s">
        <v>8315</v>
      </c>
      <c r="R2907" t="s">
        <v>8316</v>
      </c>
      <c r="S2907" s="16">
        <f t="shared" si="197"/>
        <v>42606.056863425925</v>
      </c>
      <c r="T2907" s="16">
        <f t="shared" si="198"/>
        <v>42620.056863425925</v>
      </c>
      <c r="U2907">
        <f t="shared" si="199"/>
        <v>2016</v>
      </c>
    </row>
    <row r="2908" spans="1:21" ht="48" hidden="1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P2908">
        <f t="shared" si="196"/>
        <v>80.709999999999994</v>
      </c>
      <c r="Q2908" s="11" t="s">
        <v>8315</v>
      </c>
      <c r="R2908" t="s">
        <v>8316</v>
      </c>
      <c r="S2908" s="16">
        <f t="shared" si="197"/>
        <v>42199.648912037039</v>
      </c>
      <c r="T2908" s="16">
        <f t="shared" si="198"/>
        <v>42217.041666666672</v>
      </c>
      <c r="U2908">
        <f t="shared" si="199"/>
        <v>2015</v>
      </c>
    </row>
    <row r="2909" spans="1:21" ht="48" hidden="1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P2909">
        <f t="shared" si="196"/>
        <v>1</v>
      </c>
      <c r="Q2909" s="11" t="s">
        <v>8315</v>
      </c>
      <c r="R2909" t="s">
        <v>8316</v>
      </c>
      <c r="S2909" s="16">
        <f t="shared" si="197"/>
        <v>42444.877743055549</v>
      </c>
      <c r="T2909" s="16">
        <f t="shared" si="198"/>
        <v>42504.877743055549</v>
      </c>
      <c r="U2909">
        <f t="shared" si="199"/>
        <v>2016</v>
      </c>
    </row>
    <row r="2910" spans="1:21" ht="64" hidden="1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P2910">
        <f t="shared" si="196"/>
        <v>52.8</v>
      </c>
      <c r="Q2910" s="11" t="s">
        <v>8315</v>
      </c>
      <c r="R2910" t="s">
        <v>8316</v>
      </c>
      <c r="S2910" s="16">
        <f t="shared" si="197"/>
        <v>42499.731701388882</v>
      </c>
      <c r="T2910" s="16">
        <f t="shared" si="198"/>
        <v>42529.731701388882</v>
      </c>
      <c r="U2910">
        <f t="shared" si="199"/>
        <v>2016</v>
      </c>
    </row>
    <row r="2911" spans="1:21" ht="48" hidden="1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P2911">
        <f t="shared" si="196"/>
        <v>20</v>
      </c>
      <c r="Q2911" s="11" t="s">
        <v>8315</v>
      </c>
      <c r="R2911" t="s">
        <v>8316</v>
      </c>
      <c r="S2911" s="16">
        <f t="shared" si="197"/>
        <v>41929.266215277778</v>
      </c>
      <c r="T2911" s="16">
        <f t="shared" si="198"/>
        <v>41968.823611111111</v>
      </c>
      <c r="U2911">
        <f t="shared" si="199"/>
        <v>2014</v>
      </c>
    </row>
    <row r="2912" spans="1:21" ht="48" hidden="1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P2912">
        <f t="shared" si="196"/>
        <v>1</v>
      </c>
      <c r="Q2912" s="11" t="s">
        <v>8315</v>
      </c>
      <c r="R2912" t="s">
        <v>8316</v>
      </c>
      <c r="S2912" s="16">
        <f t="shared" si="197"/>
        <v>42107.841284722221</v>
      </c>
      <c r="T2912" s="16">
        <f t="shared" si="198"/>
        <v>42167.841284722221</v>
      </c>
      <c r="U2912">
        <f t="shared" si="199"/>
        <v>2015</v>
      </c>
    </row>
    <row r="2913" spans="1:21" ht="48" hidden="1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P2913">
        <f t="shared" si="196"/>
        <v>46.93</v>
      </c>
      <c r="Q2913" s="11" t="s">
        <v>8315</v>
      </c>
      <c r="R2913" t="s">
        <v>8316</v>
      </c>
      <c r="S2913" s="16">
        <f t="shared" si="197"/>
        <v>42142.768819444449</v>
      </c>
      <c r="T2913" s="16">
        <f t="shared" si="198"/>
        <v>42182.768819444449</v>
      </c>
      <c r="U2913">
        <f t="shared" si="199"/>
        <v>2015</v>
      </c>
    </row>
    <row r="2914" spans="1:21" ht="48" hidden="1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P2914">
        <f t="shared" si="196"/>
        <v>78.08</v>
      </c>
      <c r="Q2914" s="11" t="s">
        <v>8315</v>
      </c>
      <c r="R2914" t="s">
        <v>8316</v>
      </c>
      <c r="S2914" s="16">
        <f t="shared" si="197"/>
        <v>42354.131643518514</v>
      </c>
      <c r="T2914" s="16">
        <f t="shared" si="198"/>
        <v>42384.131643518514</v>
      </c>
      <c r="U2914">
        <f t="shared" si="199"/>
        <v>2016</v>
      </c>
    </row>
    <row r="2915" spans="1:21" ht="48" hidden="1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P2915">
        <f t="shared" si="196"/>
        <v>1</v>
      </c>
      <c r="Q2915" s="11" t="s">
        <v>8315</v>
      </c>
      <c r="R2915" t="s">
        <v>8316</v>
      </c>
      <c r="S2915" s="16">
        <f t="shared" si="197"/>
        <v>41828.922905092593</v>
      </c>
      <c r="T2915" s="16">
        <f t="shared" si="198"/>
        <v>41888.922905092593</v>
      </c>
      <c r="U2915">
        <f t="shared" si="199"/>
        <v>2014</v>
      </c>
    </row>
    <row r="2916" spans="1:21" ht="32" hidden="1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P2916">
        <f t="shared" si="196"/>
        <v>1</v>
      </c>
      <c r="Q2916" s="11" t="s">
        <v>8315</v>
      </c>
      <c r="R2916" t="s">
        <v>8316</v>
      </c>
      <c r="S2916" s="16">
        <f t="shared" si="197"/>
        <v>42017.907337962963</v>
      </c>
      <c r="T2916" s="16">
        <f t="shared" si="198"/>
        <v>42077.865671296298</v>
      </c>
      <c r="U2916">
        <f t="shared" si="199"/>
        <v>2015</v>
      </c>
    </row>
    <row r="2917" spans="1:21" ht="48" hidden="1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P2917">
        <f t="shared" si="196"/>
        <v>203.67</v>
      </c>
      <c r="Q2917" s="11" t="s">
        <v>8315</v>
      </c>
      <c r="R2917" t="s">
        <v>8316</v>
      </c>
      <c r="S2917" s="16">
        <f t="shared" si="197"/>
        <v>42415.398032407407</v>
      </c>
      <c r="T2917" s="16">
        <f t="shared" si="198"/>
        <v>42445.356365740736</v>
      </c>
      <c r="U2917">
        <f t="shared" si="199"/>
        <v>2016</v>
      </c>
    </row>
    <row r="2918" spans="1:21" ht="32" hidden="1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P2918">
        <f t="shared" si="196"/>
        <v>20.71</v>
      </c>
      <c r="Q2918" s="11" t="s">
        <v>8315</v>
      </c>
      <c r="R2918" t="s">
        <v>8316</v>
      </c>
      <c r="S2918" s="16">
        <f t="shared" si="197"/>
        <v>41755.476724537039</v>
      </c>
      <c r="T2918" s="16">
        <f t="shared" si="198"/>
        <v>41778.476724537039</v>
      </c>
      <c r="U2918">
        <f t="shared" si="199"/>
        <v>2014</v>
      </c>
    </row>
    <row r="2919" spans="1:21" ht="48" hidden="1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P2919">
        <f t="shared" si="196"/>
        <v>48.56</v>
      </c>
      <c r="Q2919" s="11" t="s">
        <v>8315</v>
      </c>
      <c r="R2919" t="s">
        <v>8316</v>
      </c>
      <c r="S2919" s="16">
        <f t="shared" si="197"/>
        <v>42245.234340277777</v>
      </c>
      <c r="T2919" s="16">
        <f t="shared" si="198"/>
        <v>42263.234340277777</v>
      </c>
      <c r="U2919">
        <f t="shared" si="199"/>
        <v>2015</v>
      </c>
    </row>
    <row r="2920" spans="1:21" ht="48" hidden="1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P2920">
        <f t="shared" si="196"/>
        <v>68.099999999999994</v>
      </c>
      <c r="Q2920" s="11" t="s">
        <v>8315</v>
      </c>
      <c r="R2920" t="s">
        <v>8316</v>
      </c>
      <c r="S2920" s="16">
        <f t="shared" si="197"/>
        <v>42278.629710648151</v>
      </c>
      <c r="T2920" s="16">
        <f t="shared" si="198"/>
        <v>42306.629710648151</v>
      </c>
      <c r="U2920">
        <f t="shared" si="199"/>
        <v>2015</v>
      </c>
    </row>
    <row r="2921" spans="1:21" ht="48" hidden="1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P2921">
        <f t="shared" si="196"/>
        <v>8.5</v>
      </c>
      <c r="Q2921" s="11" t="s">
        <v>8315</v>
      </c>
      <c r="R2921" t="s">
        <v>8316</v>
      </c>
      <c r="S2921" s="16">
        <f t="shared" si="197"/>
        <v>41826.61954861111</v>
      </c>
      <c r="T2921" s="16">
        <f t="shared" si="198"/>
        <v>41856.61954861111</v>
      </c>
      <c r="U2921">
        <f t="shared" si="199"/>
        <v>2014</v>
      </c>
    </row>
    <row r="2922" spans="1:21" ht="48" hidden="1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P2922">
        <f t="shared" si="196"/>
        <v>51.62</v>
      </c>
      <c r="Q2922" s="11" t="s">
        <v>8315</v>
      </c>
      <c r="R2922" t="s">
        <v>8316</v>
      </c>
      <c r="S2922" s="16">
        <f t="shared" si="197"/>
        <v>42058.792476851857</v>
      </c>
      <c r="T2922" s="16">
        <f t="shared" si="198"/>
        <v>42088.750810185185</v>
      </c>
      <c r="U2922">
        <f t="shared" si="199"/>
        <v>2015</v>
      </c>
    </row>
    <row r="2923" spans="1:21" ht="32" hidden="1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P2923">
        <f t="shared" si="196"/>
        <v>43</v>
      </c>
      <c r="Q2923" s="11" t="s">
        <v>8315</v>
      </c>
      <c r="R2923" t="s">
        <v>8357</v>
      </c>
      <c r="S2923" s="16">
        <f t="shared" si="197"/>
        <v>41877.886620370373</v>
      </c>
      <c r="T2923" s="16">
        <f t="shared" si="198"/>
        <v>41907.886620370373</v>
      </c>
      <c r="U2923">
        <f t="shared" si="199"/>
        <v>2014</v>
      </c>
    </row>
    <row r="2924" spans="1:21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P2924">
        <f t="shared" si="196"/>
        <v>83.33</v>
      </c>
      <c r="Q2924" s="11" t="s">
        <v>8315</v>
      </c>
      <c r="R2924" t="s">
        <v>8357</v>
      </c>
      <c r="S2924" s="16">
        <f t="shared" si="197"/>
        <v>42097.874155092592</v>
      </c>
      <c r="T2924" s="16">
        <f t="shared" si="198"/>
        <v>42142.874155092592</v>
      </c>
      <c r="U2924">
        <f t="shared" si="199"/>
        <v>2015</v>
      </c>
    </row>
    <row r="2925" spans="1:21" ht="48" hidden="1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P2925">
        <f t="shared" si="196"/>
        <v>30</v>
      </c>
      <c r="Q2925" s="11" t="s">
        <v>8315</v>
      </c>
      <c r="R2925" t="s">
        <v>8357</v>
      </c>
      <c r="S2925" s="16">
        <f t="shared" si="197"/>
        <v>42013.15253472222</v>
      </c>
      <c r="T2925" s="16">
        <f t="shared" si="198"/>
        <v>42028.125</v>
      </c>
      <c r="U2925">
        <f t="shared" si="199"/>
        <v>2015</v>
      </c>
    </row>
    <row r="2926" spans="1:21" ht="48" hidden="1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P2926">
        <f t="shared" si="196"/>
        <v>175.51</v>
      </c>
      <c r="Q2926" s="11" t="s">
        <v>8315</v>
      </c>
      <c r="R2926" t="s">
        <v>8357</v>
      </c>
      <c r="S2926" s="16">
        <f t="shared" si="197"/>
        <v>42103.556828703702</v>
      </c>
      <c r="T2926" s="16">
        <f t="shared" si="198"/>
        <v>42133.165972222225</v>
      </c>
      <c r="U2926">
        <f t="shared" si="199"/>
        <v>2015</v>
      </c>
    </row>
    <row r="2927" spans="1:21" ht="48" hidden="1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P2927">
        <f t="shared" si="196"/>
        <v>231.66</v>
      </c>
      <c r="Q2927" s="11" t="s">
        <v>8315</v>
      </c>
      <c r="R2927" t="s">
        <v>8357</v>
      </c>
      <c r="S2927" s="16">
        <f t="shared" si="197"/>
        <v>41863.584120370368</v>
      </c>
      <c r="T2927" s="16">
        <f t="shared" si="198"/>
        <v>41893.584120370368</v>
      </c>
      <c r="U2927">
        <f t="shared" si="199"/>
        <v>2014</v>
      </c>
    </row>
    <row r="2928" spans="1:21" ht="48" hidden="1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P2928">
        <f t="shared" si="196"/>
        <v>75</v>
      </c>
      <c r="Q2928" s="11" t="s">
        <v>8315</v>
      </c>
      <c r="R2928" t="s">
        <v>8357</v>
      </c>
      <c r="S2928" s="16">
        <f t="shared" si="197"/>
        <v>42044.765960648147</v>
      </c>
      <c r="T2928" s="16">
        <f t="shared" si="198"/>
        <v>42058.765960648147</v>
      </c>
      <c r="U2928">
        <f t="shared" si="199"/>
        <v>2015</v>
      </c>
    </row>
    <row r="2929" spans="1:21" ht="48" hidden="1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P2929">
        <f t="shared" si="196"/>
        <v>112.14</v>
      </c>
      <c r="Q2929" s="11" t="s">
        <v>8315</v>
      </c>
      <c r="R2929" t="s">
        <v>8357</v>
      </c>
      <c r="S2929" s="16">
        <f t="shared" si="197"/>
        <v>41806.669317129628</v>
      </c>
      <c r="T2929" s="16">
        <f t="shared" si="198"/>
        <v>41835.208333333336</v>
      </c>
      <c r="U2929">
        <f t="shared" si="199"/>
        <v>2014</v>
      </c>
    </row>
    <row r="2930" spans="1:21" ht="32" hidden="1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P2930">
        <f t="shared" si="196"/>
        <v>41.67</v>
      </c>
      <c r="Q2930" s="11" t="s">
        <v>8315</v>
      </c>
      <c r="R2930" t="s">
        <v>8357</v>
      </c>
      <c r="S2930" s="16">
        <f t="shared" si="197"/>
        <v>42403.998217592598</v>
      </c>
      <c r="T2930" s="16">
        <f t="shared" si="198"/>
        <v>42433.998217592598</v>
      </c>
      <c r="U2930">
        <f t="shared" si="199"/>
        <v>2016</v>
      </c>
    </row>
    <row r="2931" spans="1:21" ht="48" hidden="1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P2931">
        <f t="shared" si="196"/>
        <v>255.17</v>
      </c>
      <c r="Q2931" s="11" t="s">
        <v>8315</v>
      </c>
      <c r="R2931" t="s">
        <v>8357</v>
      </c>
      <c r="S2931" s="16">
        <f t="shared" si="197"/>
        <v>41754.564328703702</v>
      </c>
      <c r="T2931" s="16">
        <f t="shared" si="198"/>
        <v>41784.564328703702</v>
      </c>
      <c r="U2931">
        <f t="shared" si="199"/>
        <v>2014</v>
      </c>
    </row>
    <row r="2932" spans="1:21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P2932">
        <f t="shared" si="196"/>
        <v>162.77000000000001</v>
      </c>
      <c r="Q2932" s="11" t="s">
        <v>8315</v>
      </c>
      <c r="R2932" t="s">
        <v>8357</v>
      </c>
      <c r="S2932" s="16">
        <f t="shared" si="197"/>
        <v>42101.584074074075</v>
      </c>
      <c r="T2932" s="16">
        <f t="shared" si="198"/>
        <v>42131.584074074075</v>
      </c>
      <c r="U2932">
        <f t="shared" si="199"/>
        <v>2015</v>
      </c>
    </row>
    <row r="2933" spans="1:21" ht="48" hidden="1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P2933">
        <f t="shared" si="196"/>
        <v>88.33</v>
      </c>
      <c r="Q2933" s="11" t="s">
        <v>8315</v>
      </c>
      <c r="R2933" t="s">
        <v>8357</v>
      </c>
      <c r="S2933" s="16">
        <f t="shared" si="197"/>
        <v>41872.291238425925</v>
      </c>
      <c r="T2933" s="16">
        <f t="shared" si="198"/>
        <v>41897.255555555559</v>
      </c>
      <c r="U2933">
        <f t="shared" si="199"/>
        <v>2014</v>
      </c>
    </row>
    <row r="2934" spans="1:21" ht="48" hidden="1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P2934">
        <f t="shared" si="196"/>
        <v>85.74</v>
      </c>
      <c r="Q2934" s="11" t="s">
        <v>8315</v>
      </c>
      <c r="R2934" t="s">
        <v>8357</v>
      </c>
      <c r="S2934" s="16">
        <f t="shared" si="197"/>
        <v>42025.164780092593</v>
      </c>
      <c r="T2934" s="16">
        <f t="shared" si="198"/>
        <v>42056.458333333328</v>
      </c>
      <c r="U2934">
        <f t="shared" si="199"/>
        <v>2015</v>
      </c>
    </row>
    <row r="2935" spans="1:21" ht="48" hidden="1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P2935">
        <f t="shared" si="196"/>
        <v>47.57</v>
      </c>
      <c r="Q2935" s="11" t="s">
        <v>8315</v>
      </c>
      <c r="R2935" t="s">
        <v>8357</v>
      </c>
      <c r="S2935" s="16">
        <f t="shared" si="197"/>
        <v>42495.956631944442</v>
      </c>
      <c r="T2935" s="16">
        <f t="shared" si="198"/>
        <v>42525.956631944442</v>
      </c>
      <c r="U2935">
        <f t="shared" si="199"/>
        <v>2016</v>
      </c>
    </row>
    <row r="2936" spans="1:21" ht="48" hidden="1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P2936">
        <f t="shared" si="196"/>
        <v>72.97</v>
      </c>
      <c r="Q2936" s="11" t="s">
        <v>8315</v>
      </c>
      <c r="R2936" t="s">
        <v>8357</v>
      </c>
      <c r="S2936" s="16">
        <f t="shared" si="197"/>
        <v>41775.636157407411</v>
      </c>
      <c r="T2936" s="16">
        <f t="shared" si="198"/>
        <v>41805.636157407411</v>
      </c>
      <c r="U2936">
        <f t="shared" si="199"/>
        <v>2014</v>
      </c>
    </row>
    <row r="2937" spans="1:21" ht="48" hidden="1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P2937">
        <f t="shared" si="196"/>
        <v>90.54</v>
      </c>
      <c r="Q2937" s="11" t="s">
        <v>8315</v>
      </c>
      <c r="R2937" t="s">
        <v>8357</v>
      </c>
      <c r="S2937" s="16">
        <f t="shared" si="197"/>
        <v>42553.583425925928</v>
      </c>
      <c r="T2937" s="16">
        <f t="shared" si="198"/>
        <v>42611.708333333328</v>
      </c>
      <c r="U2937">
        <f t="shared" si="199"/>
        <v>2016</v>
      </c>
    </row>
    <row r="2938" spans="1:21" ht="48" hidden="1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P2938">
        <f t="shared" si="196"/>
        <v>37.65</v>
      </c>
      <c r="Q2938" s="11" t="s">
        <v>8315</v>
      </c>
      <c r="R2938" t="s">
        <v>8357</v>
      </c>
      <c r="S2938" s="16">
        <f t="shared" si="197"/>
        <v>41912.650729166664</v>
      </c>
      <c r="T2938" s="16">
        <f t="shared" si="198"/>
        <v>41925.207638888889</v>
      </c>
      <c r="U2938">
        <f t="shared" si="199"/>
        <v>2014</v>
      </c>
    </row>
    <row r="2939" spans="1:21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P2939">
        <f t="shared" si="196"/>
        <v>36.36</v>
      </c>
      <c r="Q2939" s="11" t="s">
        <v>8315</v>
      </c>
      <c r="R2939" t="s">
        <v>8357</v>
      </c>
      <c r="S2939" s="16">
        <f t="shared" si="197"/>
        <v>41803.457326388889</v>
      </c>
      <c r="T2939" s="16">
        <f t="shared" si="198"/>
        <v>41833.457326388889</v>
      </c>
      <c r="U2939">
        <f t="shared" si="199"/>
        <v>2014</v>
      </c>
    </row>
    <row r="2940" spans="1:21" ht="48" hidden="1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P2940">
        <f t="shared" si="196"/>
        <v>126.72</v>
      </c>
      <c r="Q2940" s="11" t="s">
        <v>8315</v>
      </c>
      <c r="R2940" t="s">
        <v>8357</v>
      </c>
      <c r="S2940" s="16">
        <f t="shared" si="197"/>
        <v>42004.703865740739</v>
      </c>
      <c r="T2940" s="16">
        <f t="shared" si="198"/>
        <v>42034.703865740739</v>
      </c>
      <c r="U2940">
        <f t="shared" si="199"/>
        <v>2015</v>
      </c>
    </row>
    <row r="2941" spans="1:21" ht="48" hidden="1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P2941">
        <f t="shared" si="196"/>
        <v>329.2</v>
      </c>
      <c r="Q2941" s="11" t="s">
        <v>8315</v>
      </c>
      <c r="R2941" t="s">
        <v>8357</v>
      </c>
      <c r="S2941" s="16">
        <f t="shared" si="197"/>
        <v>41845.809166666666</v>
      </c>
      <c r="T2941" s="16">
        <f t="shared" si="198"/>
        <v>41879.041666666664</v>
      </c>
      <c r="U2941">
        <f t="shared" si="199"/>
        <v>2014</v>
      </c>
    </row>
    <row r="2942" spans="1:21" ht="48" hidden="1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P2942">
        <f t="shared" si="196"/>
        <v>81.239999999999995</v>
      </c>
      <c r="Q2942" s="11" t="s">
        <v>8315</v>
      </c>
      <c r="R2942" t="s">
        <v>8357</v>
      </c>
      <c r="S2942" s="16">
        <f t="shared" si="197"/>
        <v>41982.773356481484</v>
      </c>
      <c r="T2942" s="16">
        <f t="shared" si="198"/>
        <v>42022.773356481484</v>
      </c>
      <c r="U2942">
        <f t="shared" si="199"/>
        <v>2015</v>
      </c>
    </row>
    <row r="2943" spans="1:21" ht="48" hidden="1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P2943">
        <f t="shared" si="196"/>
        <v>1</v>
      </c>
      <c r="Q2943" s="11" t="s">
        <v>8315</v>
      </c>
      <c r="R2943" t="s">
        <v>8355</v>
      </c>
      <c r="S2943" s="16">
        <f t="shared" si="197"/>
        <v>42034.960127314815</v>
      </c>
      <c r="T2943" s="16">
        <f t="shared" si="198"/>
        <v>42064.960127314815</v>
      </c>
      <c r="U2943">
        <f t="shared" si="199"/>
        <v>2015</v>
      </c>
    </row>
    <row r="2944" spans="1:21" ht="48" hidden="1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P2944">
        <f t="shared" si="196"/>
        <v>202.23</v>
      </c>
      <c r="Q2944" s="11" t="s">
        <v>8315</v>
      </c>
      <c r="R2944" t="s">
        <v>8355</v>
      </c>
      <c r="S2944" s="16">
        <f t="shared" si="197"/>
        <v>42334.803923611107</v>
      </c>
      <c r="T2944" s="16">
        <f t="shared" si="198"/>
        <v>42354.845833333333</v>
      </c>
      <c r="U2944">
        <f t="shared" si="199"/>
        <v>2015</v>
      </c>
    </row>
    <row r="2945" spans="1:21" ht="48" hidden="1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P2945">
        <f t="shared" si="196"/>
        <v>0</v>
      </c>
      <c r="Q2945" s="11" t="s">
        <v>8315</v>
      </c>
      <c r="R2945" t="s">
        <v>8355</v>
      </c>
      <c r="S2945" s="16">
        <f t="shared" si="197"/>
        <v>42077.129398148143</v>
      </c>
      <c r="T2945" s="16">
        <f t="shared" si="198"/>
        <v>42107.129398148143</v>
      </c>
      <c r="U2945">
        <f t="shared" si="199"/>
        <v>2015</v>
      </c>
    </row>
    <row r="2946" spans="1:21" ht="32" hidden="1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P2946">
        <f t="shared" si="196"/>
        <v>100</v>
      </c>
      <c r="Q2946" s="11" t="s">
        <v>8315</v>
      </c>
      <c r="R2946" t="s">
        <v>8355</v>
      </c>
      <c r="S2946" s="16">
        <f t="shared" si="197"/>
        <v>42132.9143287037</v>
      </c>
      <c r="T2946" s="16">
        <f t="shared" si="198"/>
        <v>42162.9143287037</v>
      </c>
      <c r="U2946">
        <f t="shared" si="199"/>
        <v>2015</v>
      </c>
    </row>
    <row r="2947" spans="1:21" ht="48" hidden="1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P2947">
        <f t="shared" ref="P2947:P3010" si="200">IFERROR(ROUND(E2947/L2947,2),0)</f>
        <v>0</v>
      </c>
      <c r="Q2947" s="11" t="s">
        <v>8315</v>
      </c>
      <c r="R2947" t="s">
        <v>8355</v>
      </c>
      <c r="S2947" s="16">
        <f t="shared" ref="S2947:S3010" si="201">(((J2947/60)/60)/24)+DATE(1970,1,1)</f>
        <v>42118.139583333337</v>
      </c>
      <c r="T2947" s="16">
        <f t="shared" ref="T2947:T3010" si="202">(((I2947/60)/60)/24)+DATE(1970,1,1)</f>
        <v>42148.139583333337</v>
      </c>
      <c r="U2947">
        <f t="shared" ref="U2947:U3010" si="203">YEAR(T2947)</f>
        <v>2015</v>
      </c>
    </row>
    <row r="2948" spans="1:21" ht="48" hidden="1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P2948">
        <f t="shared" si="200"/>
        <v>1</v>
      </c>
      <c r="Q2948" s="11" t="s">
        <v>8315</v>
      </c>
      <c r="R2948" t="s">
        <v>8355</v>
      </c>
      <c r="S2948" s="16">
        <f t="shared" si="201"/>
        <v>42567.531157407408</v>
      </c>
      <c r="T2948" s="16">
        <f t="shared" si="202"/>
        <v>42597.531157407408</v>
      </c>
      <c r="U2948">
        <f t="shared" si="203"/>
        <v>2016</v>
      </c>
    </row>
    <row r="2949" spans="1:21" ht="48" hidden="1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P2949">
        <f t="shared" si="200"/>
        <v>82.46</v>
      </c>
      <c r="Q2949" s="11" t="s">
        <v>8315</v>
      </c>
      <c r="R2949" t="s">
        <v>8355</v>
      </c>
      <c r="S2949" s="16">
        <f t="shared" si="201"/>
        <v>42649.562118055561</v>
      </c>
      <c r="T2949" s="16">
        <f t="shared" si="202"/>
        <v>42698.715972222228</v>
      </c>
      <c r="U2949">
        <f t="shared" si="203"/>
        <v>2016</v>
      </c>
    </row>
    <row r="2950" spans="1:21" ht="48" hidden="1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P2950">
        <f t="shared" si="200"/>
        <v>2.67</v>
      </c>
      <c r="Q2950" s="11" t="s">
        <v>8315</v>
      </c>
      <c r="R2950" t="s">
        <v>8355</v>
      </c>
      <c r="S2950" s="16">
        <f t="shared" si="201"/>
        <v>42097.649224537032</v>
      </c>
      <c r="T2950" s="16">
        <f t="shared" si="202"/>
        <v>42157.649224537032</v>
      </c>
      <c r="U2950">
        <f t="shared" si="203"/>
        <v>2015</v>
      </c>
    </row>
    <row r="2951" spans="1:21" ht="48" hidden="1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P2951">
        <f t="shared" si="200"/>
        <v>12.5</v>
      </c>
      <c r="Q2951" s="11" t="s">
        <v>8315</v>
      </c>
      <c r="R2951" t="s">
        <v>8355</v>
      </c>
      <c r="S2951" s="16">
        <f t="shared" si="201"/>
        <v>42297.823113425926</v>
      </c>
      <c r="T2951" s="16">
        <f t="shared" si="202"/>
        <v>42327.864780092597</v>
      </c>
      <c r="U2951">
        <f t="shared" si="203"/>
        <v>2015</v>
      </c>
    </row>
    <row r="2952" spans="1:21" ht="48" hidden="1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P2952">
        <f t="shared" si="200"/>
        <v>0</v>
      </c>
      <c r="Q2952" s="11" t="s">
        <v>8315</v>
      </c>
      <c r="R2952" t="s">
        <v>8355</v>
      </c>
      <c r="S2952" s="16">
        <f t="shared" si="201"/>
        <v>42362.36518518519</v>
      </c>
      <c r="T2952" s="16">
        <f t="shared" si="202"/>
        <v>42392.36518518519</v>
      </c>
      <c r="U2952">
        <f t="shared" si="203"/>
        <v>2016</v>
      </c>
    </row>
    <row r="2953" spans="1:21" ht="64" hidden="1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P2953">
        <f t="shared" si="200"/>
        <v>18.899999999999999</v>
      </c>
      <c r="Q2953" s="11" t="s">
        <v>8315</v>
      </c>
      <c r="R2953" t="s">
        <v>8355</v>
      </c>
      <c r="S2953" s="16">
        <f t="shared" si="201"/>
        <v>41872.802928240737</v>
      </c>
      <c r="T2953" s="16">
        <f t="shared" si="202"/>
        <v>41917.802928240737</v>
      </c>
      <c r="U2953">
        <f t="shared" si="203"/>
        <v>2014</v>
      </c>
    </row>
    <row r="2954" spans="1:21" ht="48" hidden="1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P2954">
        <f t="shared" si="200"/>
        <v>200.63</v>
      </c>
      <c r="Q2954" s="11" t="s">
        <v>8315</v>
      </c>
      <c r="R2954" t="s">
        <v>8355</v>
      </c>
      <c r="S2954" s="16">
        <f t="shared" si="201"/>
        <v>42628.690266203703</v>
      </c>
      <c r="T2954" s="16">
        <f t="shared" si="202"/>
        <v>42660.166666666672</v>
      </c>
      <c r="U2954">
        <f t="shared" si="203"/>
        <v>2016</v>
      </c>
    </row>
    <row r="2955" spans="1:21" ht="48" hidden="1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P2955">
        <f t="shared" si="200"/>
        <v>201.67</v>
      </c>
      <c r="Q2955" s="11" t="s">
        <v>8315</v>
      </c>
      <c r="R2955" t="s">
        <v>8355</v>
      </c>
      <c r="S2955" s="16">
        <f t="shared" si="201"/>
        <v>42255.791909722218</v>
      </c>
      <c r="T2955" s="16">
        <f t="shared" si="202"/>
        <v>42285.791909722218</v>
      </c>
      <c r="U2955">
        <f t="shared" si="203"/>
        <v>2015</v>
      </c>
    </row>
    <row r="2956" spans="1:21" ht="48" hidden="1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P2956">
        <f t="shared" si="200"/>
        <v>0</v>
      </c>
      <c r="Q2956" s="11" t="s">
        <v>8315</v>
      </c>
      <c r="R2956" t="s">
        <v>8355</v>
      </c>
      <c r="S2956" s="16">
        <f t="shared" si="201"/>
        <v>42790.583368055552</v>
      </c>
      <c r="T2956" s="16">
        <f t="shared" si="202"/>
        <v>42810.541701388895</v>
      </c>
      <c r="U2956">
        <f t="shared" si="203"/>
        <v>2017</v>
      </c>
    </row>
    <row r="2957" spans="1:21" ht="32" hidden="1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P2957">
        <f t="shared" si="200"/>
        <v>65</v>
      </c>
      <c r="Q2957" s="11" t="s">
        <v>8315</v>
      </c>
      <c r="R2957" t="s">
        <v>8355</v>
      </c>
      <c r="S2957" s="16">
        <f t="shared" si="201"/>
        <v>42141.741307870368</v>
      </c>
      <c r="T2957" s="16">
        <f t="shared" si="202"/>
        <v>42171.741307870368</v>
      </c>
      <c r="U2957">
        <f t="shared" si="203"/>
        <v>2015</v>
      </c>
    </row>
    <row r="2958" spans="1:21" ht="48" hidden="1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P2958">
        <f t="shared" si="200"/>
        <v>66.099999999999994</v>
      </c>
      <c r="Q2958" s="11" t="s">
        <v>8315</v>
      </c>
      <c r="R2958" t="s">
        <v>8355</v>
      </c>
      <c r="S2958" s="16">
        <f t="shared" si="201"/>
        <v>42464.958912037036</v>
      </c>
      <c r="T2958" s="16">
        <f t="shared" si="202"/>
        <v>42494.958912037036</v>
      </c>
      <c r="U2958">
        <f t="shared" si="203"/>
        <v>2016</v>
      </c>
    </row>
    <row r="2959" spans="1:21" ht="48" hidden="1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P2959">
        <f t="shared" si="200"/>
        <v>93.33</v>
      </c>
      <c r="Q2959" s="11" t="s">
        <v>8315</v>
      </c>
      <c r="R2959" t="s">
        <v>8355</v>
      </c>
      <c r="S2959" s="16">
        <f t="shared" si="201"/>
        <v>42031.011249999996</v>
      </c>
      <c r="T2959" s="16">
        <f t="shared" si="202"/>
        <v>42090.969583333332</v>
      </c>
      <c r="U2959">
        <f t="shared" si="203"/>
        <v>2015</v>
      </c>
    </row>
    <row r="2960" spans="1:21" ht="48" hidden="1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P2960">
        <f t="shared" si="200"/>
        <v>0</v>
      </c>
      <c r="Q2960" s="11" t="s">
        <v>8315</v>
      </c>
      <c r="R2960" t="s">
        <v>8355</v>
      </c>
      <c r="S2960" s="16">
        <f t="shared" si="201"/>
        <v>42438.779131944444</v>
      </c>
      <c r="T2960" s="16">
        <f t="shared" si="202"/>
        <v>42498.73746527778</v>
      </c>
      <c r="U2960">
        <f t="shared" si="203"/>
        <v>2016</v>
      </c>
    </row>
    <row r="2961" spans="1:21" ht="48" hidden="1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P2961">
        <f t="shared" si="200"/>
        <v>0</v>
      </c>
      <c r="Q2961" s="11" t="s">
        <v>8315</v>
      </c>
      <c r="R2961" t="s">
        <v>8355</v>
      </c>
      <c r="S2961" s="16">
        <f t="shared" si="201"/>
        <v>42498.008391203708</v>
      </c>
      <c r="T2961" s="16">
        <f t="shared" si="202"/>
        <v>42528.008391203708</v>
      </c>
      <c r="U2961">
        <f t="shared" si="203"/>
        <v>2016</v>
      </c>
    </row>
    <row r="2962" spans="1:21" ht="48" hidden="1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P2962">
        <f t="shared" si="200"/>
        <v>0</v>
      </c>
      <c r="Q2962" s="11" t="s">
        <v>8315</v>
      </c>
      <c r="R2962" t="s">
        <v>8355</v>
      </c>
      <c r="S2962" s="16">
        <f t="shared" si="201"/>
        <v>41863.757210648146</v>
      </c>
      <c r="T2962" s="16">
        <f t="shared" si="202"/>
        <v>41893.757210648146</v>
      </c>
      <c r="U2962">
        <f t="shared" si="203"/>
        <v>2014</v>
      </c>
    </row>
    <row r="2963" spans="1:21" ht="48" hidden="1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P2963">
        <f t="shared" si="200"/>
        <v>50.75</v>
      </c>
      <c r="Q2963" s="11" t="s">
        <v>8315</v>
      </c>
      <c r="R2963" t="s">
        <v>8316</v>
      </c>
      <c r="S2963" s="16">
        <f t="shared" si="201"/>
        <v>42061.212488425925</v>
      </c>
      <c r="T2963" s="16">
        <f t="shared" si="202"/>
        <v>42089.166666666672</v>
      </c>
      <c r="U2963">
        <f t="shared" si="203"/>
        <v>2015</v>
      </c>
    </row>
    <row r="2964" spans="1:21" ht="48" hidden="1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P2964">
        <f t="shared" si="200"/>
        <v>60.9</v>
      </c>
      <c r="Q2964" s="11" t="s">
        <v>8315</v>
      </c>
      <c r="R2964" t="s">
        <v>8316</v>
      </c>
      <c r="S2964" s="16">
        <f t="shared" si="201"/>
        <v>42036.24428240741</v>
      </c>
      <c r="T2964" s="16">
        <f t="shared" si="202"/>
        <v>42064.290972222225</v>
      </c>
      <c r="U2964">
        <f t="shared" si="203"/>
        <v>2015</v>
      </c>
    </row>
    <row r="2965" spans="1:21" ht="64" hidden="1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P2965">
        <f t="shared" si="200"/>
        <v>109.03</v>
      </c>
      <c r="Q2965" s="11" t="s">
        <v>8315</v>
      </c>
      <c r="R2965" t="s">
        <v>8316</v>
      </c>
      <c r="S2965" s="16">
        <f t="shared" si="201"/>
        <v>42157.470185185186</v>
      </c>
      <c r="T2965" s="16">
        <f t="shared" si="202"/>
        <v>42187.470185185186</v>
      </c>
      <c r="U2965">
        <f t="shared" si="203"/>
        <v>2015</v>
      </c>
    </row>
    <row r="2966" spans="1:21" ht="48" hidden="1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P2966">
        <f t="shared" si="200"/>
        <v>25.69</v>
      </c>
      <c r="Q2966" s="11" t="s">
        <v>8315</v>
      </c>
      <c r="R2966" t="s">
        <v>8316</v>
      </c>
      <c r="S2966" s="16">
        <f t="shared" si="201"/>
        <v>41827.909942129627</v>
      </c>
      <c r="T2966" s="16">
        <f t="shared" si="202"/>
        <v>41857.897222222222</v>
      </c>
      <c r="U2966">
        <f t="shared" si="203"/>
        <v>2014</v>
      </c>
    </row>
    <row r="2967" spans="1:21" ht="48" hidden="1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P2967">
        <f t="shared" si="200"/>
        <v>41.92</v>
      </c>
      <c r="Q2967" s="11" t="s">
        <v>8315</v>
      </c>
      <c r="R2967" t="s">
        <v>8316</v>
      </c>
      <c r="S2967" s="16">
        <f t="shared" si="201"/>
        <v>42162.729548611111</v>
      </c>
      <c r="T2967" s="16">
        <f t="shared" si="202"/>
        <v>42192.729548611111</v>
      </c>
      <c r="U2967">
        <f t="shared" si="203"/>
        <v>2015</v>
      </c>
    </row>
    <row r="2968" spans="1:21" ht="48" hidden="1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P2968">
        <f t="shared" si="200"/>
        <v>88.77</v>
      </c>
      <c r="Q2968" s="11" t="s">
        <v>8315</v>
      </c>
      <c r="R2968" t="s">
        <v>8316</v>
      </c>
      <c r="S2968" s="16">
        <f t="shared" si="201"/>
        <v>42233.738564814819</v>
      </c>
      <c r="T2968" s="16">
        <f t="shared" si="202"/>
        <v>42263.738564814819</v>
      </c>
      <c r="U2968">
        <f t="shared" si="203"/>
        <v>2015</v>
      </c>
    </row>
    <row r="2969" spans="1:21" ht="48" hidden="1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P2969">
        <f t="shared" si="200"/>
        <v>80.23</v>
      </c>
      <c r="Q2969" s="11" t="s">
        <v>8315</v>
      </c>
      <c r="R2969" t="s">
        <v>8316</v>
      </c>
      <c r="S2969" s="16">
        <f t="shared" si="201"/>
        <v>42042.197824074072</v>
      </c>
      <c r="T2969" s="16">
        <f t="shared" si="202"/>
        <v>42072.156157407408</v>
      </c>
      <c r="U2969">
        <f t="shared" si="203"/>
        <v>2015</v>
      </c>
    </row>
    <row r="2970" spans="1:21" ht="32" hidden="1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P2970">
        <f t="shared" si="200"/>
        <v>78.94</v>
      </c>
      <c r="Q2970" s="11" t="s">
        <v>8315</v>
      </c>
      <c r="R2970" t="s">
        <v>8316</v>
      </c>
      <c r="S2970" s="16">
        <f t="shared" si="201"/>
        <v>42585.523842592593</v>
      </c>
      <c r="T2970" s="16">
        <f t="shared" si="202"/>
        <v>42599.165972222225</v>
      </c>
      <c r="U2970">
        <f t="shared" si="203"/>
        <v>2016</v>
      </c>
    </row>
    <row r="2971" spans="1:21" ht="48" hidden="1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P2971">
        <f t="shared" si="200"/>
        <v>95.59</v>
      </c>
      <c r="Q2971" s="11" t="s">
        <v>8315</v>
      </c>
      <c r="R2971" t="s">
        <v>8316</v>
      </c>
      <c r="S2971" s="16">
        <f t="shared" si="201"/>
        <v>42097.786493055552</v>
      </c>
      <c r="T2971" s="16">
        <f t="shared" si="202"/>
        <v>42127.952083333337</v>
      </c>
      <c r="U2971">
        <f t="shared" si="203"/>
        <v>2015</v>
      </c>
    </row>
    <row r="2972" spans="1:21" ht="48" hidden="1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P2972">
        <f t="shared" si="200"/>
        <v>69.89</v>
      </c>
      <c r="Q2972" s="11" t="s">
        <v>8315</v>
      </c>
      <c r="R2972" t="s">
        <v>8316</v>
      </c>
      <c r="S2972" s="16">
        <f t="shared" si="201"/>
        <v>41808.669571759259</v>
      </c>
      <c r="T2972" s="16">
        <f t="shared" si="202"/>
        <v>41838.669571759259</v>
      </c>
      <c r="U2972">
        <f t="shared" si="203"/>
        <v>2014</v>
      </c>
    </row>
    <row r="2973" spans="1:21" ht="48" hidden="1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P2973">
        <f t="shared" si="200"/>
        <v>74.53</v>
      </c>
      <c r="Q2973" s="11" t="s">
        <v>8315</v>
      </c>
      <c r="R2973" t="s">
        <v>8316</v>
      </c>
      <c r="S2973" s="16">
        <f t="shared" si="201"/>
        <v>41852.658310185187</v>
      </c>
      <c r="T2973" s="16">
        <f t="shared" si="202"/>
        <v>41882.658310185187</v>
      </c>
      <c r="U2973">
        <f t="shared" si="203"/>
        <v>2014</v>
      </c>
    </row>
    <row r="2974" spans="1:21" ht="32" hidden="1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P2974">
        <f t="shared" si="200"/>
        <v>123.94</v>
      </c>
      <c r="Q2974" s="11" t="s">
        <v>8315</v>
      </c>
      <c r="R2974" t="s">
        <v>8316</v>
      </c>
      <c r="S2974" s="16">
        <f t="shared" si="201"/>
        <v>42694.110185185185</v>
      </c>
      <c r="T2974" s="16">
        <f t="shared" si="202"/>
        <v>42709.041666666672</v>
      </c>
      <c r="U2974">
        <f t="shared" si="203"/>
        <v>2016</v>
      </c>
    </row>
    <row r="2975" spans="1:21" ht="48" hidden="1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P2975">
        <f t="shared" si="200"/>
        <v>264.85000000000002</v>
      </c>
      <c r="Q2975" s="11" t="s">
        <v>8315</v>
      </c>
      <c r="R2975" t="s">
        <v>8316</v>
      </c>
      <c r="S2975" s="16">
        <f t="shared" si="201"/>
        <v>42341.818379629629</v>
      </c>
      <c r="T2975" s="16">
        <f t="shared" si="202"/>
        <v>42370.166666666672</v>
      </c>
      <c r="U2975">
        <f t="shared" si="203"/>
        <v>2016</v>
      </c>
    </row>
    <row r="2976" spans="1:21" ht="48" hidden="1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P2976">
        <f t="shared" si="200"/>
        <v>58.62</v>
      </c>
      <c r="Q2976" s="11" t="s">
        <v>8315</v>
      </c>
      <c r="R2976" t="s">
        <v>8316</v>
      </c>
      <c r="S2976" s="16">
        <f t="shared" si="201"/>
        <v>41880.061006944445</v>
      </c>
      <c r="T2976" s="16">
        <f t="shared" si="202"/>
        <v>41908.065972222219</v>
      </c>
      <c r="U2976">
        <f t="shared" si="203"/>
        <v>2014</v>
      </c>
    </row>
    <row r="2977" spans="1:21" ht="48" hidden="1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P2977">
        <f t="shared" si="200"/>
        <v>70.88</v>
      </c>
      <c r="Q2977" s="11" t="s">
        <v>8315</v>
      </c>
      <c r="R2977" t="s">
        <v>8316</v>
      </c>
      <c r="S2977" s="16">
        <f t="shared" si="201"/>
        <v>41941.683865740742</v>
      </c>
      <c r="T2977" s="16">
        <f t="shared" si="202"/>
        <v>41970.125</v>
      </c>
      <c r="U2977">
        <f t="shared" si="203"/>
        <v>2014</v>
      </c>
    </row>
    <row r="2978" spans="1:21" ht="48" hidden="1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P2978">
        <f t="shared" si="200"/>
        <v>8.57</v>
      </c>
      <c r="Q2978" s="11" t="s">
        <v>8315</v>
      </c>
      <c r="R2978" t="s">
        <v>8316</v>
      </c>
      <c r="S2978" s="16">
        <f t="shared" si="201"/>
        <v>42425.730671296296</v>
      </c>
      <c r="T2978" s="16">
        <f t="shared" si="202"/>
        <v>42442.5</v>
      </c>
      <c r="U2978">
        <f t="shared" si="203"/>
        <v>2016</v>
      </c>
    </row>
    <row r="2979" spans="1:21" ht="64" hidden="1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P2979">
        <f t="shared" si="200"/>
        <v>113.57</v>
      </c>
      <c r="Q2979" s="11" t="s">
        <v>8315</v>
      </c>
      <c r="R2979" t="s">
        <v>8316</v>
      </c>
      <c r="S2979" s="16">
        <f t="shared" si="201"/>
        <v>42026.88118055556</v>
      </c>
      <c r="T2979" s="16">
        <f t="shared" si="202"/>
        <v>42086.093055555553</v>
      </c>
      <c r="U2979">
        <f t="shared" si="203"/>
        <v>2015</v>
      </c>
    </row>
    <row r="2980" spans="1:21" ht="48" hidden="1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P2980">
        <f t="shared" si="200"/>
        <v>60.69</v>
      </c>
      <c r="Q2980" s="11" t="s">
        <v>8315</v>
      </c>
      <c r="R2980" t="s">
        <v>8316</v>
      </c>
      <c r="S2980" s="16">
        <f t="shared" si="201"/>
        <v>41922.640590277777</v>
      </c>
      <c r="T2980" s="16">
        <f t="shared" si="202"/>
        <v>41932.249305555553</v>
      </c>
      <c r="U2980">
        <f t="shared" si="203"/>
        <v>2014</v>
      </c>
    </row>
    <row r="2981" spans="1:21" ht="48" hidden="1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P2981">
        <f t="shared" si="200"/>
        <v>110.22</v>
      </c>
      <c r="Q2981" s="11" t="s">
        <v>8315</v>
      </c>
      <c r="R2981" t="s">
        <v>8316</v>
      </c>
      <c r="S2981" s="16">
        <f t="shared" si="201"/>
        <v>41993.824340277773</v>
      </c>
      <c r="T2981" s="16">
        <f t="shared" si="202"/>
        <v>42010.25</v>
      </c>
      <c r="U2981">
        <f t="shared" si="203"/>
        <v>2015</v>
      </c>
    </row>
    <row r="2982" spans="1:21" ht="48" hidden="1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P2982">
        <f t="shared" si="200"/>
        <v>136.46</v>
      </c>
      <c r="Q2982" s="11" t="s">
        <v>8315</v>
      </c>
      <c r="R2982" t="s">
        <v>8316</v>
      </c>
      <c r="S2982" s="16">
        <f t="shared" si="201"/>
        <v>42219.915856481486</v>
      </c>
      <c r="T2982" s="16">
        <f t="shared" si="202"/>
        <v>42240.083333333328</v>
      </c>
      <c r="U2982">
        <f t="shared" si="203"/>
        <v>2015</v>
      </c>
    </row>
    <row r="2983" spans="1:21" ht="48" hidden="1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P2983">
        <f t="shared" si="200"/>
        <v>53.16</v>
      </c>
      <c r="Q2983" s="11" t="s">
        <v>8315</v>
      </c>
      <c r="R2983" t="s">
        <v>8355</v>
      </c>
      <c r="S2983" s="16">
        <f t="shared" si="201"/>
        <v>42225.559675925921</v>
      </c>
      <c r="T2983" s="16">
        <f t="shared" si="202"/>
        <v>42270.559675925921</v>
      </c>
      <c r="U2983">
        <f t="shared" si="203"/>
        <v>2015</v>
      </c>
    </row>
    <row r="2984" spans="1:21" ht="32" hidden="1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P2984">
        <f t="shared" si="200"/>
        <v>86.49</v>
      </c>
      <c r="Q2984" s="11" t="s">
        <v>8315</v>
      </c>
      <c r="R2984" t="s">
        <v>8355</v>
      </c>
      <c r="S2984" s="16">
        <f t="shared" si="201"/>
        <v>42381.686840277776</v>
      </c>
      <c r="T2984" s="16">
        <f t="shared" si="202"/>
        <v>42411.686840277776</v>
      </c>
      <c r="U2984">
        <f t="shared" si="203"/>
        <v>2016</v>
      </c>
    </row>
    <row r="2985" spans="1:21" ht="48" hidden="1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P2985">
        <f t="shared" si="200"/>
        <v>155.24</v>
      </c>
      <c r="Q2985" s="11" t="s">
        <v>8315</v>
      </c>
      <c r="R2985" t="s">
        <v>8355</v>
      </c>
      <c r="S2985" s="16">
        <f t="shared" si="201"/>
        <v>41894.632361111115</v>
      </c>
      <c r="T2985" s="16">
        <f t="shared" si="202"/>
        <v>41954.674027777779</v>
      </c>
      <c r="U2985">
        <f t="shared" si="203"/>
        <v>2014</v>
      </c>
    </row>
    <row r="2986" spans="1:21" ht="48" hidden="1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P2986">
        <f t="shared" si="200"/>
        <v>115.08</v>
      </c>
      <c r="Q2986" s="11" t="s">
        <v>8315</v>
      </c>
      <c r="R2986" t="s">
        <v>8355</v>
      </c>
      <c r="S2986" s="16">
        <f t="shared" si="201"/>
        <v>42576.278715277775</v>
      </c>
      <c r="T2986" s="16">
        <f t="shared" si="202"/>
        <v>42606.278715277775</v>
      </c>
      <c r="U2986">
        <f t="shared" si="203"/>
        <v>2016</v>
      </c>
    </row>
    <row r="2987" spans="1:21" ht="48" hidden="1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P2987">
        <f t="shared" si="200"/>
        <v>109.59</v>
      </c>
      <c r="Q2987" s="11" t="s">
        <v>8315</v>
      </c>
      <c r="R2987" t="s">
        <v>8355</v>
      </c>
      <c r="S2987" s="16">
        <f t="shared" si="201"/>
        <v>42654.973703703698</v>
      </c>
      <c r="T2987" s="16">
        <f t="shared" si="202"/>
        <v>42674.166666666672</v>
      </c>
      <c r="U2987">
        <f t="shared" si="203"/>
        <v>2016</v>
      </c>
    </row>
    <row r="2988" spans="1:21" ht="48" hidden="1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P2988">
        <f t="shared" si="200"/>
        <v>45.21</v>
      </c>
      <c r="Q2988" s="11" t="s">
        <v>8315</v>
      </c>
      <c r="R2988" t="s">
        <v>8355</v>
      </c>
      <c r="S2988" s="16">
        <f t="shared" si="201"/>
        <v>42431.500069444446</v>
      </c>
      <c r="T2988" s="16">
        <f t="shared" si="202"/>
        <v>42491.458402777775</v>
      </c>
      <c r="U2988">
        <f t="shared" si="203"/>
        <v>2016</v>
      </c>
    </row>
    <row r="2989" spans="1:21" ht="48" hidden="1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P2989">
        <f t="shared" si="200"/>
        <v>104.15</v>
      </c>
      <c r="Q2989" s="11" t="s">
        <v>8315</v>
      </c>
      <c r="R2989" t="s">
        <v>8355</v>
      </c>
      <c r="S2989" s="16">
        <f t="shared" si="201"/>
        <v>42627.307303240741</v>
      </c>
      <c r="T2989" s="16">
        <f t="shared" si="202"/>
        <v>42656</v>
      </c>
      <c r="U2989">
        <f t="shared" si="203"/>
        <v>2016</v>
      </c>
    </row>
    <row r="2990" spans="1:21" ht="48" hidden="1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P2990">
        <f t="shared" si="200"/>
        <v>35.71</v>
      </c>
      <c r="Q2990" s="11" t="s">
        <v>8315</v>
      </c>
      <c r="R2990" t="s">
        <v>8355</v>
      </c>
      <c r="S2990" s="16">
        <f t="shared" si="201"/>
        <v>42511.362048611118</v>
      </c>
      <c r="T2990" s="16">
        <f t="shared" si="202"/>
        <v>42541.362048611118</v>
      </c>
      <c r="U2990">
        <f t="shared" si="203"/>
        <v>2016</v>
      </c>
    </row>
    <row r="2991" spans="1:21" ht="16" hidden="1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P2991">
        <f t="shared" si="200"/>
        <v>97</v>
      </c>
      <c r="Q2991" s="11" t="s">
        <v>8315</v>
      </c>
      <c r="R2991" t="s">
        <v>8355</v>
      </c>
      <c r="S2991" s="16">
        <f t="shared" si="201"/>
        <v>42337.02039351852</v>
      </c>
      <c r="T2991" s="16">
        <f t="shared" si="202"/>
        <v>42359.207638888889</v>
      </c>
      <c r="U2991">
        <f t="shared" si="203"/>
        <v>2015</v>
      </c>
    </row>
    <row r="2992" spans="1:21" ht="48" hidden="1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P2992">
        <f t="shared" si="200"/>
        <v>370.37</v>
      </c>
      <c r="Q2992" s="11" t="s">
        <v>8315</v>
      </c>
      <c r="R2992" t="s">
        <v>8355</v>
      </c>
      <c r="S2992" s="16">
        <f t="shared" si="201"/>
        <v>42341.57430555555</v>
      </c>
      <c r="T2992" s="16">
        <f t="shared" si="202"/>
        <v>42376.57430555555</v>
      </c>
      <c r="U2992">
        <f t="shared" si="203"/>
        <v>2016</v>
      </c>
    </row>
    <row r="2993" spans="1:21" ht="48" hidden="1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P2993">
        <f t="shared" si="200"/>
        <v>94.41</v>
      </c>
      <c r="Q2993" s="11" t="s">
        <v>8315</v>
      </c>
      <c r="R2993" t="s">
        <v>8355</v>
      </c>
      <c r="S2993" s="16">
        <f t="shared" si="201"/>
        <v>42740.837152777778</v>
      </c>
      <c r="T2993" s="16">
        <f t="shared" si="202"/>
        <v>42762.837152777778</v>
      </c>
      <c r="U2993">
        <f t="shared" si="203"/>
        <v>2017</v>
      </c>
    </row>
    <row r="2994" spans="1:21" ht="48" hidden="1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P2994">
        <f t="shared" si="200"/>
        <v>48.98</v>
      </c>
      <c r="Q2994" s="11" t="s">
        <v>8315</v>
      </c>
      <c r="R2994" t="s">
        <v>8355</v>
      </c>
      <c r="S2994" s="16">
        <f t="shared" si="201"/>
        <v>42622.767476851848</v>
      </c>
      <c r="T2994" s="16">
        <f t="shared" si="202"/>
        <v>42652.767476851848</v>
      </c>
      <c r="U2994">
        <f t="shared" si="203"/>
        <v>2016</v>
      </c>
    </row>
    <row r="2995" spans="1:21" ht="16" hidden="1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P2995">
        <f t="shared" si="200"/>
        <v>45.59</v>
      </c>
      <c r="Q2995" s="11" t="s">
        <v>8315</v>
      </c>
      <c r="R2995" t="s">
        <v>8355</v>
      </c>
      <c r="S2995" s="16">
        <f t="shared" si="201"/>
        <v>42390.838738425926</v>
      </c>
      <c r="T2995" s="16">
        <f t="shared" si="202"/>
        <v>42420.838738425926</v>
      </c>
      <c r="U2995">
        <f t="shared" si="203"/>
        <v>2016</v>
      </c>
    </row>
    <row r="2996" spans="1:21" ht="48" hidden="1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P2996">
        <f t="shared" si="200"/>
        <v>23.28</v>
      </c>
      <c r="Q2996" s="11" t="s">
        <v>8315</v>
      </c>
      <c r="R2996" t="s">
        <v>8355</v>
      </c>
      <c r="S2996" s="16">
        <f t="shared" si="201"/>
        <v>41885.478842592594</v>
      </c>
      <c r="T2996" s="16">
        <f t="shared" si="202"/>
        <v>41915.478842592594</v>
      </c>
      <c r="U2996">
        <f t="shared" si="203"/>
        <v>2014</v>
      </c>
    </row>
    <row r="2997" spans="1:21" ht="48" hidden="1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P2997">
        <f t="shared" si="200"/>
        <v>63.23</v>
      </c>
      <c r="Q2997" s="11" t="s">
        <v>8315</v>
      </c>
      <c r="R2997" t="s">
        <v>8355</v>
      </c>
      <c r="S2997" s="16">
        <f t="shared" si="201"/>
        <v>42724.665173611109</v>
      </c>
      <c r="T2997" s="16">
        <f t="shared" si="202"/>
        <v>42754.665173611109</v>
      </c>
      <c r="U2997">
        <f t="shared" si="203"/>
        <v>2017</v>
      </c>
    </row>
    <row r="2998" spans="1:21" ht="32" hidden="1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P2998">
        <f t="shared" si="200"/>
        <v>153.52000000000001</v>
      </c>
      <c r="Q2998" s="11" t="s">
        <v>8315</v>
      </c>
      <c r="R2998" t="s">
        <v>8355</v>
      </c>
      <c r="S2998" s="16">
        <f t="shared" si="201"/>
        <v>42090.912500000006</v>
      </c>
      <c r="T2998" s="16">
        <f t="shared" si="202"/>
        <v>42150.912500000006</v>
      </c>
      <c r="U2998">
        <f t="shared" si="203"/>
        <v>2015</v>
      </c>
    </row>
    <row r="2999" spans="1:21" ht="48" hidden="1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P2999">
        <f t="shared" si="200"/>
        <v>90.2</v>
      </c>
      <c r="Q2999" s="11" t="s">
        <v>8315</v>
      </c>
      <c r="R2999" t="s">
        <v>8355</v>
      </c>
      <c r="S2999" s="16">
        <f t="shared" si="201"/>
        <v>42775.733715277776</v>
      </c>
      <c r="T2999" s="16">
        <f t="shared" si="202"/>
        <v>42793.207638888889</v>
      </c>
      <c r="U2999">
        <f t="shared" si="203"/>
        <v>2017</v>
      </c>
    </row>
    <row r="3000" spans="1:21" ht="48" hidden="1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P3000">
        <f t="shared" si="200"/>
        <v>118.97</v>
      </c>
      <c r="Q3000" s="11" t="s">
        <v>8315</v>
      </c>
      <c r="R3000" t="s">
        <v>8355</v>
      </c>
      <c r="S3000" s="16">
        <f t="shared" si="201"/>
        <v>41778.193622685183</v>
      </c>
      <c r="T3000" s="16">
        <f t="shared" si="202"/>
        <v>41806.184027777781</v>
      </c>
      <c r="U3000">
        <f t="shared" si="203"/>
        <v>2014</v>
      </c>
    </row>
    <row r="3001" spans="1:21" ht="48" hidden="1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P3001">
        <f t="shared" si="200"/>
        <v>80.25</v>
      </c>
      <c r="Q3001" s="11" t="s">
        <v>8315</v>
      </c>
      <c r="R3001" t="s">
        <v>8355</v>
      </c>
      <c r="S3001" s="16">
        <f t="shared" si="201"/>
        <v>42780.740277777775</v>
      </c>
      <c r="T3001" s="16">
        <f t="shared" si="202"/>
        <v>42795.083333333328</v>
      </c>
      <c r="U3001">
        <f t="shared" si="203"/>
        <v>2017</v>
      </c>
    </row>
    <row r="3002" spans="1:21" ht="48" hidden="1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P3002">
        <f t="shared" si="200"/>
        <v>62.5</v>
      </c>
      <c r="Q3002" s="11" t="s">
        <v>8315</v>
      </c>
      <c r="R3002" t="s">
        <v>8355</v>
      </c>
      <c r="S3002" s="16">
        <f t="shared" si="201"/>
        <v>42752.827199074076</v>
      </c>
      <c r="T3002" s="16">
        <f t="shared" si="202"/>
        <v>42766.75</v>
      </c>
      <c r="U3002">
        <f t="shared" si="203"/>
        <v>2017</v>
      </c>
    </row>
    <row r="3003" spans="1:21" ht="48" hidden="1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P3003">
        <f t="shared" si="200"/>
        <v>131.38</v>
      </c>
      <c r="Q3003" s="11" t="s">
        <v>8315</v>
      </c>
      <c r="R3003" t="s">
        <v>8355</v>
      </c>
      <c r="S3003" s="16">
        <f t="shared" si="201"/>
        <v>42534.895625000005</v>
      </c>
      <c r="T3003" s="16">
        <f t="shared" si="202"/>
        <v>42564.895625000005</v>
      </c>
      <c r="U3003">
        <f t="shared" si="203"/>
        <v>2016</v>
      </c>
    </row>
    <row r="3004" spans="1:21" ht="32" hidden="1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P3004">
        <f t="shared" si="200"/>
        <v>73.03</v>
      </c>
      <c r="Q3004" s="11" t="s">
        <v>8315</v>
      </c>
      <c r="R3004" t="s">
        <v>8355</v>
      </c>
      <c r="S3004" s="16">
        <f t="shared" si="201"/>
        <v>41239.83625</v>
      </c>
      <c r="T3004" s="16">
        <f t="shared" si="202"/>
        <v>41269.83625</v>
      </c>
      <c r="U3004">
        <f t="shared" si="203"/>
        <v>2012</v>
      </c>
    </row>
    <row r="3005" spans="1:21" ht="48" hidden="1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P3005">
        <f t="shared" si="200"/>
        <v>178.53</v>
      </c>
      <c r="Q3005" s="11" t="s">
        <v>8315</v>
      </c>
      <c r="R3005" t="s">
        <v>8355</v>
      </c>
      <c r="S3005" s="16">
        <f t="shared" si="201"/>
        <v>42398.849259259259</v>
      </c>
      <c r="T3005" s="16">
        <f t="shared" si="202"/>
        <v>42430.249305555553</v>
      </c>
      <c r="U3005">
        <f t="shared" si="203"/>
        <v>2016</v>
      </c>
    </row>
    <row r="3006" spans="1:21" ht="48" hidden="1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P3006">
        <f t="shared" si="200"/>
        <v>162.91</v>
      </c>
      <c r="Q3006" s="11" t="s">
        <v>8315</v>
      </c>
      <c r="R3006" t="s">
        <v>8355</v>
      </c>
      <c r="S3006" s="16">
        <f t="shared" si="201"/>
        <v>41928.881064814814</v>
      </c>
      <c r="T3006" s="16">
        <f t="shared" si="202"/>
        <v>41958.922731481478</v>
      </c>
      <c r="U3006">
        <f t="shared" si="203"/>
        <v>2014</v>
      </c>
    </row>
    <row r="3007" spans="1:21" ht="48" hidden="1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P3007">
        <f t="shared" si="200"/>
        <v>108.24</v>
      </c>
      <c r="Q3007" s="11" t="s">
        <v>8315</v>
      </c>
      <c r="R3007" t="s">
        <v>8355</v>
      </c>
      <c r="S3007" s="16">
        <f t="shared" si="201"/>
        <v>41888.674826388888</v>
      </c>
      <c r="T3007" s="16">
        <f t="shared" si="202"/>
        <v>41918.674826388888</v>
      </c>
      <c r="U3007">
        <f t="shared" si="203"/>
        <v>2014</v>
      </c>
    </row>
    <row r="3008" spans="1:21" ht="32" hidden="1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P3008">
        <f t="shared" si="200"/>
        <v>88.87</v>
      </c>
      <c r="Q3008" s="11" t="s">
        <v>8315</v>
      </c>
      <c r="R3008" t="s">
        <v>8355</v>
      </c>
      <c r="S3008" s="16">
        <f t="shared" si="201"/>
        <v>41957.756840277783</v>
      </c>
      <c r="T3008" s="16">
        <f t="shared" si="202"/>
        <v>41987.756840277783</v>
      </c>
      <c r="U3008">
        <f t="shared" si="203"/>
        <v>2014</v>
      </c>
    </row>
    <row r="3009" spans="1:21" ht="32" hidden="1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P3009">
        <f t="shared" si="200"/>
        <v>54</v>
      </c>
      <c r="Q3009" s="11" t="s">
        <v>8315</v>
      </c>
      <c r="R3009" t="s">
        <v>8355</v>
      </c>
      <c r="S3009" s="16">
        <f t="shared" si="201"/>
        <v>42098.216238425928</v>
      </c>
      <c r="T3009" s="16">
        <f t="shared" si="202"/>
        <v>42119.216238425928</v>
      </c>
      <c r="U3009">
        <f t="shared" si="203"/>
        <v>2015</v>
      </c>
    </row>
    <row r="3010" spans="1:21" ht="48" hidden="1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P3010">
        <f t="shared" si="200"/>
        <v>116.73</v>
      </c>
      <c r="Q3010" s="11" t="s">
        <v>8315</v>
      </c>
      <c r="R3010" t="s">
        <v>8355</v>
      </c>
      <c r="S3010" s="16">
        <f t="shared" si="201"/>
        <v>42360.212025462963</v>
      </c>
      <c r="T3010" s="16">
        <f t="shared" si="202"/>
        <v>42390.212025462963</v>
      </c>
      <c r="U3010">
        <f t="shared" si="203"/>
        <v>2016</v>
      </c>
    </row>
    <row r="3011" spans="1:21" ht="48" hidden="1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P3011">
        <f t="shared" ref="P3011:P3074" si="204">IFERROR(ROUND(E3011/L3011,2),0)</f>
        <v>233.9</v>
      </c>
      <c r="Q3011" s="11" t="s">
        <v>8315</v>
      </c>
      <c r="R3011" t="s">
        <v>8355</v>
      </c>
      <c r="S3011" s="16">
        <f t="shared" ref="S3011:S3074" si="205">(((J3011/60)/60)/24)+DATE(1970,1,1)</f>
        <v>41939.569907407407</v>
      </c>
      <c r="T3011" s="16">
        <f t="shared" ref="T3011:T3074" si="206">(((I3011/60)/60)/24)+DATE(1970,1,1)</f>
        <v>41969.611574074079</v>
      </c>
      <c r="U3011">
        <f t="shared" ref="U3011:U3074" si="207">YEAR(T3011)</f>
        <v>2014</v>
      </c>
    </row>
    <row r="3012" spans="1:21" ht="48" hidden="1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P3012">
        <f t="shared" si="204"/>
        <v>158</v>
      </c>
      <c r="Q3012" s="11" t="s">
        <v>8315</v>
      </c>
      <c r="R3012" t="s">
        <v>8355</v>
      </c>
      <c r="S3012" s="16">
        <f t="shared" si="205"/>
        <v>41996.832395833335</v>
      </c>
      <c r="T3012" s="16">
        <f t="shared" si="206"/>
        <v>42056.832395833335</v>
      </c>
      <c r="U3012">
        <f t="shared" si="207"/>
        <v>2015</v>
      </c>
    </row>
    <row r="3013" spans="1:21" ht="48" hidden="1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P3013">
        <f t="shared" si="204"/>
        <v>14.84</v>
      </c>
      <c r="Q3013" s="11" t="s">
        <v>8315</v>
      </c>
      <c r="R3013" t="s">
        <v>8355</v>
      </c>
      <c r="S3013" s="16">
        <f t="shared" si="205"/>
        <v>42334.468935185185</v>
      </c>
      <c r="T3013" s="16">
        <f t="shared" si="206"/>
        <v>42361.957638888889</v>
      </c>
      <c r="U3013">
        <f t="shared" si="207"/>
        <v>2015</v>
      </c>
    </row>
    <row r="3014" spans="1:21" ht="48" hidden="1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P3014">
        <f t="shared" si="204"/>
        <v>85.18</v>
      </c>
      <c r="Q3014" s="11" t="s">
        <v>8315</v>
      </c>
      <c r="R3014" t="s">
        <v>8355</v>
      </c>
      <c r="S3014" s="16">
        <f t="shared" si="205"/>
        <v>42024.702893518523</v>
      </c>
      <c r="T3014" s="16">
        <f t="shared" si="206"/>
        <v>42045.702893518523</v>
      </c>
      <c r="U3014">
        <f t="shared" si="207"/>
        <v>2015</v>
      </c>
    </row>
    <row r="3015" spans="1:21" ht="48" hidden="1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P3015">
        <f t="shared" si="204"/>
        <v>146.69</v>
      </c>
      <c r="Q3015" s="11" t="s">
        <v>8315</v>
      </c>
      <c r="R3015" t="s">
        <v>8355</v>
      </c>
      <c r="S3015" s="16">
        <f t="shared" si="205"/>
        <v>42146.836215277777</v>
      </c>
      <c r="T3015" s="16">
        <f t="shared" si="206"/>
        <v>42176.836215277777</v>
      </c>
      <c r="U3015">
        <f t="shared" si="207"/>
        <v>2015</v>
      </c>
    </row>
    <row r="3016" spans="1:21" ht="48" hidden="1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P3016">
        <f t="shared" si="204"/>
        <v>50.76</v>
      </c>
      <c r="Q3016" s="11" t="s">
        <v>8315</v>
      </c>
      <c r="R3016" t="s">
        <v>8355</v>
      </c>
      <c r="S3016" s="16">
        <f t="shared" si="205"/>
        <v>41920.123611111114</v>
      </c>
      <c r="T3016" s="16">
        <f t="shared" si="206"/>
        <v>41948.208333333336</v>
      </c>
      <c r="U3016">
        <f t="shared" si="207"/>
        <v>2014</v>
      </c>
    </row>
    <row r="3017" spans="1:21" ht="48" hidden="1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P3017">
        <f t="shared" si="204"/>
        <v>87.7</v>
      </c>
      <c r="Q3017" s="11" t="s">
        <v>8315</v>
      </c>
      <c r="R3017" t="s">
        <v>8355</v>
      </c>
      <c r="S3017" s="16">
        <f t="shared" si="205"/>
        <v>41785.72729166667</v>
      </c>
      <c r="T3017" s="16">
        <f t="shared" si="206"/>
        <v>41801.166666666664</v>
      </c>
      <c r="U3017">
        <f t="shared" si="207"/>
        <v>2014</v>
      </c>
    </row>
    <row r="3018" spans="1:21" ht="48" hidden="1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P3018">
        <f t="shared" si="204"/>
        <v>242.28</v>
      </c>
      <c r="Q3018" s="11" t="s">
        <v>8315</v>
      </c>
      <c r="R3018" t="s">
        <v>8355</v>
      </c>
      <c r="S3018" s="16">
        <f t="shared" si="205"/>
        <v>41778.548055555555</v>
      </c>
      <c r="T3018" s="16">
        <f t="shared" si="206"/>
        <v>41838.548055555555</v>
      </c>
      <c r="U3018">
        <f t="shared" si="207"/>
        <v>2014</v>
      </c>
    </row>
    <row r="3019" spans="1:21" ht="48" hidden="1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P3019">
        <f t="shared" si="204"/>
        <v>146.44999999999999</v>
      </c>
      <c r="Q3019" s="11" t="s">
        <v>8315</v>
      </c>
      <c r="R3019" t="s">
        <v>8355</v>
      </c>
      <c r="S3019" s="16">
        <f t="shared" si="205"/>
        <v>41841.850034722222</v>
      </c>
      <c r="T3019" s="16">
        <f t="shared" si="206"/>
        <v>41871.850034722222</v>
      </c>
      <c r="U3019">
        <f t="shared" si="207"/>
        <v>2014</v>
      </c>
    </row>
    <row r="3020" spans="1:21" ht="48" hidden="1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P3020">
        <f t="shared" si="204"/>
        <v>103.17</v>
      </c>
      <c r="Q3020" s="11" t="s">
        <v>8315</v>
      </c>
      <c r="R3020" t="s">
        <v>8355</v>
      </c>
      <c r="S3020" s="16">
        <f t="shared" si="205"/>
        <v>42163.29833333334</v>
      </c>
      <c r="T3020" s="16">
        <f t="shared" si="206"/>
        <v>42205.916666666672</v>
      </c>
      <c r="U3020">
        <f t="shared" si="207"/>
        <v>2015</v>
      </c>
    </row>
    <row r="3021" spans="1:21" ht="48" hidden="1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P3021">
        <f t="shared" si="204"/>
        <v>80.459999999999994</v>
      </c>
      <c r="Q3021" s="11" t="s">
        <v>8315</v>
      </c>
      <c r="R3021" t="s">
        <v>8355</v>
      </c>
      <c r="S3021" s="16">
        <f t="shared" si="205"/>
        <v>41758.833564814813</v>
      </c>
      <c r="T3021" s="16">
        <f t="shared" si="206"/>
        <v>41786.125</v>
      </c>
      <c r="U3021">
        <f t="shared" si="207"/>
        <v>2014</v>
      </c>
    </row>
    <row r="3022" spans="1:21" ht="48" hidden="1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P3022">
        <f t="shared" si="204"/>
        <v>234.67</v>
      </c>
      <c r="Q3022" s="11" t="s">
        <v>8315</v>
      </c>
      <c r="R3022" t="s">
        <v>8355</v>
      </c>
      <c r="S3022" s="16">
        <f t="shared" si="205"/>
        <v>42170.846446759257</v>
      </c>
      <c r="T3022" s="16">
        <f t="shared" si="206"/>
        <v>42230.846446759257</v>
      </c>
      <c r="U3022">
        <f t="shared" si="207"/>
        <v>2015</v>
      </c>
    </row>
    <row r="3023" spans="1:21" ht="48" hidden="1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P3023">
        <f t="shared" si="204"/>
        <v>50.69</v>
      </c>
      <c r="Q3023" s="11" t="s">
        <v>8315</v>
      </c>
      <c r="R3023" t="s">
        <v>8355</v>
      </c>
      <c r="S3023" s="16">
        <f t="shared" si="205"/>
        <v>42660.618854166663</v>
      </c>
      <c r="T3023" s="16">
        <f t="shared" si="206"/>
        <v>42696.249305555553</v>
      </c>
      <c r="U3023">
        <f t="shared" si="207"/>
        <v>2016</v>
      </c>
    </row>
    <row r="3024" spans="1:21" ht="48" hidden="1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P3024">
        <f t="shared" si="204"/>
        <v>162.71</v>
      </c>
      <c r="Q3024" s="11" t="s">
        <v>8315</v>
      </c>
      <c r="R3024" t="s">
        <v>8355</v>
      </c>
      <c r="S3024" s="16">
        <f t="shared" si="205"/>
        <v>42564.95380787037</v>
      </c>
      <c r="T3024" s="16">
        <f t="shared" si="206"/>
        <v>42609.95380787037</v>
      </c>
      <c r="U3024">
        <f t="shared" si="207"/>
        <v>2016</v>
      </c>
    </row>
    <row r="3025" spans="1:21" ht="48" hidden="1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P3025">
        <f t="shared" si="204"/>
        <v>120.17</v>
      </c>
      <c r="Q3025" s="11" t="s">
        <v>8315</v>
      </c>
      <c r="R3025" t="s">
        <v>8355</v>
      </c>
      <c r="S3025" s="16">
        <f t="shared" si="205"/>
        <v>42121.675763888896</v>
      </c>
      <c r="T3025" s="16">
        <f t="shared" si="206"/>
        <v>42166.675763888896</v>
      </c>
      <c r="U3025">
        <f t="shared" si="207"/>
        <v>2015</v>
      </c>
    </row>
    <row r="3026" spans="1:21" ht="48" hidden="1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P3026">
        <f t="shared" si="204"/>
        <v>67.7</v>
      </c>
      <c r="Q3026" s="11" t="s">
        <v>8315</v>
      </c>
      <c r="R3026" t="s">
        <v>8355</v>
      </c>
      <c r="S3026" s="16">
        <f t="shared" si="205"/>
        <v>41158.993923611109</v>
      </c>
      <c r="T3026" s="16">
        <f t="shared" si="206"/>
        <v>41188.993923611109</v>
      </c>
      <c r="U3026">
        <f t="shared" si="207"/>
        <v>2012</v>
      </c>
    </row>
    <row r="3027" spans="1:21" ht="48" hidden="1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P3027">
        <f t="shared" si="204"/>
        <v>52.1</v>
      </c>
      <c r="Q3027" s="11" t="s">
        <v>8315</v>
      </c>
      <c r="R3027" t="s">
        <v>8355</v>
      </c>
      <c r="S3027" s="16">
        <f t="shared" si="205"/>
        <v>41761.509409722225</v>
      </c>
      <c r="T3027" s="16">
        <f t="shared" si="206"/>
        <v>41789.666666666664</v>
      </c>
      <c r="U3027">
        <f t="shared" si="207"/>
        <v>2014</v>
      </c>
    </row>
    <row r="3028" spans="1:21" ht="48" hidden="1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P3028">
        <f t="shared" si="204"/>
        <v>51.6</v>
      </c>
      <c r="Q3028" s="11" t="s">
        <v>8315</v>
      </c>
      <c r="R3028" t="s">
        <v>8355</v>
      </c>
      <c r="S3028" s="16">
        <f t="shared" si="205"/>
        <v>42783.459398148145</v>
      </c>
      <c r="T3028" s="16">
        <f t="shared" si="206"/>
        <v>42797.459398148145</v>
      </c>
      <c r="U3028">
        <f t="shared" si="207"/>
        <v>2017</v>
      </c>
    </row>
    <row r="3029" spans="1:21" ht="32" hidden="1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P3029">
        <f t="shared" si="204"/>
        <v>164.3</v>
      </c>
      <c r="Q3029" s="11" t="s">
        <v>8315</v>
      </c>
      <c r="R3029" t="s">
        <v>8355</v>
      </c>
      <c r="S3029" s="16">
        <f t="shared" si="205"/>
        <v>42053.704293981486</v>
      </c>
      <c r="T3029" s="16">
        <f t="shared" si="206"/>
        <v>42083.662627314814</v>
      </c>
      <c r="U3029">
        <f t="shared" si="207"/>
        <v>2015</v>
      </c>
    </row>
    <row r="3030" spans="1:21" ht="32" hidden="1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P3030">
        <f t="shared" si="204"/>
        <v>84.86</v>
      </c>
      <c r="Q3030" s="11" t="s">
        <v>8315</v>
      </c>
      <c r="R3030" t="s">
        <v>8355</v>
      </c>
      <c r="S3030" s="16">
        <f t="shared" si="205"/>
        <v>42567.264178240745</v>
      </c>
      <c r="T3030" s="16">
        <f t="shared" si="206"/>
        <v>42597.264178240745</v>
      </c>
      <c r="U3030">
        <f t="shared" si="207"/>
        <v>2016</v>
      </c>
    </row>
    <row r="3031" spans="1:21" ht="48" hidden="1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P3031">
        <f t="shared" si="204"/>
        <v>94.55</v>
      </c>
      <c r="Q3031" s="11" t="s">
        <v>8315</v>
      </c>
      <c r="R3031" t="s">
        <v>8355</v>
      </c>
      <c r="S3031" s="16">
        <f t="shared" si="205"/>
        <v>41932.708877314813</v>
      </c>
      <c r="T3031" s="16">
        <f t="shared" si="206"/>
        <v>41961.190972222219</v>
      </c>
      <c r="U3031">
        <f t="shared" si="207"/>
        <v>2014</v>
      </c>
    </row>
    <row r="3032" spans="1:21" ht="48" hidden="1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P3032">
        <f t="shared" si="204"/>
        <v>45.54</v>
      </c>
      <c r="Q3032" s="11" t="s">
        <v>8315</v>
      </c>
      <c r="R3032" t="s">
        <v>8355</v>
      </c>
      <c r="S3032" s="16">
        <f t="shared" si="205"/>
        <v>42233.747349537036</v>
      </c>
      <c r="T3032" s="16">
        <f t="shared" si="206"/>
        <v>42263.747349537036</v>
      </c>
      <c r="U3032">
        <f t="shared" si="207"/>
        <v>2015</v>
      </c>
    </row>
    <row r="3033" spans="1:21" ht="80" hidden="1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P3033">
        <f t="shared" si="204"/>
        <v>51.72</v>
      </c>
      <c r="Q3033" s="11" t="s">
        <v>8315</v>
      </c>
      <c r="R3033" t="s">
        <v>8355</v>
      </c>
      <c r="S3033" s="16">
        <f t="shared" si="205"/>
        <v>42597.882488425923</v>
      </c>
      <c r="T3033" s="16">
        <f t="shared" si="206"/>
        <v>42657.882488425923</v>
      </c>
      <c r="U3033">
        <f t="shared" si="207"/>
        <v>2016</v>
      </c>
    </row>
    <row r="3034" spans="1:21" ht="48" hidden="1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P3034">
        <f t="shared" si="204"/>
        <v>50.88</v>
      </c>
      <c r="Q3034" s="11" t="s">
        <v>8315</v>
      </c>
      <c r="R3034" t="s">
        <v>8355</v>
      </c>
      <c r="S3034" s="16">
        <f t="shared" si="205"/>
        <v>42228.044664351852</v>
      </c>
      <c r="T3034" s="16">
        <f t="shared" si="206"/>
        <v>42258.044664351852</v>
      </c>
      <c r="U3034">
        <f t="shared" si="207"/>
        <v>2015</v>
      </c>
    </row>
    <row r="3035" spans="1:21" ht="48" hidden="1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P3035">
        <f t="shared" si="204"/>
        <v>191.13</v>
      </c>
      <c r="Q3035" s="11" t="s">
        <v>8315</v>
      </c>
      <c r="R3035" t="s">
        <v>8355</v>
      </c>
      <c r="S3035" s="16">
        <f t="shared" si="205"/>
        <v>42570.110243055555</v>
      </c>
      <c r="T3035" s="16">
        <f t="shared" si="206"/>
        <v>42600.110243055555</v>
      </c>
      <c r="U3035">
        <f t="shared" si="207"/>
        <v>2016</v>
      </c>
    </row>
    <row r="3036" spans="1:21" ht="64" hidden="1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P3036">
        <f t="shared" si="204"/>
        <v>89.31</v>
      </c>
      <c r="Q3036" s="11" t="s">
        <v>8315</v>
      </c>
      <c r="R3036" t="s">
        <v>8355</v>
      </c>
      <c r="S3036" s="16">
        <f t="shared" si="205"/>
        <v>42644.535358796296</v>
      </c>
      <c r="T3036" s="16">
        <f t="shared" si="206"/>
        <v>42675.165972222225</v>
      </c>
      <c r="U3036">
        <f t="shared" si="207"/>
        <v>2016</v>
      </c>
    </row>
    <row r="3037" spans="1:21" ht="32" hidden="1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P3037">
        <f t="shared" si="204"/>
        <v>88.59</v>
      </c>
      <c r="Q3037" s="11" t="s">
        <v>8315</v>
      </c>
      <c r="R3037" t="s">
        <v>8355</v>
      </c>
      <c r="S3037" s="16">
        <f t="shared" si="205"/>
        <v>41368.560289351852</v>
      </c>
      <c r="T3037" s="16">
        <f t="shared" si="206"/>
        <v>41398.560289351852</v>
      </c>
      <c r="U3037">
        <f t="shared" si="207"/>
        <v>2013</v>
      </c>
    </row>
    <row r="3038" spans="1:21" ht="48" hidden="1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P3038">
        <f t="shared" si="204"/>
        <v>96.3</v>
      </c>
      <c r="Q3038" s="11" t="s">
        <v>8315</v>
      </c>
      <c r="R3038" t="s">
        <v>8355</v>
      </c>
      <c r="S3038" s="16">
        <f t="shared" si="205"/>
        <v>41466.785231481481</v>
      </c>
      <c r="T3038" s="16">
        <f t="shared" si="206"/>
        <v>41502.499305555553</v>
      </c>
      <c r="U3038">
        <f t="shared" si="207"/>
        <v>2013</v>
      </c>
    </row>
    <row r="3039" spans="1:21" ht="64" hidden="1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P3039">
        <f t="shared" si="204"/>
        <v>33.31</v>
      </c>
      <c r="Q3039" s="11" t="s">
        <v>8315</v>
      </c>
      <c r="R3039" t="s">
        <v>8355</v>
      </c>
      <c r="S3039" s="16">
        <f t="shared" si="205"/>
        <v>40378.893206018518</v>
      </c>
      <c r="T3039" s="16">
        <f t="shared" si="206"/>
        <v>40453.207638888889</v>
      </c>
      <c r="U3039">
        <f t="shared" si="207"/>
        <v>2010</v>
      </c>
    </row>
    <row r="3040" spans="1:21" ht="48" hidden="1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P3040">
        <f t="shared" si="204"/>
        <v>37.22</v>
      </c>
      <c r="Q3040" s="11" t="s">
        <v>8315</v>
      </c>
      <c r="R3040" t="s">
        <v>8355</v>
      </c>
      <c r="S3040" s="16">
        <f t="shared" si="205"/>
        <v>42373.252280092594</v>
      </c>
      <c r="T3040" s="16">
        <f t="shared" si="206"/>
        <v>42433.252280092594</v>
      </c>
      <c r="U3040">
        <f t="shared" si="207"/>
        <v>2016</v>
      </c>
    </row>
    <row r="3041" spans="1:21" ht="48" hidden="1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P3041">
        <f t="shared" si="204"/>
        <v>92.13</v>
      </c>
      <c r="Q3041" s="11" t="s">
        <v>8315</v>
      </c>
      <c r="R3041" t="s">
        <v>8355</v>
      </c>
      <c r="S3041" s="16">
        <f t="shared" si="205"/>
        <v>41610.794421296298</v>
      </c>
      <c r="T3041" s="16">
        <f t="shared" si="206"/>
        <v>41637.332638888889</v>
      </c>
      <c r="U3041">
        <f t="shared" si="207"/>
        <v>2013</v>
      </c>
    </row>
    <row r="3042" spans="1:21" ht="48" hidden="1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P3042">
        <f t="shared" si="204"/>
        <v>76.790000000000006</v>
      </c>
      <c r="Q3042" s="11" t="s">
        <v>8315</v>
      </c>
      <c r="R3042" t="s">
        <v>8355</v>
      </c>
      <c r="S3042" s="16">
        <f t="shared" si="205"/>
        <v>42177.791909722218</v>
      </c>
      <c r="T3042" s="16">
        <f t="shared" si="206"/>
        <v>42181.958333333328</v>
      </c>
      <c r="U3042">
        <f t="shared" si="207"/>
        <v>2015</v>
      </c>
    </row>
    <row r="3043" spans="1:21" ht="32" hidden="1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P3043">
        <f t="shared" si="204"/>
        <v>96.53</v>
      </c>
      <c r="Q3043" s="11" t="s">
        <v>8315</v>
      </c>
      <c r="R3043" t="s">
        <v>8355</v>
      </c>
      <c r="S3043" s="16">
        <f t="shared" si="205"/>
        <v>42359.868611111116</v>
      </c>
      <c r="T3043" s="16">
        <f t="shared" si="206"/>
        <v>42389.868611111116</v>
      </c>
      <c r="U3043">
        <f t="shared" si="207"/>
        <v>2016</v>
      </c>
    </row>
    <row r="3044" spans="1:21" ht="48" hidden="1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P3044">
        <f t="shared" si="204"/>
        <v>51.89</v>
      </c>
      <c r="Q3044" s="11" t="s">
        <v>8315</v>
      </c>
      <c r="R3044" t="s">
        <v>8355</v>
      </c>
      <c r="S3044" s="16">
        <f t="shared" si="205"/>
        <v>42253.688043981485</v>
      </c>
      <c r="T3044" s="16">
        <f t="shared" si="206"/>
        <v>42283.688043981485</v>
      </c>
      <c r="U3044">
        <f t="shared" si="207"/>
        <v>2015</v>
      </c>
    </row>
    <row r="3045" spans="1:21" ht="48" hidden="1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P3045">
        <f t="shared" si="204"/>
        <v>128.91</v>
      </c>
      <c r="Q3045" s="11" t="s">
        <v>8315</v>
      </c>
      <c r="R3045" t="s">
        <v>8355</v>
      </c>
      <c r="S3045" s="16">
        <f t="shared" si="205"/>
        <v>42083.070590277777</v>
      </c>
      <c r="T3045" s="16">
        <f t="shared" si="206"/>
        <v>42110.118055555555</v>
      </c>
      <c r="U3045">
        <f t="shared" si="207"/>
        <v>2015</v>
      </c>
    </row>
    <row r="3046" spans="1:21" ht="48" hidden="1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P3046">
        <f t="shared" si="204"/>
        <v>84.11</v>
      </c>
      <c r="Q3046" s="11" t="s">
        <v>8315</v>
      </c>
      <c r="R3046" t="s">
        <v>8355</v>
      </c>
      <c r="S3046" s="16">
        <f t="shared" si="205"/>
        <v>42387.7268287037</v>
      </c>
      <c r="T3046" s="16">
        <f t="shared" si="206"/>
        <v>42402.7268287037</v>
      </c>
      <c r="U3046">
        <f t="shared" si="207"/>
        <v>2016</v>
      </c>
    </row>
    <row r="3047" spans="1:21" ht="48" hidden="1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P3047">
        <f t="shared" si="204"/>
        <v>82.94</v>
      </c>
      <c r="Q3047" s="11" t="s">
        <v>8315</v>
      </c>
      <c r="R3047" t="s">
        <v>8355</v>
      </c>
      <c r="S3047" s="16">
        <f t="shared" si="205"/>
        <v>41843.155729166669</v>
      </c>
      <c r="T3047" s="16">
        <f t="shared" si="206"/>
        <v>41873.155729166669</v>
      </c>
      <c r="U3047">
        <f t="shared" si="207"/>
        <v>2014</v>
      </c>
    </row>
    <row r="3048" spans="1:21" ht="48" hidden="1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P3048">
        <f t="shared" si="204"/>
        <v>259.95</v>
      </c>
      <c r="Q3048" s="11" t="s">
        <v>8315</v>
      </c>
      <c r="R3048" t="s">
        <v>8355</v>
      </c>
      <c r="S3048" s="16">
        <f t="shared" si="205"/>
        <v>41862.803078703706</v>
      </c>
      <c r="T3048" s="16">
        <f t="shared" si="206"/>
        <v>41892.202777777777</v>
      </c>
      <c r="U3048">
        <f t="shared" si="207"/>
        <v>2014</v>
      </c>
    </row>
    <row r="3049" spans="1:21" ht="48" hidden="1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P3049">
        <f t="shared" si="204"/>
        <v>37.25</v>
      </c>
      <c r="Q3049" s="11" t="s">
        <v>8315</v>
      </c>
      <c r="R3049" t="s">
        <v>8355</v>
      </c>
      <c r="S3049" s="16">
        <f t="shared" si="205"/>
        <v>42443.989050925928</v>
      </c>
      <c r="T3049" s="16">
        <f t="shared" si="206"/>
        <v>42487.552777777775</v>
      </c>
      <c r="U3049">
        <f t="shared" si="207"/>
        <v>2016</v>
      </c>
    </row>
    <row r="3050" spans="1:21" ht="48" hidden="1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P3050">
        <f t="shared" si="204"/>
        <v>177.02</v>
      </c>
      <c r="Q3050" s="11" t="s">
        <v>8315</v>
      </c>
      <c r="R3050" t="s">
        <v>8355</v>
      </c>
      <c r="S3050" s="16">
        <f t="shared" si="205"/>
        <v>41975.901180555549</v>
      </c>
      <c r="T3050" s="16">
        <f t="shared" si="206"/>
        <v>42004.890277777777</v>
      </c>
      <c r="U3050">
        <f t="shared" si="207"/>
        <v>2014</v>
      </c>
    </row>
    <row r="3051" spans="1:21" ht="48" hidden="1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P3051">
        <f t="shared" si="204"/>
        <v>74.069999999999993</v>
      </c>
      <c r="Q3051" s="11" t="s">
        <v>8315</v>
      </c>
      <c r="R3051" t="s">
        <v>8355</v>
      </c>
      <c r="S3051" s="16">
        <f t="shared" si="205"/>
        <v>42139.014525462961</v>
      </c>
      <c r="T3051" s="16">
        <f t="shared" si="206"/>
        <v>42169.014525462961</v>
      </c>
      <c r="U3051">
        <f t="shared" si="207"/>
        <v>2015</v>
      </c>
    </row>
    <row r="3052" spans="1:21" ht="32" hidden="1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P3052">
        <f t="shared" si="204"/>
        <v>70.67</v>
      </c>
      <c r="Q3052" s="11" t="s">
        <v>8315</v>
      </c>
      <c r="R3052" t="s">
        <v>8355</v>
      </c>
      <c r="S3052" s="16">
        <f t="shared" si="205"/>
        <v>42465.16851851852</v>
      </c>
      <c r="T3052" s="16">
        <f t="shared" si="206"/>
        <v>42495.16851851852</v>
      </c>
      <c r="U3052">
        <f t="shared" si="207"/>
        <v>2016</v>
      </c>
    </row>
    <row r="3053" spans="1:21" ht="48" hidden="1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P3053">
        <f t="shared" si="204"/>
        <v>23.63</v>
      </c>
      <c r="Q3053" s="11" t="s">
        <v>8315</v>
      </c>
      <c r="R3053" t="s">
        <v>8355</v>
      </c>
      <c r="S3053" s="16">
        <f t="shared" si="205"/>
        <v>42744.416030092587</v>
      </c>
      <c r="T3053" s="16">
        <f t="shared" si="206"/>
        <v>42774.416030092587</v>
      </c>
      <c r="U3053">
        <f t="shared" si="207"/>
        <v>2017</v>
      </c>
    </row>
    <row r="3054" spans="1:21" ht="32" hidden="1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P3054">
        <f t="shared" si="204"/>
        <v>37.5</v>
      </c>
      <c r="Q3054" s="11" t="s">
        <v>8315</v>
      </c>
      <c r="R3054" t="s">
        <v>8355</v>
      </c>
      <c r="S3054" s="16">
        <f t="shared" si="205"/>
        <v>42122.670069444444</v>
      </c>
      <c r="T3054" s="16">
        <f t="shared" si="206"/>
        <v>42152.665972222225</v>
      </c>
      <c r="U3054">
        <f t="shared" si="207"/>
        <v>2015</v>
      </c>
    </row>
    <row r="3055" spans="1:21" ht="48" hidden="1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P3055">
        <f t="shared" si="204"/>
        <v>13.33</v>
      </c>
      <c r="Q3055" s="11" t="s">
        <v>8315</v>
      </c>
      <c r="R3055" t="s">
        <v>8355</v>
      </c>
      <c r="S3055" s="16">
        <f t="shared" si="205"/>
        <v>41862.761724537035</v>
      </c>
      <c r="T3055" s="16">
        <f t="shared" si="206"/>
        <v>41914.165972222225</v>
      </c>
      <c r="U3055">
        <f t="shared" si="207"/>
        <v>2014</v>
      </c>
    </row>
    <row r="3056" spans="1:21" ht="48" hidden="1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P3056">
        <f t="shared" si="204"/>
        <v>0</v>
      </c>
      <c r="Q3056" s="11" t="s">
        <v>8315</v>
      </c>
      <c r="R3056" t="s">
        <v>8355</v>
      </c>
      <c r="S3056" s="16">
        <f t="shared" si="205"/>
        <v>42027.832800925928</v>
      </c>
      <c r="T3056" s="16">
        <f t="shared" si="206"/>
        <v>42065.044444444444</v>
      </c>
      <c r="U3056">
        <f t="shared" si="207"/>
        <v>2015</v>
      </c>
    </row>
    <row r="3057" spans="1:21" ht="48" hidden="1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P3057">
        <f t="shared" si="204"/>
        <v>1</v>
      </c>
      <c r="Q3057" s="11" t="s">
        <v>8315</v>
      </c>
      <c r="R3057" t="s">
        <v>8355</v>
      </c>
      <c r="S3057" s="16">
        <f t="shared" si="205"/>
        <v>41953.95821759259</v>
      </c>
      <c r="T3057" s="16">
        <f t="shared" si="206"/>
        <v>42013.95821759259</v>
      </c>
      <c r="U3057">
        <f t="shared" si="207"/>
        <v>2015</v>
      </c>
    </row>
    <row r="3058" spans="1:21" ht="48" hidden="1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P3058">
        <f t="shared" si="204"/>
        <v>0</v>
      </c>
      <c r="Q3058" s="11" t="s">
        <v>8315</v>
      </c>
      <c r="R3058" t="s">
        <v>8355</v>
      </c>
      <c r="S3058" s="16">
        <f t="shared" si="205"/>
        <v>41851.636388888888</v>
      </c>
      <c r="T3058" s="16">
        <f t="shared" si="206"/>
        <v>41911.636388888888</v>
      </c>
      <c r="U3058">
        <f t="shared" si="207"/>
        <v>2014</v>
      </c>
    </row>
    <row r="3059" spans="1:21" ht="48" hidden="1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P3059">
        <f t="shared" si="204"/>
        <v>0</v>
      </c>
      <c r="Q3059" s="11" t="s">
        <v>8315</v>
      </c>
      <c r="R3059" t="s">
        <v>8355</v>
      </c>
      <c r="S3059" s="16">
        <f t="shared" si="205"/>
        <v>42433.650590277779</v>
      </c>
      <c r="T3059" s="16">
        <f t="shared" si="206"/>
        <v>42463.608923611115</v>
      </c>
      <c r="U3059">
        <f t="shared" si="207"/>
        <v>2016</v>
      </c>
    </row>
    <row r="3060" spans="1:21" ht="48" hidden="1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P3060">
        <f t="shared" si="204"/>
        <v>1</v>
      </c>
      <c r="Q3060" s="11" t="s">
        <v>8315</v>
      </c>
      <c r="R3060" t="s">
        <v>8355</v>
      </c>
      <c r="S3060" s="16">
        <f t="shared" si="205"/>
        <v>42460.374305555553</v>
      </c>
      <c r="T3060" s="16">
        <f t="shared" si="206"/>
        <v>42510.374305555553</v>
      </c>
      <c r="U3060">
        <f t="shared" si="207"/>
        <v>2016</v>
      </c>
    </row>
    <row r="3061" spans="1:21" ht="48" hidden="1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P3061">
        <f t="shared" si="204"/>
        <v>41</v>
      </c>
      <c r="Q3061" s="11" t="s">
        <v>8315</v>
      </c>
      <c r="R3061" t="s">
        <v>8355</v>
      </c>
      <c r="S3061" s="16">
        <f t="shared" si="205"/>
        <v>41829.935717592591</v>
      </c>
      <c r="T3061" s="16">
        <f t="shared" si="206"/>
        <v>41859.935717592591</v>
      </c>
      <c r="U3061">
        <f t="shared" si="207"/>
        <v>2014</v>
      </c>
    </row>
    <row r="3062" spans="1:21" ht="32" hidden="1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P3062">
        <f t="shared" si="204"/>
        <v>55.83</v>
      </c>
      <c r="Q3062" s="11" t="s">
        <v>8315</v>
      </c>
      <c r="R3062" t="s">
        <v>8355</v>
      </c>
      <c r="S3062" s="16">
        <f t="shared" si="205"/>
        <v>42245.274699074071</v>
      </c>
      <c r="T3062" s="16">
        <f t="shared" si="206"/>
        <v>42275.274699074071</v>
      </c>
      <c r="U3062">
        <f t="shared" si="207"/>
        <v>2015</v>
      </c>
    </row>
    <row r="3063" spans="1:21" ht="16" hidden="1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P3063">
        <f t="shared" si="204"/>
        <v>0</v>
      </c>
      <c r="Q3063" s="11" t="s">
        <v>8315</v>
      </c>
      <c r="R3063" t="s">
        <v>8355</v>
      </c>
      <c r="S3063" s="16">
        <f t="shared" si="205"/>
        <v>41834.784120370372</v>
      </c>
      <c r="T3063" s="16">
        <f t="shared" si="206"/>
        <v>41864.784120370372</v>
      </c>
      <c r="U3063">
        <f t="shared" si="207"/>
        <v>2014</v>
      </c>
    </row>
    <row r="3064" spans="1:21" ht="48" hidden="1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P3064">
        <f t="shared" si="204"/>
        <v>99.76</v>
      </c>
      <c r="Q3064" s="11" t="s">
        <v>8315</v>
      </c>
      <c r="R3064" t="s">
        <v>8355</v>
      </c>
      <c r="S3064" s="16">
        <f t="shared" si="205"/>
        <v>42248.535787037035</v>
      </c>
      <c r="T3064" s="16">
        <f t="shared" si="206"/>
        <v>42277.75</v>
      </c>
      <c r="U3064">
        <f t="shared" si="207"/>
        <v>2015</v>
      </c>
    </row>
    <row r="3065" spans="1:21" ht="32" hidden="1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P3065">
        <f t="shared" si="204"/>
        <v>25.52</v>
      </c>
      <c r="Q3065" s="11" t="s">
        <v>8315</v>
      </c>
      <c r="R3065" t="s">
        <v>8355</v>
      </c>
      <c r="S3065" s="16">
        <f t="shared" si="205"/>
        <v>42630.922893518517</v>
      </c>
      <c r="T3065" s="16">
        <f t="shared" si="206"/>
        <v>42665.922893518517</v>
      </c>
      <c r="U3065">
        <f t="shared" si="207"/>
        <v>2016</v>
      </c>
    </row>
    <row r="3066" spans="1:21" ht="32" hidden="1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P3066">
        <f t="shared" si="204"/>
        <v>117.65</v>
      </c>
      <c r="Q3066" s="11" t="s">
        <v>8315</v>
      </c>
      <c r="R3066" t="s">
        <v>8355</v>
      </c>
      <c r="S3066" s="16">
        <f t="shared" si="205"/>
        <v>42299.130162037036</v>
      </c>
      <c r="T3066" s="16">
        <f t="shared" si="206"/>
        <v>42330.290972222225</v>
      </c>
      <c r="U3066">
        <f t="shared" si="207"/>
        <v>2015</v>
      </c>
    </row>
    <row r="3067" spans="1:21" ht="48" hidden="1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P3067">
        <f t="shared" si="204"/>
        <v>5</v>
      </c>
      <c r="Q3067" s="11" t="s">
        <v>8315</v>
      </c>
      <c r="R3067" t="s">
        <v>8355</v>
      </c>
      <c r="S3067" s="16">
        <f t="shared" si="205"/>
        <v>41825.055231481485</v>
      </c>
      <c r="T3067" s="16">
        <f t="shared" si="206"/>
        <v>41850.055231481485</v>
      </c>
      <c r="U3067">
        <f t="shared" si="207"/>
        <v>2014</v>
      </c>
    </row>
    <row r="3068" spans="1:21" ht="48" hidden="1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P3068">
        <f t="shared" si="204"/>
        <v>2796.67</v>
      </c>
      <c r="Q3068" s="11" t="s">
        <v>8315</v>
      </c>
      <c r="R3068" t="s">
        <v>8355</v>
      </c>
      <c r="S3068" s="16">
        <f t="shared" si="205"/>
        <v>42531.228437500002</v>
      </c>
      <c r="T3068" s="16">
        <f t="shared" si="206"/>
        <v>42561.228437500002</v>
      </c>
      <c r="U3068">
        <f t="shared" si="207"/>
        <v>2016</v>
      </c>
    </row>
    <row r="3069" spans="1:21" ht="48" hidden="1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P3069">
        <f t="shared" si="204"/>
        <v>200</v>
      </c>
      <c r="Q3069" s="11" t="s">
        <v>8315</v>
      </c>
      <c r="R3069" t="s">
        <v>8355</v>
      </c>
      <c r="S3069" s="16">
        <f t="shared" si="205"/>
        <v>42226.938414351855</v>
      </c>
      <c r="T3069" s="16">
        <f t="shared" si="206"/>
        <v>42256.938414351855</v>
      </c>
      <c r="U3069">
        <f t="shared" si="207"/>
        <v>2015</v>
      </c>
    </row>
    <row r="3070" spans="1:21" ht="48" hidden="1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P3070">
        <f t="shared" si="204"/>
        <v>87.5</v>
      </c>
      <c r="Q3070" s="11" t="s">
        <v>8315</v>
      </c>
      <c r="R3070" t="s">
        <v>8355</v>
      </c>
      <c r="S3070" s="16">
        <f t="shared" si="205"/>
        <v>42263.691574074073</v>
      </c>
      <c r="T3070" s="16">
        <f t="shared" si="206"/>
        <v>42293.691574074073</v>
      </c>
      <c r="U3070">
        <f t="shared" si="207"/>
        <v>2015</v>
      </c>
    </row>
    <row r="3071" spans="1:21" ht="48" hidden="1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P3071">
        <f t="shared" si="204"/>
        <v>20.14</v>
      </c>
      <c r="Q3071" s="11" t="s">
        <v>8315</v>
      </c>
      <c r="R3071" t="s">
        <v>8355</v>
      </c>
      <c r="S3071" s="16">
        <f t="shared" si="205"/>
        <v>41957.833726851852</v>
      </c>
      <c r="T3071" s="16">
        <f t="shared" si="206"/>
        <v>41987.833726851852</v>
      </c>
      <c r="U3071">
        <f t="shared" si="207"/>
        <v>2014</v>
      </c>
    </row>
    <row r="3072" spans="1:21" ht="48" hidden="1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P3072">
        <f t="shared" si="204"/>
        <v>20.88</v>
      </c>
      <c r="Q3072" s="11" t="s">
        <v>8315</v>
      </c>
      <c r="R3072" t="s">
        <v>8355</v>
      </c>
      <c r="S3072" s="16">
        <f t="shared" si="205"/>
        <v>42690.733437499999</v>
      </c>
      <c r="T3072" s="16">
        <f t="shared" si="206"/>
        <v>42711.733437499999</v>
      </c>
      <c r="U3072">
        <f t="shared" si="207"/>
        <v>2016</v>
      </c>
    </row>
    <row r="3073" spans="1:21" ht="48" hidden="1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P3073">
        <f t="shared" si="204"/>
        <v>61.31</v>
      </c>
      <c r="Q3073" s="11" t="s">
        <v>8315</v>
      </c>
      <c r="R3073" t="s">
        <v>8355</v>
      </c>
      <c r="S3073" s="16">
        <f t="shared" si="205"/>
        <v>42097.732418981483</v>
      </c>
      <c r="T3073" s="16">
        <f t="shared" si="206"/>
        <v>42115.249305555553</v>
      </c>
      <c r="U3073">
        <f t="shared" si="207"/>
        <v>2015</v>
      </c>
    </row>
    <row r="3074" spans="1:21" ht="48" hidden="1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P3074">
        <f t="shared" si="204"/>
        <v>1</v>
      </c>
      <c r="Q3074" s="11" t="s">
        <v>8315</v>
      </c>
      <c r="R3074" t="s">
        <v>8355</v>
      </c>
      <c r="S3074" s="16">
        <f t="shared" si="205"/>
        <v>42658.690532407403</v>
      </c>
      <c r="T3074" s="16">
        <f t="shared" si="206"/>
        <v>42673.073611111111</v>
      </c>
      <c r="U3074">
        <f t="shared" si="207"/>
        <v>2016</v>
      </c>
    </row>
    <row r="3075" spans="1:21" ht="48" hidden="1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P3075">
        <f t="shared" ref="P3075:P3138" si="208">IFERROR(ROUND(E3075/L3075,2),0)</f>
        <v>92.14</v>
      </c>
      <c r="Q3075" s="11" t="s">
        <v>8315</v>
      </c>
      <c r="R3075" t="s">
        <v>8355</v>
      </c>
      <c r="S3075" s="16">
        <f t="shared" ref="S3075:S3138" si="209">(((J3075/60)/60)/24)+DATE(1970,1,1)</f>
        <v>42111.684027777781</v>
      </c>
      <c r="T3075" s="16">
        <f t="shared" ref="T3075:T3138" si="210">(((I3075/60)/60)/24)+DATE(1970,1,1)</f>
        <v>42169.804861111115</v>
      </c>
      <c r="U3075">
        <f t="shared" ref="U3075:U3138" si="211">YEAR(T3075)</f>
        <v>2015</v>
      </c>
    </row>
    <row r="3076" spans="1:21" ht="64" hidden="1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P3076">
        <f t="shared" si="208"/>
        <v>7.33</v>
      </c>
      <c r="Q3076" s="11" t="s">
        <v>8315</v>
      </c>
      <c r="R3076" t="s">
        <v>8355</v>
      </c>
      <c r="S3076" s="16">
        <f t="shared" si="209"/>
        <v>42409.571284722217</v>
      </c>
      <c r="T3076" s="16">
        <f t="shared" si="210"/>
        <v>42439.571284722217</v>
      </c>
      <c r="U3076">
        <f t="shared" si="211"/>
        <v>2016</v>
      </c>
    </row>
    <row r="3077" spans="1:21" ht="48" hidden="1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P3077">
        <f t="shared" si="208"/>
        <v>64.8</v>
      </c>
      <c r="Q3077" s="11" t="s">
        <v>8315</v>
      </c>
      <c r="R3077" t="s">
        <v>8355</v>
      </c>
      <c r="S3077" s="16">
        <f t="shared" si="209"/>
        <v>42551.102314814809</v>
      </c>
      <c r="T3077" s="16">
        <f t="shared" si="210"/>
        <v>42601.102314814809</v>
      </c>
      <c r="U3077">
        <f t="shared" si="211"/>
        <v>2016</v>
      </c>
    </row>
    <row r="3078" spans="1:21" ht="32" hidden="1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P3078">
        <f t="shared" si="208"/>
        <v>30.12</v>
      </c>
      <c r="Q3078" s="11" t="s">
        <v>8315</v>
      </c>
      <c r="R3078" t="s">
        <v>8355</v>
      </c>
      <c r="S3078" s="16">
        <f t="shared" si="209"/>
        <v>42226.651886574073</v>
      </c>
      <c r="T3078" s="16">
        <f t="shared" si="210"/>
        <v>42286.651886574073</v>
      </c>
      <c r="U3078">
        <f t="shared" si="211"/>
        <v>2015</v>
      </c>
    </row>
    <row r="3079" spans="1:21" ht="48" hidden="1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P3079">
        <f t="shared" si="208"/>
        <v>52.5</v>
      </c>
      <c r="Q3079" s="11" t="s">
        <v>8315</v>
      </c>
      <c r="R3079" t="s">
        <v>8355</v>
      </c>
      <c r="S3079" s="16">
        <f t="shared" si="209"/>
        <v>42766.956921296296</v>
      </c>
      <c r="T3079" s="16">
        <f t="shared" si="210"/>
        <v>42796.956921296296</v>
      </c>
      <c r="U3079">
        <f t="shared" si="211"/>
        <v>2017</v>
      </c>
    </row>
    <row r="3080" spans="1:21" ht="48" hidden="1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P3080">
        <f t="shared" si="208"/>
        <v>23.67</v>
      </c>
      <c r="Q3080" s="11" t="s">
        <v>8315</v>
      </c>
      <c r="R3080" t="s">
        <v>8355</v>
      </c>
      <c r="S3080" s="16">
        <f t="shared" si="209"/>
        <v>42031.138831018514</v>
      </c>
      <c r="T3080" s="16">
        <f t="shared" si="210"/>
        <v>42061.138831018514</v>
      </c>
      <c r="U3080">
        <f t="shared" si="211"/>
        <v>2015</v>
      </c>
    </row>
    <row r="3081" spans="1:21" ht="48" hidden="1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P3081">
        <f t="shared" si="208"/>
        <v>415.78</v>
      </c>
      <c r="Q3081" s="11" t="s">
        <v>8315</v>
      </c>
      <c r="R3081" t="s">
        <v>8355</v>
      </c>
      <c r="S3081" s="16">
        <f t="shared" si="209"/>
        <v>42055.713368055556</v>
      </c>
      <c r="T3081" s="16">
        <f t="shared" si="210"/>
        <v>42085.671701388885</v>
      </c>
      <c r="U3081">
        <f t="shared" si="211"/>
        <v>2015</v>
      </c>
    </row>
    <row r="3082" spans="1:21" ht="48" hidden="1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P3082">
        <f t="shared" si="208"/>
        <v>53.71</v>
      </c>
      <c r="Q3082" s="11" t="s">
        <v>8315</v>
      </c>
      <c r="R3082" t="s">
        <v>8355</v>
      </c>
      <c r="S3082" s="16">
        <f t="shared" si="209"/>
        <v>41940.028287037036</v>
      </c>
      <c r="T3082" s="16">
        <f t="shared" si="210"/>
        <v>42000.0699537037</v>
      </c>
      <c r="U3082">
        <f t="shared" si="211"/>
        <v>2014</v>
      </c>
    </row>
    <row r="3083" spans="1:21" ht="48" hidden="1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P3083">
        <f t="shared" si="208"/>
        <v>420.6</v>
      </c>
      <c r="Q3083" s="11" t="s">
        <v>8315</v>
      </c>
      <c r="R3083" t="s">
        <v>8355</v>
      </c>
      <c r="S3083" s="16">
        <f t="shared" si="209"/>
        <v>42237.181608796294</v>
      </c>
      <c r="T3083" s="16">
        <f t="shared" si="210"/>
        <v>42267.181608796294</v>
      </c>
      <c r="U3083">
        <f t="shared" si="211"/>
        <v>2015</v>
      </c>
    </row>
    <row r="3084" spans="1:21" ht="48" hidden="1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P3084">
        <f t="shared" si="208"/>
        <v>0</v>
      </c>
      <c r="Q3084" s="11" t="s">
        <v>8315</v>
      </c>
      <c r="R3084" t="s">
        <v>8355</v>
      </c>
      <c r="S3084" s="16">
        <f t="shared" si="209"/>
        <v>42293.922986111109</v>
      </c>
      <c r="T3084" s="16">
        <f t="shared" si="210"/>
        <v>42323.96465277778</v>
      </c>
      <c r="U3084">
        <f t="shared" si="211"/>
        <v>2015</v>
      </c>
    </row>
    <row r="3085" spans="1:21" ht="64" hidden="1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P3085">
        <f t="shared" si="208"/>
        <v>18.670000000000002</v>
      </c>
      <c r="Q3085" s="11" t="s">
        <v>8315</v>
      </c>
      <c r="R3085" t="s">
        <v>8355</v>
      </c>
      <c r="S3085" s="16">
        <f t="shared" si="209"/>
        <v>41853.563402777778</v>
      </c>
      <c r="T3085" s="16">
        <f t="shared" si="210"/>
        <v>41883.208333333336</v>
      </c>
      <c r="U3085">
        <f t="shared" si="211"/>
        <v>2014</v>
      </c>
    </row>
    <row r="3086" spans="1:21" ht="48" hidden="1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P3086">
        <f t="shared" si="208"/>
        <v>78.33</v>
      </c>
      <c r="Q3086" s="11" t="s">
        <v>8315</v>
      </c>
      <c r="R3086" t="s">
        <v>8355</v>
      </c>
      <c r="S3086" s="16">
        <f t="shared" si="209"/>
        <v>42100.723738425921</v>
      </c>
      <c r="T3086" s="16">
        <f t="shared" si="210"/>
        <v>42129.783333333333</v>
      </c>
      <c r="U3086">
        <f t="shared" si="211"/>
        <v>2015</v>
      </c>
    </row>
    <row r="3087" spans="1:21" ht="48" hidden="1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P3087">
        <f t="shared" si="208"/>
        <v>67.78</v>
      </c>
      <c r="Q3087" s="11" t="s">
        <v>8315</v>
      </c>
      <c r="R3087" t="s">
        <v>8355</v>
      </c>
      <c r="S3087" s="16">
        <f t="shared" si="209"/>
        <v>42246.883784722217</v>
      </c>
      <c r="T3087" s="16">
        <f t="shared" si="210"/>
        <v>42276.883784722217</v>
      </c>
      <c r="U3087">
        <f t="shared" si="211"/>
        <v>2015</v>
      </c>
    </row>
    <row r="3088" spans="1:21" ht="48" hidden="1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P3088">
        <f t="shared" si="208"/>
        <v>16.670000000000002</v>
      </c>
      <c r="Q3088" s="11" t="s">
        <v>8315</v>
      </c>
      <c r="R3088" t="s">
        <v>8355</v>
      </c>
      <c r="S3088" s="16">
        <f t="shared" si="209"/>
        <v>42173.67082175926</v>
      </c>
      <c r="T3088" s="16">
        <f t="shared" si="210"/>
        <v>42233.67082175926</v>
      </c>
      <c r="U3088">
        <f t="shared" si="211"/>
        <v>2015</v>
      </c>
    </row>
    <row r="3089" spans="1:21" ht="48" hidden="1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P3089">
        <f t="shared" si="208"/>
        <v>62.5</v>
      </c>
      <c r="Q3089" s="11" t="s">
        <v>8315</v>
      </c>
      <c r="R3089" t="s">
        <v>8355</v>
      </c>
      <c r="S3089" s="16">
        <f t="shared" si="209"/>
        <v>42665.150347222225</v>
      </c>
      <c r="T3089" s="16">
        <f t="shared" si="210"/>
        <v>42725.192013888889</v>
      </c>
      <c r="U3089">
        <f t="shared" si="211"/>
        <v>2016</v>
      </c>
    </row>
    <row r="3090" spans="1:21" ht="32" hidden="1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P3090">
        <f t="shared" si="208"/>
        <v>42</v>
      </c>
      <c r="Q3090" s="11" t="s">
        <v>8315</v>
      </c>
      <c r="R3090" t="s">
        <v>8355</v>
      </c>
      <c r="S3090" s="16">
        <f t="shared" si="209"/>
        <v>41981.57230324074</v>
      </c>
      <c r="T3090" s="16">
        <f t="shared" si="210"/>
        <v>42012.570138888885</v>
      </c>
      <c r="U3090">
        <f t="shared" si="211"/>
        <v>2015</v>
      </c>
    </row>
    <row r="3091" spans="1:21" ht="32" hidden="1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P3091">
        <f t="shared" si="208"/>
        <v>130.09</v>
      </c>
      <c r="Q3091" s="11" t="s">
        <v>8315</v>
      </c>
      <c r="R3091" t="s">
        <v>8355</v>
      </c>
      <c r="S3091" s="16">
        <f t="shared" si="209"/>
        <v>42528.542627314819</v>
      </c>
      <c r="T3091" s="16">
        <f t="shared" si="210"/>
        <v>42560.082638888889</v>
      </c>
      <c r="U3091">
        <f t="shared" si="211"/>
        <v>2016</v>
      </c>
    </row>
    <row r="3092" spans="1:21" ht="48" hidden="1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P3092">
        <f t="shared" si="208"/>
        <v>1270.22</v>
      </c>
      <c r="Q3092" s="11" t="s">
        <v>8315</v>
      </c>
      <c r="R3092" t="s">
        <v>8355</v>
      </c>
      <c r="S3092" s="16">
        <f t="shared" si="209"/>
        <v>42065.818807870368</v>
      </c>
      <c r="T3092" s="16">
        <f t="shared" si="210"/>
        <v>42125.777141203704</v>
      </c>
      <c r="U3092">
        <f t="shared" si="211"/>
        <v>2015</v>
      </c>
    </row>
    <row r="3093" spans="1:21" ht="48" hidden="1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P3093">
        <f t="shared" si="208"/>
        <v>88.44</v>
      </c>
      <c r="Q3093" s="11" t="s">
        <v>8315</v>
      </c>
      <c r="R3093" t="s">
        <v>8355</v>
      </c>
      <c r="S3093" s="16">
        <f t="shared" si="209"/>
        <v>42566.948414351849</v>
      </c>
      <c r="T3093" s="16">
        <f t="shared" si="210"/>
        <v>42596.948414351849</v>
      </c>
      <c r="U3093">
        <f t="shared" si="211"/>
        <v>2016</v>
      </c>
    </row>
    <row r="3094" spans="1:21" ht="48" hidden="1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P3094">
        <f t="shared" si="208"/>
        <v>56.34</v>
      </c>
      <c r="Q3094" s="11" t="s">
        <v>8315</v>
      </c>
      <c r="R3094" t="s">
        <v>8355</v>
      </c>
      <c r="S3094" s="16">
        <f t="shared" si="209"/>
        <v>42255.619351851856</v>
      </c>
      <c r="T3094" s="16">
        <f t="shared" si="210"/>
        <v>42292.916666666672</v>
      </c>
      <c r="U3094">
        <f t="shared" si="211"/>
        <v>2015</v>
      </c>
    </row>
    <row r="3095" spans="1:21" ht="48" hidden="1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P3095">
        <f t="shared" si="208"/>
        <v>53.53</v>
      </c>
      <c r="Q3095" s="11" t="s">
        <v>8315</v>
      </c>
      <c r="R3095" t="s">
        <v>8355</v>
      </c>
      <c r="S3095" s="16">
        <f t="shared" si="209"/>
        <v>41760.909039351849</v>
      </c>
      <c r="T3095" s="16">
        <f t="shared" si="210"/>
        <v>41791.165972222225</v>
      </c>
      <c r="U3095">
        <f t="shared" si="211"/>
        <v>2014</v>
      </c>
    </row>
    <row r="3096" spans="1:21" ht="32" hidden="1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P3096">
        <f t="shared" si="208"/>
        <v>25</v>
      </c>
      <c r="Q3096" s="11" t="s">
        <v>8315</v>
      </c>
      <c r="R3096" t="s">
        <v>8355</v>
      </c>
      <c r="S3096" s="16">
        <f t="shared" si="209"/>
        <v>42207.795787037037</v>
      </c>
      <c r="T3096" s="16">
        <f t="shared" si="210"/>
        <v>42267.795787037037</v>
      </c>
      <c r="U3096">
        <f t="shared" si="211"/>
        <v>2015</v>
      </c>
    </row>
    <row r="3097" spans="1:21" ht="48" hidden="1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P3097">
        <f t="shared" si="208"/>
        <v>50</v>
      </c>
      <c r="Q3097" s="11" t="s">
        <v>8315</v>
      </c>
      <c r="R3097" t="s">
        <v>8355</v>
      </c>
      <c r="S3097" s="16">
        <f t="shared" si="209"/>
        <v>42523.025231481486</v>
      </c>
      <c r="T3097" s="16">
        <f t="shared" si="210"/>
        <v>42583.025231481486</v>
      </c>
      <c r="U3097">
        <f t="shared" si="211"/>
        <v>2016</v>
      </c>
    </row>
    <row r="3098" spans="1:21" ht="48" hidden="1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P3098">
        <f t="shared" si="208"/>
        <v>56.79</v>
      </c>
      <c r="Q3098" s="11" t="s">
        <v>8315</v>
      </c>
      <c r="R3098" t="s">
        <v>8355</v>
      </c>
      <c r="S3098" s="16">
        <f t="shared" si="209"/>
        <v>42114.825532407413</v>
      </c>
      <c r="T3098" s="16">
        <f t="shared" si="210"/>
        <v>42144.825532407413</v>
      </c>
      <c r="U3098">
        <f t="shared" si="211"/>
        <v>2015</v>
      </c>
    </row>
    <row r="3099" spans="1:21" ht="48" hidden="1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P3099">
        <f t="shared" si="208"/>
        <v>40.83</v>
      </c>
      <c r="Q3099" s="11" t="s">
        <v>8315</v>
      </c>
      <c r="R3099" t="s">
        <v>8355</v>
      </c>
      <c r="S3099" s="16">
        <f t="shared" si="209"/>
        <v>42629.503483796296</v>
      </c>
      <c r="T3099" s="16">
        <f t="shared" si="210"/>
        <v>42650.583333333328</v>
      </c>
      <c r="U3099">
        <f t="shared" si="211"/>
        <v>2016</v>
      </c>
    </row>
    <row r="3100" spans="1:21" ht="48" hidden="1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P3100">
        <f t="shared" si="208"/>
        <v>65.11</v>
      </c>
      <c r="Q3100" s="11" t="s">
        <v>8315</v>
      </c>
      <c r="R3100" t="s">
        <v>8355</v>
      </c>
      <c r="S3100" s="16">
        <f t="shared" si="209"/>
        <v>42359.792233796295</v>
      </c>
      <c r="T3100" s="16">
        <f t="shared" si="210"/>
        <v>42408.01180555555</v>
      </c>
      <c r="U3100">
        <f t="shared" si="211"/>
        <v>2016</v>
      </c>
    </row>
    <row r="3101" spans="1:21" ht="48" hidden="1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P3101">
        <f t="shared" si="208"/>
        <v>55.6</v>
      </c>
      <c r="Q3101" s="11" t="s">
        <v>8315</v>
      </c>
      <c r="R3101" t="s">
        <v>8355</v>
      </c>
      <c r="S3101" s="16">
        <f t="shared" si="209"/>
        <v>42382.189710648148</v>
      </c>
      <c r="T3101" s="16">
        <f t="shared" si="210"/>
        <v>42412.189710648148</v>
      </c>
      <c r="U3101">
        <f t="shared" si="211"/>
        <v>2016</v>
      </c>
    </row>
    <row r="3102" spans="1:21" ht="48" hidden="1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P3102">
        <f t="shared" si="208"/>
        <v>140.54</v>
      </c>
      <c r="Q3102" s="11" t="s">
        <v>8315</v>
      </c>
      <c r="R3102" t="s">
        <v>8355</v>
      </c>
      <c r="S3102" s="16">
        <f t="shared" si="209"/>
        <v>41902.622395833336</v>
      </c>
      <c r="T3102" s="16">
        <f t="shared" si="210"/>
        <v>41932.622395833336</v>
      </c>
      <c r="U3102">
        <f t="shared" si="211"/>
        <v>2014</v>
      </c>
    </row>
    <row r="3103" spans="1:21" ht="48" hidden="1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P3103">
        <f t="shared" si="208"/>
        <v>25</v>
      </c>
      <c r="Q3103" s="11" t="s">
        <v>8315</v>
      </c>
      <c r="R3103" t="s">
        <v>8355</v>
      </c>
      <c r="S3103" s="16">
        <f t="shared" si="209"/>
        <v>42171.383530092593</v>
      </c>
      <c r="T3103" s="16">
        <f t="shared" si="210"/>
        <v>42201.330555555556</v>
      </c>
      <c r="U3103">
        <f t="shared" si="211"/>
        <v>2015</v>
      </c>
    </row>
    <row r="3104" spans="1:21" ht="48" hidden="1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P3104">
        <f t="shared" si="208"/>
        <v>69.53</v>
      </c>
      <c r="Q3104" s="11" t="s">
        <v>8315</v>
      </c>
      <c r="R3104" t="s">
        <v>8355</v>
      </c>
      <c r="S3104" s="16">
        <f t="shared" si="209"/>
        <v>42555.340486111112</v>
      </c>
      <c r="T3104" s="16">
        <f t="shared" si="210"/>
        <v>42605.340486111112</v>
      </c>
      <c r="U3104">
        <f t="shared" si="211"/>
        <v>2016</v>
      </c>
    </row>
    <row r="3105" spans="1:21" ht="32" hidden="1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P3105">
        <f t="shared" si="208"/>
        <v>5.5</v>
      </c>
      <c r="Q3105" s="11" t="s">
        <v>8315</v>
      </c>
      <c r="R3105" t="s">
        <v>8355</v>
      </c>
      <c r="S3105" s="16">
        <f t="shared" si="209"/>
        <v>42107.156319444446</v>
      </c>
      <c r="T3105" s="16">
        <f t="shared" si="210"/>
        <v>42167.156319444446</v>
      </c>
      <c r="U3105">
        <f t="shared" si="211"/>
        <v>2015</v>
      </c>
    </row>
    <row r="3106" spans="1:21" ht="48" hidden="1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P3106">
        <f t="shared" si="208"/>
        <v>237</v>
      </c>
      <c r="Q3106" s="11" t="s">
        <v>8315</v>
      </c>
      <c r="R3106" t="s">
        <v>8355</v>
      </c>
      <c r="S3106" s="16">
        <f t="shared" si="209"/>
        <v>42006.908692129626</v>
      </c>
      <c r="T3106" s="16">
        <f t="shared" si="210"/>
        <v>42038.083333333328</v>
      </c>
      <c r="U3106">
        <f t="shared" si="211"/>
        <v>2015</v>
      </c>
    </row>
    <row r="3107" spans="1:21" ht="48" hidden="1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P3107">
        <f t="shared" si="208"/>
        <v>79.87</v>
      </c>
      <c r="Q3107" s="11" t="s">
        <v>8315</v>
      </c>
      <c r="R3107" t="s">
        <v>8355</v>
      </c>
      <c r="S3107" s="16">
        <f t="shared" si="209"/>
        <v>41876.718935185185</v>
      </c>
      <c r="T3107" s="16">
        <f t="shared" si="210"/>
        <v>41931.208333333336</v>
      </c>
      <c r="U3107">
        <f t="shared" si="211"/>
        <v>2014</v>
      </c>
    </row>
    <row r="3108" spans="1:21" ht="48" hidden="1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P3108">
        <f t="shared" si="208"/>
        <v>10.25</v>
      </c>
      <c r="Q3108" s="11" t="s">
        <v>8315</v>
      </c>
      <c r="R3108" t="s">
        <v>8355</v>
      </c>
      <c r="S3108" s="16">
        <f t="shared" si="209"/>
        <v>42241.429120370376</v>
      </c>
      <c r="T3108" s="16">
        <f t="shared" si="210"/>
        <v>42263.916666666672</v>
      </c>
      <c r="U3108">
        <f t="shared" si="211"/>
        <v>2015</v>
      </c>
    </row>
    <row r="3109" spans="1:21" ht="48" hidden="1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P3109">
        <f t="shared" si="208"/>
        <v>272.58999999999997</v>
      </c>
      <c r="Q3109" s="11" t="s">
        <v>8315</v>
      </c>
      <c r="R3109" t="s">
        <v>8355</v>
      </c>
      <c r="S3109" s="16">
        <f t="shared" si="209"/>
        <v>42128.814247685179</v>
      </c>
      <c r="T3109" s="16">
        <f t="shared" si="210"/>
        <v>42135.814247685179</v>
      </c>
      <c r="U3109">
        <f t="shared" si="211"/>
        <v>2015</v>
      </c>
    </row>
    <row r="3110" spans="1:21" ht="16" hidden="1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P3110">
        <f t="shared" si="208"/>
        <v>13</v>
      </c>
      <c r="Q3110" s="11" t="s">
        <v>8315</v>
      </c>
      <c r="R3110" t="s">
        <v>8355</v>
      </c>
      <c r="S3110" s="16">
        <f t="shared" si="209"/>
        <v>42062.680486111116</v>
      </c>
      <c r="T3110" s="16">
        <f t="shared" si="210"/>
        <v>42122.638819444444</v>
      </c>
      <c r="U3110">
        <f t="shared" si="211"/>
        <v>2015</v>
      </c>
    </row>
    <row r="3111" spans="1:21" ht="48" hidden="1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P3111">
        <f t="shared" si="208"/>
        <v>58.18</v>
      </c>
      <c r="Q3111" s="11" t="s">
        <v>8315</v>
      </c>
      <c r="R3111" t="s">
        <v>8355</v>
      </c>
      <c r="S3111" s="16">
        <f t="shared" si="209"/>
        <v>41844.125115740739</v>
      </c>
      <c r="T3111" s="16">
        <f t="shared" si="210"/>
        <v>41879.125115740739</v>
      </c>
      <c r="U3111">
        <f t="shared" si="211"/>
        <v>2014</v>
      </c>
    </row>
    <row r="3112" spans="1:21" ht="48" hidden="1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P3112">
        <f t="shared" si="208"/>
        <v>10</v>
      </c>
      <c r="Q3112" s="11" t="s">
        <v>8315</v>
      </c>
      <c r="R3112" t="s">
        <v>8355</v>
      </c>
      <c r="S3112" s="16">
        <f t="shared" si="209"/>
        <v>42745.031469907408</v>
      </c>
      <c r="T3112" s="16">
        <f t="shared" si="210"/>
        <v>42785.031469907408</v>
      </c>
      <c r="U3112">
        <f t="shared" si="211"/>
        <v>2017</v>
      </c>
    </row>
    <row r="3113" spans="1:21" ht="32" hidden="1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P3113">
        <f t="shared" si="208"/>
        <v>70.11</v>
      </c>
      <c r="Q3113" s="11" t="s">
        <v>8315</v>
      </c>
      <c r="R3113" t="s">
        <v>8355</v>
      </c>
      <c r="S3113" s="16">
        <f t="shared" si="209"/>
        <v>41885.595138888886</v>
      </c>
      <c r="T3113" s="16">
        <f t="shared" si="210"/>
        <v>41916.595138888886</v>
      </c>
      <c r="U3113">
        <f t="shared" si="211"/>
        <v>2014</v>
      </c>
    </row>
    <row r="3114" spans="1:21" ht="48" hidden="1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P3114">
        <f t="shared" si="208"/>
        <v>57.89</v>
      </c>
      <c r="Q3114" s="11" t="s">
        <v>8315</v>
      </c>
      <c r="R3114" t="s">
        <v>8355</v>
      </c>
      <c r="S3114" s="16">
        <f t="shared" si="209"/>
        <v>42615.121921296297</v>
      </c>
      <c r="T3114" s="16">
        <f t="shared" si="210"/>
        <v>42675.121921296297</v>
      </c>
      <c r="U3114">
        <f t="shared" si="211"/>
        <v>2016</v>
      </c>
    </row>
    <row r="3115" spans="1:21" ht="48" hidden="1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P3115">
        <f t="shared" si="208"/>
        <v>125.27</v>
      </c>
      <c r="Q3115" s="11" t="s">
        <v>8315</v>
      </c>
      <c r="R3115" t="s">
        <v>8355</v>
      </c>
      <c r="S3115" s="16">
        <f t="shared" si="209"/>
        <v>42081.731273148151</v>
      </c>
      <c r="T3115" s="16">
        <f t="shared" si="210"/>
        <v>42111.731273148151</v>
      </c>
      <c r="U3115">
        <f t="shared" si="211"/>
        <v>2015</v>
      </c>
    </row>
    <row r="3116" spans="1:21" ht="48" hidden="1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P3116">
        <f t="shared" si="208"/>
        <v>0</v>
      </c>
      <c r="Q3116" s="11" t="s">
        <v>8315</v>
      </c>
      <c r="R3116" t="s">
        <v>8355</v>
      </c>
      <c r="S3116" s="16">
        <f t="shared" si="209"/>
        <v>41843.632523148146</v>
      </c>
      <c r="T3116" s="16">
        <f t="shared" si="210"/>
        <v>41903.632523148146</v>
      </c>
      <c r="U3116">
        <f t="shared" si="211"/>
        <v>2014</v>
      </c>
    </row>
    <row r="3117" spans="1:21" ht="48" hidden="1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P3117">
        <f t="shared" si="208"/>
        <v>300</v>
      </c>
      <c r="Q3117" s="11" t="s">
        <v>8315</v>
      </c>
      <c r="R3117" t="s">
        <v>8355</v>
      </c>
      <c r="S3117" s="16">
        <f t="shared" si="209"/>
        <v>42496.447071759263</v>
      </c>
      <c r="T3117" s="16">
        <f t="shared" si="210"/>
        <v>42526.447071759263</v>
      </c>
      <c r="U3117">
        <f t="shared" si="211"/>
        <v>2016</v>
      </c>
    </row>
    <row r="3118" spans="1:21" ht="48" hidden="1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P3118">
        <f t="shared" si="208"/>
        <v>43</v>
      </c>
      <c r="Q3118" s="11" t="s">
        <v>8315</v>
      </c>
      <c r="R3118" t="s">
        <v>8355</v>
      </c>
      <c r="S3118" s="16">
        <f t="shared" si="209"/>
        <v>42081.515335648146</v>
      </c>
      <c r="T3118" s="16">
        <f t="shared" si="210"/>
        <v>42095.515335648146</v>
      </c>
      <c r="U3118">
        <f t="shared" si="211"/>
        <v>2015</v>
      </c>
    </row>
    <row r="3119" spans="1:21" ht="48" hidden="1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P3119">
        <f t="shared" si="208"/>
        <v>1</v>
      </c>
      <c r="Q3119" s="11" t="s">
        <v>8315</v>
      </c>
      <c r="R3119" t="s">
        <v>8355</v>
      </c>
      <c r="S3119" s="16">
        <f t="shared" si="209"/>
        <v>42509.374537037031</v>
      </c>
      <c r="T3119" s="16">
        <f t="shared" si="210"/>
        <v>42517.55</v>
      </c>
      <c r="U3119">
        <f t="shared" si="211"/>
        <v>2016</v>
      </c>
    </row>
    <row r="3120" spans="1:21" ht="32" hidden="1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P3120">
        <f t="shared" si="208"/>
        <v>775</v>
      </c>
      <c r="Q3120" s="11" t="s">
        <v>8315</v>
      </c>
      <c r="R3120" t="s">
        <v>8355</v>
      </c>
      <c r="S3120" s="16">
        <f t="shared" si="209"/>
        <v>42534.649571759262</v>
      </c>
      <c r="T3120" s="16">
        <f t="shared" si="210"/>
        <v>42553.649571759262</v>
      </c>
      <c r="U3120">
        <f t="shared" si="211"/>
        <v>2016</v>
      </c>
    </row>
    <row r="3121" spans="1:21" ht="48" hidden="1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P3121">
        <f t="shared" si="208"/>
        <v>5</v>
      </c>
      <c r="Q3121" s="11" t="s">
        <v>8315</v>
      </c>
      <c r="R3121" t="s">
        <v>8355</v>
      </c>
      <c r="S3121" s="16">
        <f t="shared" si="209"/>
        <v>42060.04550925926</v>
      </c>
      <c r="T3121" s="16">
        <f t="shared" si="210"/>
        <v>42090.003842592589</v>
      </c>
      <c r="U3121">
        <f t="shared" si="211"/>
        <v>2015</v>
      </c>
    </row>
    <row r="3122" spans="1:21" ht="48" hidden="1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P3122">
        <f t="shared" si="208"/>
        <v>12.8</v>
      </c>
      <c r="Q3122" s="11" t="s">
        <v>8315</v>
      </c>
      <c r="R3122" t="s">
        <v>8355</v>
      </c>
      <c r="S3122" s="16">
        <f t="shared" si="209"/>
        <v>42435.942083333335</v>
      </c>
      <c r="T3122" s="16">
        <f t="shared" si="210"/>
        <v>42495.900416666671</v>
      </c>
      <c r="U3122">
        <f t="shared" si="211"/>
        <v>2016</v>
      </c>
    </row>
    <row r="3123" spans="1:21" ht="32" hidden="1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P3123">
        <f t="shared" si="208"/>
        <v>10</v>
      </c>
      <c r="Q3123" s="11" t="s">
        <v>8315</v>
      </c>
      <c r="R3123" t="s">
        <v>8355</v>
      </c>
      <c r="S3123" s="16">
        <f t="shared" si="209"/>
        <v>41848.679803240739</v>
      </c>
      <c r="T3123" s="16">
        <f t="shared" si="210"/>
        <v>41908.679803240739</v>
      </c>
      <c r="U3123">
        <f t="shared" si="211"/>
        <v>2014</v>
      </c>
    </row>
    <row r="3124" spans="1:21" ht="16" hidden="1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P3124">
        <f t="shared" si="208"/>
        <v>58</v>
      </c>
      <c r="Q3124" s="11" t="s">
        <v>8315</v>
      </c>
      <c r="R3124" t="s">
        <v>8355</v>
      </c>
      <c r="S3124" s="16">
        <f t="shared" si="209"/>
        <v>42678.932083333333</v>
      </c>
      <c r="T3124" s="16">
        <f t="shared" si="210"/>
        <v>42683.973750000005</v>
      </c>
      <c r="U3124">
        <f t="shared" si="211"/>
        <v>2016</v>
      </c>
    </row>
    <row r="3125" spans="1:21" ht="48" hidden="1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P3125">
        <f t="shared" si="208"/>
        <v>244.8</v>
      </c>
      <c r="Q3125" s="11" t="s">
        <v>8315</v>
      </c>
      <c r="R3125" t="s">
        <v>8355</v>
      </c>
      <c r="S3125" s="16">
        <f t="shared" si="209"/>
        <v>42530.993032407408</v>
      </c>
      <c r="T3125" s="16">
        <f t="shared" si="210"/>
        <v>42560.993032407408</v>
      </c>
      <c r="U3125">
        <f t="shared" si="211"/>
        <v>2016</v>
      </c>
    </row>
    <row r="3126" spans="1:21" ht="32" hidden="1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P3126">
        <f t="shared" si="208"/>
        <v>6.5</v>
      </c>
      <c r="Q3126" s="11" t="s">
        <v>8315</v>
      </c>
      <c r="R3126" t="s">
        <v>8355</v>
      </c>
      <c r="S3126" s="16">
        <f t="shared" si="209"/>
        <v>41977.780104166668</v>
      </c>
      <c r="T3126" s="16">
        <f t="shared" si="210"/>
        <v>42037.780104166668</v>
      </c>
      <c r="U3126">
        <f t="shared" si="211"/>
        <v>2015</v>
      </c>
    </row>
    <row r="3127" spans="1:21" ht="16" hidden="1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P3127">
        <f t="shared" si="208"/>
        <v>0</v>
      </c>
      <c r="Q3127" s="11" t="s">
        <v>8315</v>
      </c>
      <c r="R3127" t="s">
        <v>8355</v>
      </c>
      <c r="S3127" s="16">
        <f t="shared" si="209"/>
        <v>42346.20685185185</v>
      </c>
      <c r="T3127" s="16">
        <f t="shared" si="210"/>
        <v>42376.20685185185</v>
      </c>
      <c r="U3127">
        <f t="shared" si="211"/>
        <v>2016</v>
      </c>
    </row>
    <row r="3128" spans="1:21" ht="80" hidden="1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P3128">
        <f t="shared" si="208"/>
        <v>61.18</v>
      </c>
      <c r="Q3128" s="11" t="s">
        <v>8315</v>
      </c>
      <c r="R3128" t="s">
        <v>8355</v>
      </c>
      <c r="S3128" s="16">
        <f t="shared" si="209"/>
        <v>42427.01807870371</v>
      </c>
      <c r="T3128" s="16">
        <f t="shared" si="210"/>
        <v>42456.976412037038</v>
      </c>
      <c r="U3128">
        <f t="shared" si="211"/>
        <v>2016</v>
      </c>
    </row>
    <row r="3129" spans="1:21" ht="48" hidden="1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P3129">
        <f t="shared" si="208"/>
        <v>0</v>
      </c>
      <c r="Q3129" s="11" t="s">
        <v>8315</v>
      </c>
      <c r="R3129" t="s">
        <v>8355</v>
      </c>
      <c r="S3129" s="16">
        <f t="shared" si="209"/>
        <v>42034.856817129628</v>
      </c>
      <c r="T3129" s="16">
        <f t="shared" si="210"/>
        <v>42064.856817129628</v>
      </c>
      <c r="U3129">
        <f t="shared" si="211"/>
        <v>2015</v>
      </c>
    </row>
    <row r="3130" spans="1:21" ht="48" hidden="1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P3130">
        <f t="shared" si="208"/>
        <v>139.24</v>
      </c>
      <c r="Q3130" s="11" t="s">
        <v>8315</v>
      </c>
      <c r="R3130" t="s">
        <v>8316</v>
      </c>
      <c r="S3130" s="16">
        <f t="shared" si="209"/>
        <v>42780.825706018513</v>
      </c>
      <c r="T3130" s="16">
        <f t="shared" si="210"/>
        <v>42810.784039351856</v>
      </c>
      <c r="U3130">
        <f t="shared" si="211"/>
        <v>2017</v>
      </c>
    </row>
    <row r="3131" spans="1:21" ht="48" hidden="1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P3131">
        <f t="shared" si="208"/>
        <v>10</v>
      </c>
      <c r="Q3131" s="11" t="s">
        <v>8315</v>
      </c>
      <c r="R3131" t="s">
        <v>8316</v>
      </c>
      <c r="S3131" s="16">
        <f t="shared" si="209"/>
        <v>42803.842812499999</v>
      </c>
      <c r="T3131" s="16">
        <f t="shared" si="210"/>
        <v>42843.801145833335</v>
      </c>
      <c r="U3131">
        <f t="shared" si="211"/>
        <v>2017</v>
      </c>
    </row>
    <row r="3132" spans="1:21" ht="32" hidden="1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P3132">
        <f t="shared" si="208"/>
        <v>93.75</v>
      </c>
      <c r="Q3132" s="11" t="s">
        <v>8315</v>
      </c>
      <c r="R3132" t="s">
        <v>8316</v>
      </c>
      <c r="S3132" s="16">
        <f t="shared" si="209"/>
        <v>42808.640231481477</v>
      </c>
      <c r="T3132" s="16">
        <f t="shared" si="210"/>
        <v>42839.207638888889</v>
      </c>
      <c r="U3132">
        <f t="shared" si="211"/>
        <v>2017</v>
      </c>
    </row>
    <row r="3133" spans="1:21" ht="32" hidden="1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P3133">
        <f t="shared" si="208"/>
        <v>53.75</v>
      </c>
      <c r="Q3133" s="11" t="s">
        <v>8315</v>
      </c>
      <c r="R3133" t="s">
        <v>8316</v>
      </c>
      <c r="S3133" s="16">
        <f t="shared" si="209"/>
        <v>42803.579224537039</v>
      </c>
      <c r="T3133" s="16">
        <f t="shared" si="210"/>
        <v>42833.537557870368</v>
      </c>
      <c r="U3133">
        <f t="shared" si="211"/>
        <v>2017</v>
      </c>
    </row>
    <row r="3134" spans="1:21" ht="32" hidden="1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P3134">
        <f t="shared" si="208"/>
        <v>10</v>
      </c>
      <c r="Q3134" s="11" t="s">
        <v>8315</v>
      </c>
      <c r="R3134" t="s">
        <v>8316</v>
      </c>
      <c r="S3134" s="16">
        <f t="shared" si="209"/>
        <v>42786.350231481483</v>
      </c>
      <c r="T3134" s="16">
        <f t="shared" si="210"/>
        <v>42846.308564814812</v>
      </c>
      <c r="U3134">
        <f t="shared" si="211"/>
        <v>2017</v>
      </c>
    </row>
    <row r="3135" spans="1:21" ht="48" hidden="1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P3135">
        <f t="shared" si="208"/>
        <v>33.75</v>
      </c>
      <c r="Q3135" s="11" t="s">
        <v>8315</v>
      </c>
      <c r="R3135" t="s">
        <v>8316</v>
      </c>
      <c r="S3135" s="16">
        <f t="shared" si="209"/>
        <v>42788.565208333333</v>
      </c>
      <c r="T3135" s="16">
        <f t="shared" si="210"/>
        <v>42818.523541666669</v>
      </c>
      <c r="U3135">
        <f t="shared" si="211"/>
        <v>2017</v>
      </c>
    </row>
    <row r="3136" spans="1:21" ht="48" hidden="1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P3136">
        <f t="shared" si="208"/>
        <v>18.75</v>
      </c>
      <c r="Q3136" s="11" t="s">
        <v>8315</v>
      </c>
      <c r="R3136" t="s">
        <v>8316</v>
      </c>
      <c r="S3136" s="16">
        <f t="shared" si="209"/>
        <v>42800.720127314817</v>
      </c>
      <c r="T3136" s="16">
        <f t="shared" si="210"/>
        <v>42821.678460648152</v>
      </c>
      <c r="U3136">
        <f t="shared" si="211"/>
        <v>2017</v>
      </c>
    </row>
    <row r="3137" spans="1:21" ht="48" hidden="1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P3137">
        <f t="shared" si="208"/>
        <v>23.14</v>
      </c>
      <c r="Q3137" s="11" t="s">
        <v>8315</v>
      </c>
      <c r="R3137" t="s">
        <v>8316</v>
      </c>
      <c r="S3137" s="16">
        <f t="shared" si="209"/>
        <v>42807.151863425926</v>
      </c>
      <c r="T3137" s="16">
        <f t="shared" si="210"/>
        <v>42829.151863425926</v>
      </c>
      <c r="U3137">
        <f t="shared" si="211"/>
        <v>2017</v>
      </c>
    </row>
    <row r="3138" spans="1:21" ht="48" hidden="1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P3138">
        <f t="shared" si="208"/>
        <v>29.05</v>
      </c>
      <c r="Q3138" s="11" t="s">
        <v>8315</v>
      </c>
      <c r="R3138" t="s">
        <v>8316</v>
      </c>
      <c r="S3138" s="16">
        <f t="shared" si="209"/>
        <v>42789.462430555555</v>
      </c>
      <c r="T3138" s="16">
        <f t="shared" si="210"/>
        <v>42825.957638888889</v>
      </c>
      <c r="U3138">
        <f t="shared" si="211"/>
        <v>2017</v>
      </c>
    </row>
    <row r="3139" spans="1:21" ht="32" hidden="1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P3139">
        <f t="shared" ref="P3139:P3202" si="212">IFERROR(ROUND(E3139/L3139,2),0)</f>
        <v>50</v>
      </c>
      <c r="Q3139" s="11" t="s">
        <v>8315</v>
      </c>
      <c r="R3139" t="s">
        <v>8316</v>
      </c>
      <c r="S3139" s="16">
        <f t="shared" ref="S3139:S3202" si="213">(((J3139/60)/60)/24)+DATE(1970,1,1)</f>
        <v>42807.885057870371</v>
      </c>
      <c r="T3139" s="16">
        <f t="shared" ref="T3139:T3202" si="214">(((I3139/60)/60)/24)+DATE(1970,1,1)</f>
        <v>42858.8</v>
      </c>
      <c r="U3139">
        <f t="shared" ref="U3139:U3202" si="215">YEAR(T3139)</f>
        <v>2017</v>
      </c>
    </row>
    <row r="3140" spans="1:21" ht="64" hidden="1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P3140">
        <f t="shared" si="212"/>
        <v>0</v>
      </c>
      <c r="Q3140" s="11" t="s">
        <v>8315</v>
      </c>
      <c r="R3140" t="s">
        <v>8316</v>
      </c>
      <c r="S3140" s="16">
        <f t="shared" si="213"/>
        <v>42809.645914351851</v>
      </c>
      <c r="T3140" s="16">
        <f t="shared" si="214"/>
        <v>42828.645914351851</v>
      </c>
      <c r="U3140">
        <f t="shared" si="215"/>
        <v>2017</v>
      </c>
    </row>
    <row r="3141" spans="1:21" ht="48" hidden="1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P3141">
        <f t="shared" si="212"/>
        <v>450</v>
      </c>
      <c r="Q3141" s="11" t="s">
        <v>8315</v>
      </c>
      <c r="R3141" t="s">
        <v>8316</v>
      </c>
      <c r="S3141" s="16">
        <f t="shared" si="213"/>
        <v>42785.270370370374</v>
      </c>
      <c r="T3141" s="16">
        <f t="shared" si="214"/>
        <v>42819.189583333333</v>
      </c>
      <c r="U3141">
        <f t="shared" si="215"/>
        <v>2017</v>
      </c>
    </row>
    <row r="3142" spans="1:21" ht="48" hidden="1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P3142">
        <f t="shared" si="212"/>
        <v>24</v>
      </c>
      <c r="Q3142" s="11" t="s">
        <v>8315</v>
      </c>
      <c r="R3142" t="s">
        <v>8316</v>
      </c>
      <c r="S3142" s="16">
        <f t="shared" si="213"/>
        <v>42802.718784722223</v>
      </c>
      <c r="T3142" s="16">
        <f t="shared" si="214"/>
        <v>42832.677118055552</v>
      </c>
      <c r="U3142">
        <f t="shared" si="215"/>
        <v>2017</v>
      </c>
    </row>
    <row r="3143" spans="1:21" ht="64" hidden="1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P3143">
        <f t="shared" si="212"/>
        <v>32.25</v>
      </c>
      <c r="Q3143" s="11" t="s">
        <v>8315</v>
      </c>
      <c r="R3143" t="s">
        <v>8316</v>
      </c>
      <c r="S3143" s="16">
        <f t="shared" si="213"/>
        <v>42800.753333333334</v>
      </c>
      <c r="T3143" s="16">
        <f t="shared" si="214"/>
        <v>42841.833333333328</v>
      </c>
      <c r="U3143">
        <f t="shared" si="215"/>
        <v>2017</v>
      </c>
    </row>
    <row r="3144" spans="1:21" ht="48" hidden="1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P3144">
        <f t="shared" si="212"/>
        <v>15</v>
      </c>
      <c r="Q3144" s="11" t="s">
        <v>8315</v>
      </c>
      <c r="R3144" t="s">
        <v>8316</v>
      </c>
      <c r="S3144" s="16">
        <f t="shared" si="213"/>
        <v>42783.513182870374</v>
      </c>
      <c r="T3144" s="16">
        <f t="shared" si="214"/>
        <v>42813.471516203703</v>
      </c>
      <c r="U3144">
        <f t="shared" si="215"/>
        <v>2017</v>
      </c>
    </row>
    <row r="3145" spans="1:21" ht="64" hidden="1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P3145">
        <f t="shared" si="212"/>
        <v>0</v>
      </c>
      <c r="Q3145" s="11" t="s">
        <v>8315</v>
      </c>
      <c r="R3145" t="s">
        <v>8316</v>
      </c>
      <c r="S3145" s="16">
        <f t="shared" si="213"/>
        <v>42808.358287037037</v>
      </c>
      <c r="T3145" s="16">
        <f t="shared" si="214"/>
        <v>42834.358287037037</v>
      </c>
      <c r="U3145">
        <f t="shared" si="215"/>
        <v>2017</v>
      </c>
    </row>
    <row r="3146" spans="1:21" ht="64" hidden="1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P3146">
        <f t="shared" si="212"/>
        <v>251.33</v>
      </c>
      <c r="Q3146" s="11" t="s">
        <v>8315</v>
      </c>
      <c r="R3146" t="s">
        <v>8316</v>
      </c>
      <c r="S3146" s="16">
        <f t="shared" si="213"/>
        <v>42796.538275462968</v>
      </c>
      <c r="T3146" s="16">
        <f t="shared" si="214"/>
        <v>42813.25</v>
      </c>
      <c r="U3146">
        <f t="shared" si="215"/>
        <v>2017</v>
      </c>
    </row>
    <row r="3147" spans="1:21" ht="32" hidden="1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P3147">
        <f t="shared" si="212"/>
        <v>0</v>
      </c>
      <c r="Q3147" s="11" t="s">
        <v>8315</v>
      </c>
      <c r="R3147" t="s">
        <v>8316</v>
      </c>
      <c r="S3147" s="16">
        <f t="shared" si="213"/>
        <v>42762.040902777779</v>
      </c>
      <c r="T3147" s="16">
        <f t="shared" si="214"/>
        <v>42821.999236111107</v>
      </c>
      <c r="U3147">
        <f t="shared" si="215"/>
        <v>2017</v>
      </c>
    </row>
    <row r="3148" spans="1:21" ht="32" hidden="1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P3148">
        <f t="shared" si="212"/>
        <v>437.5</v>
      </c>
      <c r="Q3148" s="11" t="s">
        <v>8315</v>
      </c>
      <c r="R3148" t="s">
        <v>8316</v>
      </c>
      <c r="S3148" s="16">
        <f t="shared" si="213"/>
        <v>42796.682476851856</v>
      </c>
      <c r="T3148" s="16">
        <f t="shared" si="214"/>
        <v>42841.640810185185</v>
      </c>
      <c r="U3148">
        <f t="shared" si="215"/>
        <v>2017</v>
      </c>
    </row>
    <row r="3149" spans="1:21" ht="48" hidden="1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P3149">
        <f t="shared" si="212"/>
        <v>110.35</v>
      </c>
      <c r="Q3149" s="11" t="s">
        <v>8315</v>
      </c>
      <c r="R3149" t="s">
        <v>8316</v>
      </c>
      <c r="S3149" s="16">
        <f t="shared" si="213"/>
        <v>41909.969386574077</v>
      </c>
      <c r="T3149" s="16">
        <f t="shared" si="214"/>
        <v>41950.011053240742</v>
      </c>
      <c r="U3149">
        <f t="shared" si="215"/>
        <v>2014</v>
      </c>
    </row>
    <row r="3150" spans="1:21" ht="32" hidden="1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P3150">
        <f t="shared" si="212"/>
        <v>41.42</v>
      </c>
      <c r="Q3150" s="11" t="s">
        <v>8315</v>
      </c>
      <c r="R3150" t="s">
        <v>8316</v>
      </c>
      <c r="S3150" s="16">
        <f t="shared" si="213"/>
        <v>41891.665324074071</v>
      </c>
      <c r="T3150" s="16">
        <f t="shared" si="214"/>
        <v>41913.166666666664</v>
      </c>
      <c r="U3150">
        <f t="shared" si="215"/>
        <v>2014</v>
      </c>
    </row>
    <row r="3151" spans="1:21" ht="48" hidden="1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P3151">
        <f t="shared" si="212"/>
        <v>52</v>
      </c>
      <c r="Q3151" s="11" t="s">
        <v>8315</v>
      </c>
      <c r="R3151" t="s">
        <v>8316</v>
      </c>
      <c r="S3151" s="16">
        <f t="shared" si="213"/>
        <v>41226.017361111109</v>
      </c>
      <c r="T3151" s="16">
        <f t="shared" si="214"/>
        <v>41250.083333333336</v>
      </c>
      <c r="U3151">
        <f t="shared" si="215"/>
        <v>2012</v>
      </c>
    </row>
    <row r="3152" spans="1:21" ht="64" hidden="1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P3152">
        <f t="shared" si="212"/>
        <v>33.99</v>
      </c>
      <c r="Q3152" s="11" t="s">
        <v>8315</v>
      </c>
      <c r="R3152" t="s">
        <v>8316</v>
      </c>
      <c r="S3152" s="16">
        <f t="shared" si="213"/>
        <v>40478.263923611114</v>
      </c>
      <c r="T3152" s="16">
        <f t="shared" si="214"/>
        <v>40568.166666666664</v>
      </c>
      <c r="U3152">
        <f t="shared" si="215"/>
        <v>2011</v>
      </c>
    </row>
    <row r="3153" spans="1:21" ht="32" hidden="1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P3153">
        <f t="shared" si="212"/>
        <v>103.35</v>
      </c>
      <c r="Q3153" s="11" t="s">
        <v>8315</v>
      </c>
      <c r="R3153" t="s">
        <v>8316</v>
      </c>
      <c r="S3153" s="16">
        <f t="shared" si="213"/>
        <v>41862.83997685185</v>
      </c>
      <c r="T3153" s="16">
        <f t="shared" si="214"/>
        <v>41892.83997685185</v>
      </c>
      <c r="U3153">
        <f t="shared" si="215"/>
        <v>2014</v>
      </c>
    </row>
    <row r="3154" spans="1:21" ht="48" hidden="1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P3154">
        <f t="shared" si="212"/>
        <v>34.79</v>
      </c>
      <c r="Q3154" s="11" t="s">
        <v>8315</v>
      </c>
      <c r="R3154" t="s">
        <v>8316</v>
      </c>
      <c r="S3154" s="16">
        <f t="shared" si="213"/>
        <v>41550.867673611108</v>
      </c>
      <c r="T3154" s="16">
        <f t="shared" si="214"/>
        <v>41580.867673611108</v>
      </c>
      <c r="U3154">
        <f t="shared" si="215"/>
        <v>2013</v>
      </c>
    </row>
    <row r="3155" spans="1:21" ht="48" hidden="1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P3155">
        <f t="shared" si="212"/>
        <v>41.77</v>
      </c>
      <c r="Q3155" s="11" t="s">
        <v>8315</v>
      </c>
      <c r="R3155" t="s">
        <v>8316</v>
      </c>
      <c r="S3155" s="16">
        <f t="shared" si="213"/>
        <v>40633.154363425929</v>
      </c>
      <c r="T3155" s="16">
        <f t="shared" si="214"/>
        <v>40664.207638888889</v>
      </c>
      <c r="U3155">
        <f t="shared" si="215"/>
        <v>2011</v>
      </c>
    </row>
    <row r="3156" spans="1:21" ht="48" hidden="1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P3156">
        <f t="shared" si="212"/>
        <v>64.27</v>
      </c>
      <c r="Q3156" s="11" t="s">
        <v>8315</v>
      </c>
      <c r="R3156" t="s">
        <v>8316</v>
      </c>
      <c r="S3156" s="16">
        <f t="shared" si="213"/>
        <v>40970.875671296293</v>
      </c>
      <c r="T3156" s="16">
        <f t="shared" si="214"/>
        <v>41000.834004629629</v>
      </c>
      <c r="U3156">
        <f t="shared" si="215"/>
        <v>2012</v>
      </c>
    </row>
    <row r="3157" spans="1:21" ht="48" hidden="1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P3157">
        <f t="shared" si="212"/>
        <v>31.21</v>
      </c>
      <c r="Q3157" s="11" t="s">
        <v>8315</v>
      </c>
      <c r="R3157" t="s">
        <v>8316</v>
      </c>
      <c r="S3157" s="16">
        <f t="shared" si="213"/>
        <v>41233.499131944445</v>
      </c>
      <c r="T3157" s="16">
        <f t="shared" si="214"/>
        <v>41263.499131944445</v>
      </c>
      <c r="U3157">
        <f t="shared" si="215"/>
        <v>2012</v>
      </c>
    </row>
    <row r="3158" spans="1:21" ht="48" hidden="1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P3158">
        <f t="shared" si="212"/>
        <v>62.92</v>
      </c>
      <c r="Q3158" s="11" t="s">
        <v>8315</v>
      </c>
      <c r="R3158" t="s">
        <v>8316</v>
      </c>
      <c r="S3158" s="16">
        <f t="shared" si="213"/>
        <v>41026.953055555554</v>
      </c>
      <c r="T3158" s="16">
        <f t="shared" si="214"/>
        <v>41061.953055555554</v>
      </c>
      <c r="U3158">
        <f t="shared" si="215"/>
        <v>2012</v>
      </c>
    </row>
    <row r="3159" spans="1:21" ht="32" hidden="1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P3159">
        <f t="shared" si="212"/>
        <v>98.54</v>
      </c>
      <c r="Q3159" s="11" t="s">
        <v>8315</v>
      </c>
      <c r="R3159" t="s">
        <v>8316</v>
      </c>
      <c r="S3159" s="16">
        <f t="shared" si="213"/>
        <v>41829.788252314815</v>
      </c>
      <c r="T3159" s="16">
        <f t="shared" si="214"/>
        <v>41839.208333333336</v>
      </c>
      <c r="U3159">
        <f t="shared" si="215"/>
        <v>2014</v>
      </c>
    </row>
    <row r="3160" spans="1:21" ht="32" hidden="1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P3160">
        <f t="shared" si="212"/>
        <v>82.61</v>
      </c>
      <c r="Q3160" s="11" t="s">
        <v>8315</v>
      </c>
      <c r="R3160" t="s">
        <v>8316</v>
      </c>
      <c r="S3160" s="16">
        <f t="shared" si="213"/>
        <v>41447.839722222219</v>
      </c>
      <c r="T3160" s="16">
        <f t="shared" si="214"/>
        <v>41477.839722222219</v>
      </c>
      <c r="U3160">
        <f t="shared" si="215"/>
        <v>2013</v>
      </c>
    </row>
    <row r="3161" spans="1:21" ht="32" hidden="1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P3161">
        <f t="shared" si="212"/>
        <v>38.5</v>
      </c>
      <c r="Q3161" s="11" t="s">
        <v>8315</v>
      </c>
      <c r="R3161" t="s">
        <v>8316</v>
      </c>
      <c r="S3161" s="16">
        <f t="shared" si="213"/>
        <v>40884.066678240742</v>
      </c>
      <c r="T3161" s="16">
        <f t="shared" si="214"/>
        <v>40926.958333333336</v>
      </c>
      <c r="U3161">
        <f t="shared" si="215"/>
        <v>2012</v>
      </c>
    </row>
    <row r="3162" spans="1:21" ht="48" hidden="1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P3162">
        <f t="shared" si="212"/>
        <v>80.16</v>
      </c>
      <c r="Q3162" s="11" t="s">
        <v>8315</v>
      </c>
      <c r="R3162" t="s">
        <v>8316</v>
      </c>
      <c r="S3162" s="16">
        <f t="shared" si="213"/>
        <v>41841.26489583333</v>
      </c>
      <c r="T3162" s="16">
        <f t="shared" si="214"/>
        <v>41864.207638888889</v>
      </c>
      <c r="U3162">
        <f t="shared" si="215"/>
        <v>2014</v>
      </c>
    </row>
    <row r="3163" spans="1:21" ht="48" hidden="1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P3163">
        <f t="shared" si="212"/>
        <v>28.41</v>
      </c>
      <c r="Q3163" s="11" t="s">
        <v>8315</v>
      </c>
      <c r="R3163" t="s">
        <v>8316</v>
      </c>
      <c r="S3163" s="16">
        <f t="shared" si="213"/>
        <v>41897.536134259259</v>
      </c>
      <c r="T3163" s="16">
        <f t="shared" si="214"/>
        <v>41927.536134259259</v>
      </c>
      <c r="U3163">
        <f t="shared" si="215"/>
        <v>2014</v>
      </c>
    </row>
    <row r="3164" spans="1:21" ht="48" hidden="1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P3164">
        <f t="shared" si="212"/>
        <v>80.73</v>
      </c>
      <c r="Q3164" s="11" t="s">
        <v>8315</v>
      </c>
      <c r="R3164" t="s">
        <v>8316</v>
      </c>
      <c r="S3164" s="16">
        <f t="shared" si="213"/>
        <v>41799.685902777775</v>
      </c>
      <c r="T3164" s="16">
        <f t="shared" si="214"/>
        <v>41827.083333333336</v>
      </c>
      <c r="U3164">
        <f t="shared" si="215"/>
        <v>2014</v>
      </c>
    </row>
    <row r="3165" spans="1:21" ht="48" hidden="1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P3165">
        <f t="shared" si="212"/>
        <v>200.69</v>
      </c>
      <c r="Q3165" s="11" t="s">
        <v>8315</v>
      </c>
      <c r="R3165" t="s">
        <v>8316</v>
      </c>
      <c r="S3165" s="16">
        <f t="shared" si="213"/>
        <v>41775.753761574073</v>
      </c>
      <c r="T3165" s="16">
        <f t="shared" si="214"/>
        <v>41805.753761574073</v>
      </c>
      <c r="U3165">
        <f t="shared" si="215"/>
        <v>2014</v>
      </c>
    </row>
    <row r="3166" spans="1:21" ht="48" hidden="1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P3166">
        <f t="shared" si="212"/>
        <v>37.590000000000003</v>
      </c>
      <c r="Q3166" s="11" t="s">
        <v>8315</v>
      </c>
      <c r="R3166" t="s">
        <v>8316</v>
      </c>
      <c r="S3166" s="16">
        <f t="shared" si="213"/>
        <v>41766.80572916667</v>
      </c>
      <c r="T3166" s="16">
        <f t="shared" si="214"/>
        <v>41799.80572916667</v>
      </c>
      <c r="U3166">
        <f t="shared" si="215"/>
        <v>2014</v>
      </c>
    </row>
    <row r="3167" spans="1:21" ht="48" hidden="1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P3167">
        <f t="shared" si="212"/>
        <v>58.1</v>
      </c>
      <c r="Q3167" s="11" t="s">
        <v>8315</v>
      </c>
      <c r="R3167" t="s">
        <v>8316</v>
      </c>
      <c r="S3167" s="16">
        <f t="shared" si="213"/>
        <v>40644.159259259257</v>
      </c>
      <c r="T3167" s="16">
        <f t="shared" si="214"/>
        <v>40666.165972222225</v>
      </c>
      <c r="U3167">
        <f t="shared" si="215"/>
        <v>2011</v>
      </c>
    </row>
    <row r="3168" spans="1:21" ht="48" hidden="1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P3168">
        <f t="shared" si="212"/>
        <v>60.3</v>
      </c>
      <c r="Q3168" s="11" t="s">
        <v>8315</v>
      </c>
      <c r="R3168" t="s">
        <v>8316</v>
      </c>
      <c r="S3168" s="16">
        <f t="shared" si="213"/>
        <v>41940.69158564815</v>
      </c>
      <c r="T3168" s="16">
        <f t="shared" si="214"/>
        <v>41969.332638888889</v>
      </c>
      <c r="U3168">
        <f t="shared" si="215"/>
        <v>2014</v>
      </c>
    </row>
    <row r="3169" spans="1:21" ht="32" hidden="1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P3169">
        <f t="shared" si="212"/>
        <v>63.36</v>
      </c>
      <c r="Q3169" s="11" t="s">
        <v>8315</v>
      </c>
      <c r="R3169" t="s">
        <v>8316</v>
      </c>
      <c r="S3169" s="16">
        <f t="shared" si="213"/>
        <v>41839.175706018519</v>
      </c>
      <c r="T3169" s="16">
        <f t="shared" si="214"/>
        <v>41853.175706018519</v>
      </c>
      <c r="U3169">
        <f t="shared" si="215"/>
        <v>2014</v>
      </c>
    </row>
    <row r="3170" spans="1:21" ht="48" hidden="1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P3170">
        <f t="shared" si="212"/>
        <v>50.9</v>
      </c>
      <c r="Q3170" s="11" t="s">
        <v>8315</v>
      </c>
      <c r="R3170" t="s">
        <v>8316</v>
      </c>
      <c r="S3170" s="16">
        <f t="shared" si="213"/>
        <v>41772.105937500004</v>
      </c>
      <c r="T3170" s="16">
        <f t="shared" si="214"/>
        <v>41803.916666666664</v>
      </c>
      <c r="U3170">
        <f t="shared" si="215"/>
        <v>2014</v>
      </c>
    </row>
    <row r="3171" spans="1:21" ht="32" hidden="1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P3171">
        <f t="shared" si="212"/>
        <v>100.5</v>
      </c>
      <c r="Q3171" s="11" t="s">
        <v>8315</v>
      </c>
      <c r="R3171" t="s">
        <v>8316</v>
      </c>
      <c r="S3171" s="16">
        <f t="shared" si="213"/>
        <v>41591.737974537034</v>
      </c>
      <c r="T3171" s="16">
        <f t="shared" si="214"/>
        <v>41621.207638888889</v>
      </c>
      <c r="U3171">
        <f t="shared" si="215"/>
        <v>2013</v>
      </c>
    </row>
    <row r="3172" spans="1:21" ht="32" hidden="1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P3172">
        <f t="shared" si="212"/>
        <v>31.62</v>
      </c>
      <c r="Q3172" s="11" t="s">
        <v>8315</v>
      </c>
      <c r="R3172" t="s">
        <v>8316</v>
      </c>
      <c r="S3172" s="16">
        <f t="shared" si="213"/>
        <v>41789.080370370371</v>
      </c>
      <c r="T3172" s="16">
        <f t="shared" si="214"/>
        <v>41822.166666666664</v>
      </c>
      <c r="U3172">
        <f t="shared" si="215"/>
        <v>2014</v>
      </c>
    </row>
    <row r="3173" spans="1:21" ht="48" hidden="1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P3173">
        <f t="shared" si="212"/>
        <v>65.099999999999994</v>
      </c>
      <c r="Q3173" s="11" t="s">
        <v>8315</v>
      </c>
      <c r="R3173" t="s">
        <v>8316</v>
      </c>
      <c r="S3173" s="16">
        <f t="shared" si="213"/>
        <v>42466.608310185184</v>
      </c>
      <c r="T3173" s="16">
        <f t="shared" si="214"/>
        <v>42496.608310185184</v>
      </c>
      <c r="U3173">
        <f t="shared" si="215"/>
        <v>2016</v>
      </c>
    </row>
    <row r="3174" spans="1:21" ht="48" hidden="1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P3174">
        <f t="shared" si="212"/>
        <v>79.31</v>
      </c>
      <c r="Q3174" s="11" t="s">
        <v>8315</v>
      </c>
      <c r="R3174" t="s">
        <v>8316</v>
      </c>
      <c r="S3174" s="16">
        <f t="shared" si="213"/>
        <v>40923.729953703703</v>
      </c>
      <c r="T3174" s="16">
        <f t="shared" si="214"/>
        <v>40953.729953703703</v>
      </c>
      <c r="U3174">
        <f t="shared" si="215"/>
        <v>2012</v>
      </c>
    </row>
    <row r="3175" spans="1:21" ht="48" hidden="1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P3175">
        <f t="shared" si="212"/>
        <v>139.19</v>
      </c>
      <c r="Q3175" s="11" t="s">
        <v>8315</v>
      </c>
      <c r="R3175" t="s">
        <v>8316</v>
      </c>
      <c r="S3175" s="16">
        <f t="shared" si="213"/>
        <v>41878.878379629627</v>
      </c>
      <c r="T3175" s="16">
        <f t="shared" si="214"/>
        <v>41908.878379629627</v>
      </c>
      <c r="U3175">
        <f t="shared" si="215"/>
        <v>2014</v>
      </c>
    </row>
    <row r="3176" spans="1:21" ht="48" hidden="1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P3176">
        <f t="shared" si="212"/>
        <v>131.91</v>
      </c>
      <c r="Q3176" s="11" t="s">
        <v>8315</v>
      </c>
      <c r="R3176" t="s">
        <v>8316</v>
      </c>
      <c r="S3176" s="16">
        <f t="shared" si="213"/>
        <v>41862.864675925928</v>
      </c>
      <c r="T3176" s="16">
        <f t="shared" si="214"/>
        <v>41876.864675925928</v>
      </c>
      <c r="U3176">
        <f t="shared" si="215"/>
        <v>2014</v>
      </c>
    </row>
    <row r="3177" spans="1:21" ht="48" hidden="1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P3177">
        <f t="shared" si="212"/>
        <v>91.3</v>
      </c>
      <c r="Q3177" s="11" t="s">
        <v>8315</v>
      </c>
      <c r="R3177" t="s">
        <v>8316</v>
      </c>
      <c r="S3177" s="16">
        <f t="shared" si="213"/>
        <v>40531.886886574073</v>
      </c>
      <c r="T3177" s="16">
        <f t="shared" si="214"/>
        <v>40591.886886574073</v>
      </c>
      <c r="U3177">
        <f t="shared" si="215"/>
        <v>2011</v>
      </c>
    </row>
    <row r="3178" spans="1:21" ht="48" hidden="1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P3178">
        <f t="shared" si="212"/>
        <v>39.67</v>
      </c>
      <c r="Q3178" s="11" t="s">
        <v>8315</v>
      </c>
      <c r="R3178" t="s">
        <v>8316</v>
      </c>
      <c r="S3178" s="16">
        <f t="shared" si="213"/>
        <v>41477.930914351848</v>
      </c>
      <c r="T3178" s="16">
        <f t="shared" si="214"/>
        <v>41504.625</v>
      </c>
      <c r="U3178">
        <f t="shared" si="215"/>
        <v>2013</v>
      </c>
    </row>
    <row r="3179" spans="1:21" ht="48" hidden="1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P3179">
        <f t="shared" si="212"/>
        <v>57.55</v>
      </c>
      <c r="Q3179" s="11" t="s">
        <v>8315</v>
      </c>
      <c r="R3179" t="s">
        <v>8316</v>
      </c>
      <c r="S3179" s="16">
        <f t="shared" si="213"/>
        <v>41781.666770833333</v>
      </c>
      <c r="T3179" s="16">
        <f t="shared" si="214"/>
        <v>41811.666770833333</v>
      </c>
      <c r="U3179">
        <f t="shared" si="215"/>
        <v>2014</v>
      </c>
    </row>
    <row r="3180" spans="1:21" ht="48" hidden="1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P3180">
        <f t="shared" si="212"/>
        <v>33.03</v>
      </c>
      <c r="Q3180" s="11" t="s">
        <v>8315</v>
      </c>
      <c r="R3180" t="s">
        <v>8316</v>
      </c>
      <c r="S3180" s="16">
        <f t="shared" si="213"/>
        <v>41806.605034722219</v>
      </c>
      <c r="T3180" s="16">
        <f t="shared" si="214"/>
        <v>41836.605034722219</v>
      </c>
      <c r="U3180">
        <f t="shared" si="215"/>
        <v>2014</v>
      </c>
    </row>
    <row r="3181" spans="1:21" ht="32" hidden="1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P3181">
        <f t="shared" si="212"/>
        <v>77.34</v>
      </c>
      <c r="Q3181" s="11" t="s">
        <v>8315</v>
      </c>
      <c r="R3181" t="s">
        <v>8316</v>
      </c>
      <c r="S3181" s="16">
        <f t="shared" si="213"/>
        <v>41375.702210648145</v>
      </c>
      <c r="T3181" s="16">
        <f t="shared" si="214"/>
        <v>41400.702210648145</v>
      </c>
      <c r="U3181">
        <f t="shared" si="215"/>
        <v>2013</v>
      </c>
    </row>
    <row r="3182" spans="1:21" ht="48" hidden="1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P3182">
        <f t="shared" si="212"/>
        <v>31.93</v>
      </c>
      <c r="Q3182" s="11" t="s">
        <v>8315</v>
      </c>
      <c r="R3182" t="s">
        <v>8316</v>
      </c>
      <c r="S3182" s="16">
        <f t="shared" si="213"/>
        <v>41780.412604166668</v>
      </c>
      <c r="T3182" s="16">
        <f t="shared" si="214"/>
        <v>41810.412604166668</v>
      </c>
      <c r="U3182">
        <f t="shared" si="215"/>
        <v>2014</v>
      </c>
    </row>
    <row r="3183" spans="1:21" ht="48" hidden="1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P3183">
        <f t="shared" si="212"/>
        <v>36.33</v>
      </c>
      <c r="Q3183" s="11" t="s">
        <v>8315</v>
      </c>
      <c r="R3183" t="s">
        <v>8316</v>
      </c>
      <c r="S3183" s="16">
        <f t="shared" si="213"/>
        <v>41779.310034722221</v>
      </c>
      <c r="T3183" s="16">
        <f t="shared" si="214"/>
        <v>41805.666666666664</v>
      </c>
      <c r="U3183">
        <f t="shared" si="215"/>
        <v>2014</v>
      </c>
    </row>
    <row r="3184" spans="1:21" ht="64" hidden="1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P3184">
        <f t="shared" si="212"/>
        <v>46.77</v>
      </c>
      <c r="Q3184" s="11" t="s">
        <v>8315</v>
      </c>
      <c r="R3184" t="s">
        <v>8316</v>
      </c>
      <c r="S3184" s="16">
        <f t="shared" si="213"/>
        <v>40883.949317129627</v>
      </c>
      <c r="T3184" s="16">
        <f t="shared" si="214"/>
        <v>40939.708333333336</v>
      </c>
      <c r="U3184">
        <f t="shared" si="215"/>
        <v>2012</v>
      </c>
    </row>
    <row r="3185" spans="1:21" ht="48" hidden="1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P3185">
        <f t="shared" si="212"/>
        <v>40.07</v>
      </c>
      <c r="Q3185" s="11" t="s">
        <v>8315</v>
      </c>
      <c r="R3185" t="s">
        <v>8316</v>
      </c>
      <c r="S3185" s="16">
        <f t="shared" si="213"/>
        <v>41491.79478009259</v>
      </c>
      <c r="T3185" s="16">
        <f t="shared" si="214"/>
        <v>41509.79478009259</v>
      </c>
      <c r="U3185">
        <f t="shared" si="215"/>
        <v>2013</v>
      </c>
    </row>
    <row r="3186" spans="1:21" ht="48" hidden="1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P3186">
        <f t="shared" si="212"/>
        <v>100.22</v>
      </c>
      <c r="Q3186" s="11" t="s">
        <v>8315</v>
      </c>
      <c r="R3186" t="s">
        <v>8316</v>
      </c>
      <c r="S3186" s="16">
        <f t="shared" si="213"/>
        <v>41791.993414351848</v>
      </c>
      <c r="T3186" s="16">
        <f t="shared" si="214"/>
        <v>41821.993414351848</v>
      </c>
      <c r="U3186">
        <f t="shared" si="215"/>
        <v>2014</v>
      </c>
    </row>
    <row r="3187" spans="1:21" ht="48" hidden="1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P3187">
        <f t="shared" si="212"/>
        <v>41.67</v>
      </c>
      <c r="Q3187" s="11" t="s">
        <v>8315</v>
      </c>
      <c r="R3187" t="s">
        <v>8316</v>
      </c>
      <c r="S3187" s="16">
        <f t="shared" si="213"/>
        <v>41829.977326388893</v>
      </c>
      <c r="T3187" s="16">
        <f t="shared" si="214"/>
        <v>41836.977326388893</v>
      </c>
      <c r="U3187">
        <f t="shared" si="215"/>
        <v>2014</v>
      </c>
    </row>
    <row r="3188" spans="1:21" ht="48" hidden="1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P3188">
        <f t="shared" si="212"/>
        <v>46.71</v>
      </c>
      <c r="Q3188" s="11" t="s">
        <v>8315</v>
      </c>
      <c r="R3188" t="s">
        <v>8316</v>
      </c>
      <c r="S3188" s="16">
        <f t="shared" si="213"/>
        <v>41868.924050925925</v>
      </c>
      <c r="T3188" s="16">
        <f t="shared" si="214"/>
        <v>41898.875</v>
      </c>
      <c r="U3188">
        <f t="shared" si="215"/>
        <v>2014</v>
      </c>
    </row>
    <row r="3189" spans="1:21" ht="48" hidden="1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P3189">
        <f t="shared" si="212"/>
        <v>71.489999999999995</v>
      </c>
      <c r="Q3189" s="11" t="s">
        <v>8315</v>
      </c>
      <c r="R3189" t="s">
        <v>8316</v>
      </c>
      <c r="S3189" s="16">
        <f t="shared" si="213"/>
        <v>41835.666354166664</v>
      </c>
      <c r="T3189" s="16">
        <f t="shared" si="214"/>
        <v>41855.666354166664</v>
      </c>
      <c r="U3189">
        <f t="shared" si="215"/>
        <v>2014</v>
      </c>
    </row>
    <row r="3190" spans="1:21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P3190">
        <f t="shared" si="212"/>
        <v>14.44</v>
      </c>
      <c r="Q3190" s="11" t="s">
        <v>8315</v>
      </c>
      <c r="R3190" t="s">
        <v>8357</v>
      </c>
      <c r="S3190" s="16">
        <f t="shared" si="213"/>
        <v>42144.415532407409</v>
      </c>
      <c r="T3190" s="16">
        <f t="shared" si="214"/>
        <v>42165.415532407409</v>
      </c>
      <c r="U3190">
        <f t="shared" si="215"/>
        <v>2015</v>
      </c>
    </row>
    <row r="3191" spans="1:21" ht="48" hidden="1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P3191">
        <f t="shared" si="212"/>
        <v>356.84</v>
      </c>
      <c r="Q3191" s="11" t="s">
        <v>8315</v>
      </c>
      <c r="R3191" t="s">
        <v>8357</v>
      </c>
      <c r="S3191" s="16">
        <f t="shared" si="213"/>
        <v>42118.346435185187</v>
      </c>
      <c r="T3191" s="16">
        <f t="shared" si="214"/>
        <v>42148.346435185187</v>
      </c>
      <c r="U3191">
        <f t="shared" si="215"/>
        <v>2015</v>
      </c>
    </row>
    <row r="3192" spans="1:21" ht="48" hidden="1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P3192">
        <f t="shared" si="212"/>
        <v>0</v>
      </c>
      <c r="Q3192" s="11" t="s">
        <v>8315</v>
      </c>
      <c r="R3192" t="s">
        <v>8357</v>
      </c>
      <c r="S3192" s="16">
        <f t="shared" si="213"/>
        <v>42683.151331018518</v>
      </c>
      <c r="T3192" s="16">
        <f t="shared" si="214"/>
        <v>42713.192997685182</v>
      </c>
      <c r="U3192">
        <f t="shared" si="215"/>
        <v>2016</v>
      </c>
    </row>
    <row r="3193" spans="1:21" ht="48" hidden="1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P3193">
        <f t="shared" si="212"/>
        <v>37.75</v>
      </c>
      <c r="Q3193" s="11" t="s">
        <v>8315</v>
      </c>
      <c r="R3193" t="s">
        <v>8357</v>
      </c>
      <c r="S3193" s="16">
        <f t="shared" si="213"/>
        <v>42538.755428240736</v>
      </c>
      <c r="T3193" s="16">
        <f t="shared" si="214"/>
        <v>42598.755428240736</v>
      </c>
      <c r="U3193">
        <f t="shared" si="215"/>
        <v>2016</v>
      </c>
    </row>
    <row r="3194" spans="1:21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P3194">
        <f t="shared" si="212"/>
        <v>12.75</v>
      </c>
      <c r="Q3194" s="11" t="s">
        <v>8315</v>
      </c>
      <c r="R3194" t="s">
        <v>8357</v>
      </c>
      <c r="S3194" s="16">
        <f t="shared" si="213"/>
        <v>42018.94049768518</v>
      </c>
      <c r="T3194" s="16">
        <f t="shared" si="214"/>
        <v>42063.916666666672</v>
      </c>
      <c r="U3194">
        <f t="shared" si="215"/>
        <v>2015</v>
      </c>
    </row>
    <row r="3195" spans="1:21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P3195">
        <f t="shared" si="212"/>
        <v>24.46</v>
      </c>
      <c r="Q3195" s="11" t="s">
        <v>8315</v>
      </c>
      <c r="R3195" t="s">
        <v>8357</v>
      </c>
      <c r="S3195" s="16">
        <f t="shared" si="213"/>
        <v>42010.968240740738</v>
      </c>
      <c r="T3195" s="16">
        <f t="shared" si="214"/>
        <v>42055.968240740738</v>
      </c>
      <c r="U3195">
        <f t="shared" si="215"/>
        <v>2015</v>
      </c>
    </row>
    <row r="3196" spans="1:21" ht="48" hidden="1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P3196">
        <f t="shared" si="212"/>
        <v>0</v>
      </c>
      <c r="Q3196" s="11" t="s">
        <v>8315</v>
      </c>
      <c r="R3196" t="s">
        <v>8357</v>
      </c>
      <c r="S3196" s="16">
        <f t="shared" si="213"/>
        <v>42182.062476851846</v>
      </c>
      <c r="T3196" s="16">
        <f t="shared" si="214"/>
        <v>42212.062476851846</v>
      </c>
      <c r="U3196">
        <f t="shared" si="215"/>
        <v>2015</v>
      </c>
    </row>
    <row r="3197" spans="1:21" ht="48" hidden="1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P3197">
        <f t="shared" si="212"/>
        <v>53.08</v>
      </c>
      <c r="Q3197" s="11" t="s">
        <v>8315</v>
      </c>
      <c r="R3197" t="s">
        <v>8357</v>
      </c>
      <c r="S3197" s="16">
        <f t="shared" si="213"/>
        <v>42017.594236111108</v>
      </c>
      <c r="T3197" s="16">
        <f t="shared" si="214"/>
        <v>42047.594236111108</v>
      </c>
      <c r="U3197">
        <f t="shared" si="215"/>
        <v>2015</v>
      </c>
    </row>
    <row r="3198" spans="1:21" ht="48" hidden="1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P3198">
        <f t="shared" si="212"/>
        <v>300</v>
      </c>
      <c r="Q3198" s="11" t="s">
        <v>8315</v>
      </c>
      <c r="R3198" t="s">
        <v>8357</v>
      </c>
      <c r="S3198" s="16">
        <f t="shared" si="213"/>
        <v>42157.598090277781</v>
      </c>
      <c r="T3198" s="16">
        <f t="shared" si="214"/>
        <v>42217.583333333328</v>
      </c>
      <c r="U3198">
        <f t="shared" si="215"/>
        <v>2015</v>
      </c>
    </row>
    <row r="3199" spans="1:21" ht="32" hidden="1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P3199">
        <f t="shared" si="212"/>
        <v>286.25</v>
      </c>
      <c r="Q3199" s="11" t="s">
        <v>8315</v>
      </c>
      <c r="R3199" t="s">
        <v>8357</v>
      </c>
      <c r="S3199" s="16">
        <f t="shared" si="213"/>
        <v>42009.493263888886</v>
      </c>
      <c r="T3199" s="16">
        <f t="shared" si="214"/>
        <v>42039.493263888886</v>
      </c>
      <c r="U3199">
        <f t="shared" si="215"/>
        <v>2015</v>
      </c>
    </row>
    <row r="3200" spans="1:21" ht="48" hidden="1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P3200">
        <f t="shared" si="212"/>
        <v>36.67</v>
      </c>
      <c r="Q3200" s="11" t="s">
        <v>8315</v>
      </c>
      <c r="R3200" t="s">
        <v>8357</v>
      </c>
      <c r="S3200" s="16">
        <f t="shared" si="213"/>
        <v>42013.424502314811</v>
      </c>
      <c r="T3200" s="16">
        <f t="shared" si="214"/>
        <v>42051.424502314811</v>
      </c>
      <c r="U3200">
        <f t="shared" si="215"/>
        <v>2015</v>
      </c>
    </row>
    <row r="3201" spans="1:21" ht="48" hidden="1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P3201">
        <f t="shared" si="212"/>
        <v>49.21</v>
      </c>
      <c r="Q3201" s="11" t="s">
        <v>8315</v>
      </c>
      <c r="R3201" t="s">
        <v>8357</v>
      </c>
      <c r="S3201" s="16">
        <f t="shared" si="213"/>
        <v>41858.761782407404</v>
      </c>
      <c r="T3201" s="16">
        <f t="shared" si="214"/>
        <v>41888.875</v>
      </c>
      <c r="U3201">
        <f t="shared" si="215"/>
        <v>2014</v>
      </c>
    </row>
    <row r="3202" spans="1:21" ht="48" hidden="1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P3202">
        <f t="shared" si="212"/>
        <v>1</v>
      </c>
      <c r="Q3202" s="11" t="s">
        <v>8315</v>
      </c>
      <c r="R3202" t="s">
        <v>8357</v>
      </c>
      <c r="S3202" s="16">
        <f t="shared" si="213"/>
        <v>42460.320613425924</v>
      </c>
      <c r="T3202" s="16">
        <f t="shared" si="214"/>
        <v>42490.231944444444</v>
      </c>
      <c r="U3202">
        <f t="shared" si="215"/>
        <v>2016</v>
      </c>
    </row>
    <row r="3203" spans="1:21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P3203">
        <f t="shared" ref="P3203:P3266" si="216">IFERROR(ROUND(E3203/L3203,2),0)</f>
        <v>12.5</v>
      </c>
      <c r="Q3203" s="11" t="s">
        <v>8315</v>
      </c>
      <c r="R3203" t="s">
        <v>8357</v>
      </c>
      <c r="S3203" s="16">
        <f t="shared" ref="S3203:S3266" si="217">(((J3203/60)/60)/24)+DATE(1970,1,1)</f>
        <v>41861.767094907409</v>
      </c>
      <c r="T3203" s="16">
        <f t="shared" ref="T3203:T3266" si="218">(((I3203/60)/60)/24)+DATE(1970,1,1)</f>
        <v>41882.767094907409</v>
      </c>
      <c r="U3203">
        <f t="shared" ref="U3203:U3266" si="219">YEAR(T3203)</f>
        <v>2014</v>
      </c>
    </row>
    <row r="3204" spans="1:21" ht="48" hidden="1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P3204">
        <f t="shared" si="216"/>
        <v>109.04</v>
      </c>
      <c r="Q3204" s="11" t="s">
        <v>8315</v>
      </c>
      <c r="R3204" t="s">
        <v>8357</v>
      </c>
      <c r="S3204" s="16">
        <f t="shared" si="217"/>
        <v>42293.853541666671</v>
      </c>
      <c r="T3204" s="16">
        <f t="shared" si="218"/>
        <v>42352.249305555553</v>
      </c>
      <c r="U3204">
        <f t="shared" si="219"/>
        <v>2015</v>
      </c>
    </row>
    <row r="3205" spans="1:21" ht="32" hidden="1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P3205">
        <f t="shared" si="216"/>
        <v>41.67</v>
      </c>
      <c r="Q3205" s="11" t="s">
        <v>8315</v>
      </c>
      <c r="R3205" t="s">
        <v>8357</v>
      </c>
      <c r="S3205" s="16">
        <f t="shared" si="217"/>
        <v>42242.988680555558</v>
      </c>
      <c r="T3205" s="16">
        <f t="shared" si="218"/>
        <v>42272.988680555558</v>
      </c>
      <c r="U3205">
        <f t="shared" si="219"/>
        <v>2015</v>
      </c>
    </row>
    <row r="3206" spans="1:21" ht="48" hidden="1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P3206">
        <f t="shared" si="216"/>
        <v>0</v>
      </c>
      <c r="Q3206" s="11" t="s">
        <v>8315</v>
      </c>
      <c r="R3206" t="s">
        <v>8357</v>
      </c>
      <c r="S3206" s="16">
        <f t="shared" si="217"/>
        <v>42172.686099537037</v>
      </c>
      <c r="T3206" s="16">
        <f t="shared" si="218"/>
        <v>42202.676388888889</v>
      </c>
      <c r="U3206">
        <f t="shared" si="219"/>
        <v>2015</v>
      </c>
    </row>
    <row r="3207" spans="1:21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P3207">
        <f t="shared" si="216"/>
        <v>22.75</v>
      </c>
      <c r="Q3207" s="11" t="s">
        <v>8315</v>
      </c>
      <c r="R3207" t="s">
        <v>8357</v>
      </c>
      <c r="S3207" s="16">
        <f t="shared" si="217"/>
        <v>42095.374675925923</v>
      </c>
      <c r="T3207" s="16">
        <f t="shared" si="218"/>
        <v>42125.374675925923</v>
      </c>
      <c r="U3207">
        <f t="shared" si="219"/>
        <v>2015</v>
      </c>
    </row>
    <row r="3208" spans="1:21" ht="48" hidden="1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P3208">
        <f t="shared" si="216"/>
        <v>0</v>
      </c>
      <c r="Q3208" s="11" t="s">
        <v>8315</v>
      </c>
      <c r="R3208" t="s">
        <v>8357</v>
      </c>
      <c r="S3208" s="16">
        <f t="shared" si="217"/>
        <v>42236.276053240741</v>
      </c>
      <c r="T3208" s="16">
        <f t="shared" si="218"/>
        <v>42266.276053240741</v>
      </c>
      <c r="U3208">
        <f t="shared" si="219"/>
        <v>2015</v>
      </c>
    </row>
    <row r="3209" spans="1:21" ht="48" hidden="1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P3209">
        <f t="shared" si="216"/>
        <v>70.83</v>
      </c>
      <c r="Q3209" s="11" t="s">
        <v>8315</v>
      </c>
      <c r="R3209" t="s">
        <v>8357</v>
      </c>
      <c r="S3209" s="16">
        <f t="shared" si="217"/>
        <v>42057.277858796297</v>
      </c>
      <c r="T3209" s="16">
        <f t="shared" si="218"/>
        <v>42117.236192129625</v>
      </c>
      <c r="U3209">
        <f t="shared" si="219"/>
        <v>2015</v>
      </c>
    </row>
    <row r="3210" spans="1:21" ht="48" hidden="1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P3210">
        <f t="shared" si="216"/>
        <v>63.11</v>
      </c>
      <c r="Q3210" s="11" t="s">
        <v>8315</v>
      </c>
      <c r="R3210" t="s">
        <v>8316</v>
      </c>
      <c r="S3210" s="16">
        <f t="shared" si="217"/>
        <v>41827.605057870373</v>
      </c>
      <c r="T3210" s="16">
        <f t="shared" si="218"/>
        <v>41848.605057870373</v>
      </c>
      <c r="U3210">
        <f t="shared" si="219"/>
        <v>2014</v>
      </c>
    </row>
    <row r="3211" spans="1:21" ht="48" hidden="1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P3211">
        <f t="shared" si="216"/>
        <v>50.16</v>
      </c>
      <c r="Q3211" s="11" t="s">
        <v>8315</v>
      </c>
      <c r="R3211" t="s">
        <v>8316</v>
      </c>
      <c r="S3211" s="16">
        <f t="shared" si="217"/>
        <v>41778.637245370373</v>
      </c>
      <c r="T3211" s="16">
        <f t="shared" si="218"/>
        <v>41810.958333333336</v>
      </c>
      <c r="U3211">
        <f t="shared" si="219"/>
        <v>2014</v>
      </c>
    </row>
    <row r="3212" spans="1:21" ht="48" hidden="1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P3212">
        <f t="shared" si="216"/>
        <v>62.88</v>
      </c>
      <c r="Q3212" s="11" t="s">
        <v>8315</v>
      </c>
      <c r="R3212" t="s">
        <v>8316</v>
      </c>
      <c r="S3212" s="16">
        <f t="shared" si="217"/>
        <v>41013.936562499999</v>
      </c>
      <c r="T3212" s="16">
        <f t="shared" si="218"/>
        <v>41061.165972222225</v>
      </c>
      <c r="U3212">
        <f t="shared" si="219"/>
        <v>2012</v>
      </c>
    </row>
    <row r="3213" spans="1:21" ht="48" hidden="1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P3213">
        <f t="shared" si="216"/>
        <v>85.53</v>
      </c>
      <c r="Q3213" s="11" t="s">
        <v>8315</v>
      </c>
      <c r="R3213" t="s">
        <v>8316</v>
      </c>
      <c r="S3213" s="16">
        <f t="shared" si="217"/>
        <v>41834.586574074077</v>
      </c>
      <c r="T3213" s="16">
        <f t="shared" si="218"/>
        <v>41866.083333333336</v>
      </c>
      <c r="U3213">
        <f t="shared" si="219"/>
        <v>2014</v>
      </c>
    </row>
    <row r="3214" spans="1:21" ht="32" hidden="1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P3214">
        <f t="shared" si="216"/>
        <v>53.72</v>
      </c>
      <c r="Q3214" s="11" t="s">
        <v>8315</v>
      </c>
      <c r="R3214" t="s">
        <v>8316</v>
      </c>
      <c r="S3214" s="16">
        <f t="shared" si="217"/>
        <v>41829.795729166668</v>
      </c>
      <c r="T3214" s="16">
        <f t="shared" si="218"/>
        <v>41859.795729166668</v>
      </c>
      <c r="U3214">
        <f t="shared" si="219"/>
        <v>2014</v>
      </c>
    </row>
    <row r="3215" spans="1:21" ht="48" hidden="1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P3215">
        <f t="shared" si="216"/>
        <v>127.81</v>
      </c>
      <c r="Q3215" s="11" t="s">
        <v>8315</v>
      </c>
      <c r="R3215" t="s">
        <v>8316</v>
      </c>
      <c r="S3215" s="16">
        <f t="shared" si="217"/>
        <v>42171.763414351852</v>
      </c>
      <c r="T3215" s="16">
        <f t="shared" si="218"/>
        <v>42211.763414351852</v>
      </c>
      <c r="U3215">
        <f t="shared" si="219"/>
        <v>2015</v>
      </c>
    </row>
    <row r="3216" spans="1:21" ht="48" hidden="1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P3216">
        <f t="shared" si="216"/>
        <v>106.57</v>
      </c>
      <c r="Q3216" s="11" t="s">
        <v>8315</v>
      </c>
      <c r="R3216" t="s">
        <v>8316</v>
      </c>
      <c r="S3216" s="16">
        <f t="shared" si="217"/>
        <v>42337.792511574073</v>
      </c>
      <c r="T3216" s="16">
        <f t="shared" si="218"/>
        <v>42374.996527777781</v>
      </c>
      <c r="U3216">
        <f t="shared" si="219"/>
        <v>2016</v>
      </c>
    </row>
    <row r="3217" spans="1:21" ht="64" hidden="1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P3217">
        <f t="shared" si="216"/>
        <v>262.11</v>
      </c>
      <c r="Q3217" s="11" t="s">
        <v>8315</v>
      </c>
      <c r="R3217" t="s">
        <v>8316</v>
      </c>
      <c r="S3217" s="16">
        <f t="shared" si="217"/>
        <v>42219.665173611109</v>
      </c>
      <c r="T3217" s="16">
        <f t="shared" si="218"/>
        <v>42257.165972222225</v>
      </c>
      <c r="U3217">
        <f t="shared" si="219"/>
        <v>2015</v>
      </c>
    </row>
    <row r="3218" spans="1:21" ht="48" hidden="1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P3218">
        <f t="shared" si="216"/>
        <v>57.17</v>
      </c>
      <c r="Q3218" s="11" t="s">
        <v>8315</v>
      </c>
      <c r="R3218" t="s">
        <v>8316</v>
      </c>
      <c r="S3218" s="16">
        <f t="shared" si="217"/>
        <v>42165.462627314817</v>
      </c>
      <c r="T3218" s="16">
        <f t="shared" si="218"/>
        <v>42196.604166666672</v>
      </c>
      <c r="U3218">
        <f t="shared" si="219"/>
        <v>2015</v>
      </c>
    </row>
    <row r="3219" spans="1:21" ht="32" hidden="1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P3219">
        <f t="shared" si="216"/>
        <v>50.2</v>
      </c>
      <c r="Q3219" s="11" t="s">
        <v>8315</v>
      </c>
      <c r="R3219" t="s">
        <v>8316</v>
      </c>
      <c r="S3219" s="16">
        <f t="shared" si="217"/>
        <v>42648.546111111107</v>
      </c>
      <c r="T3219" s="16">
        <f t="shared" si="218"/>
        <v>42678.546111111107</v>
      </c>
      <c r="U3219">
        <f t="shared" si="219"/>
        <v>2016</v>
      </c>
    </row>
    <row r="3220" spans="1:21" ht="48" hidden="1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P3220">
        <f t="shared" si="216"/>
        <v>66.59</v>
      </c>
      <c r="Q3220" s="11" t="s">
        <v>8315</v>
      </c>
      <c r="R3220" t="s">
        <v>8316</v>
      </c>
      <c r="S3220" s="16">
        <f t="shared" si="217"/>
        <v>41971.002152777779</v>
      </c>
      <c r="T3220" s="16">
        <f t="shared" si="218"/>
        <v>42004</v>
      </c>
      <c r="U3220">
        <f t="shared" si="219"/>
        <v>2014</v>
      </c>
    </row>
    <row r="3221" spans="1:21" ht="32" hidden="1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P3221">
        <f t="shared" si="216"/>
        <v>168.25</v>
      </c>
      <c r="Q3221" s="11" t="s">
        <v>8315</v>
      </c>
      <c r="R3221" t="s">
        <v>8316</v>
      </c>
      <c r="S3221" s="16">
        <f t="shared" si="217"/>
        <v>42050.983182870375</v>
      </c>
      <c r="T3221" s="16">
        <f t="shared" si="218"/>
        <v>42085.941516203704</v>
      </c>
      <c r="U3221">
        <f t="shared" si="219"/>
        <v>2015</v>
      </c>
    </row>
    <row r="3222" spans="1:21" ht="32" hidden="1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P3222">
        <f t="shared" si="216"/>
        <v>256.37</v>
      </c>
      <c r="Q3222" s="11" t="s">
        <v>8315</v>
      </c>
      <c r="R3222" t="s">
        <v>8316</v>
      </c>
      <c r="S3222" s="16">
        <f t="shared" si="217"/>
        <v>42772.833379629628</v>
      </c>
      <c r="T3222" s="16">
        <f t="shared" si="218"/>
        <v>42806.875</v>
      </c>
      <c r="U3222">
        <f t="shared" si="219"/>
        <v>2017</v>
      </c>
    </row>
    <row r="3223" spans="1:21" ht="48" hidden="1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P3223">
        <f t="shared" si="216"/>
        <v>36.61</v>
      </c>
      <c r="Q3223" s="11" t="s">
        <v>8315</v>
      </c>
      <c r="R3223" t="s">
        <v>8316</v>
      </c>
      <c r="S3223" s="16">
        <f t="shared" si="217"/>
        <v>42155.696793981479</v>
      </c>
      <c r="T3223" s="16">
        <f t="shared" si="218"/>
        <v>42190.696793981479</v>
      </c>
      <c r="U3223">
        <f t="shared" si="219"/>
        <v>2015</v>
      </c>
    </row>
    <row r="3224" spans="1:21" ht="32" hidden="1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P3224">
        <f t="shared" si="216"/>
        <v>37.14</v>
      </c>
      <c r="Q3224" s="11" t="s">
        <v>8315</v>
      </c>
      <c r="R3224" t="s">
        <v>8316</v>
      </c>
      <c r="S3224" s="16">
        <f t="shared" si="217"/>
        <v>42270.582141203704</v>
      </c>
      <c r="T3224" s="16">
        <f t="shared" si="218"/>
        <v>42301.895138888889</v>
      </c>
      <c r="U3224">
        <f t="shared" si="219"/>
        <v>2015</v>
      </c>
    </row>
    <row r="3225" spans="1:21" ht="32" hidden="1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P3225">
        <f t="shared" si="216"/>
        <v>45.88</v>
      </c>
      <c r="Q3225" s="11" t="s">
        <v>8315</v>
      </c>
      <c r="R3225" t="s">
        <v>8316</v>
      </c>
      <c r="S3225" s="16">
        <f t="shared" si="217"/>
        <v>42206.835370370376</v>
      </c>
      <c r="T3225" s="16">
        <f t="shared" si="218"/>
        <v>42236.835370370376</v>
      </c>
      <c r="U3225">
        <f t="shared" si="219"/>
        <v>2015</v>
      </c>
    </row>
    <row r="3226" spans="1:21" ht="48" hidden="1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P3226">
        <f t="shared" si="216"/>
        <v>141.71</v>
      </c>
      <c r="Q3226" s="11" t="s">
        <v>8315</v>
      </c>
      <c r="R3226" t="s">
        <v>8316</v>
      </c>
      <c r="S3226" s="16">
        <f t="shared" si="217"/>
        <v>42697.850844907407</v>
      </c>
      <c r="T3226" s="16">
        <f t="shared" si="218"/>
        <v>42745.208333333328</v>
      </c>
      <c r="U3226">
        <f t="shared" si="219"/>
        <v>2017</v>
      </c>
    </row>
    <row r="3227" spans="1:21" ht="48" hidden="1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P3227">
        <f t="shared" si="216"/>
        <v>52.49</v>
      </c>
      <c r="Q3227" s="11" t="s">
        <v>8315</v>
      </c>
      <c r="R3227" t="s">
        <v>8316</v>
      </c>
      <c r="S3227" s="16">
        <f t="shared" si="217"/>
        <v>42503.559467592597</v>
      </c>
      <c r="T3227" s="16">
        <f t="shared" si="218"/>
        <v>42524.875</v>
      </c>
      <c r="U3227">
        <f t="shared" si="219"/>
        <v>2016</v>
      </c>
    </row>
    <row r="3228" spans="1:21" ht="48" hidden="1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P3228">
        <f t="shared" si="216"/>
        <v>59.52</v>
      </c>
      <c r="Q3228" s="11" t="s">
        <v>8315</v>
      </c>
      <c r="R3228" t="s">
        <v>8316</v>
      </c>
      <c r="S3228" s="16">
        <f t="shared" si="217"/>
        <v>42277.583472222221</v>
      </c>
      <c r="T3228" s="16">
        <f t="shared" si="218"/>
        <v>42307.583472222221</v>
      </c>
      <c r="U3228">
        <f t="shared" si="219"/>
        <v>2015</v>
      </c>
    </row>
    <row r="3229" spans="1:21" ht="48" hidden="1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P3229">
        <f t="shared" si="216"/>
        <v>50</v>
      </c>
      <c r="Q3229" s="11" t="s">
        <v>8315</v>
      </c>
      <c r="R3229" t="s">
        <v>8316</v>
      </c>
      <c r="S3229" s="16">
        <f t="shared" si="217"/>
        <v>42722.882361111115</v>
      </c>
      <c r="T3229" s="16">
        <f t="shared" si="218"/>
        <v>42752.882361111115</v>
      </c>
      <c r="U3229">
        <f t="shared" si="219"/>
        <v>2017</v>
      </c>
    </row>
    <row r="3230" spans="1:21" ht="16" hidden="1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P3230">
        <f t="shared" si="216"/>
        <v>193.62</v>
      </c>
      <c r="Q3230" s="11" t="s">
        <v>8315</v>
      </c>
      <c r="R3230" t="s">
        <v>8316</v>
      </c>
      <c r="S3230" s="16">
        <f t="shared" si="217"/>
        <v>42323.70930555556</v>
      </c>
      <c r="T3230" s="16">
        <f t="shared" si="218"/>
        <v>42355.207638888889</v>
      </c>
      <c r="U3230">
        <f t="shared" si="219"/>
        <v>2015</v>
      </c>
    </row>
    <row r="3231" spans="1:21" ht="48" hidden="1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P3231">
        <f t="shared" si="216"/>
        <v>106.8</v>
      </c>
      <c r="Q3231" s="11" t="s">
        <v>8315</v>
      </c>
      <c r="R3231" t="s">
        <v>8316</v>
      </c>
      <c r="S3231" s="16">
        <f t="shared" si="217"/>
        <v>41933.291643518518</v>
      </c>
      <c r="T3231" s="16">
        <f t="shared" si="218"/>
        <v>41963.333310185189</v>
      </c>
      <c r="U3231">
        <f t="shared" si="219"/>
        <v>2014</v>
      </c>
    </row>
    <row r="3232" spans="1:21" ht="48" hidden="1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P3232">
        <f t="shared" si="216"/>
        <v>77.22</v>
      </c>
      <c r="Q3232" s="11" t="s">
        <v>8315</v>
      </c>
      <c r="R3232" t="s">
        <v>8316</v>
      </c>
      <c r="S3232" s="16">
        <f t="shared" si="217"/>
        <v>41898.168125000004</v>
      </c>
      <c r="T3232" s="16">
        <f t="shared" si="218"/>
        <v>41913.165972222225</v>
      </c>
      <c r="U3232">
        <f t="shared" si="219"/>
        <v>2014</v>
      </c>
    </row>
    <row r="3233" spans="1:21" ht="48" hidden="1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P3233">
        <f t="shared" si="216"/>
        <v>57.5</v>
      </c>
      <c r="Q3233" s="11" t="s">
        <v>8315</v>
      </c>
      <c r="R3233" t="s">
        <v>8316</v>
      </c>
      <c r="S3233" s="16">
        <f t="shared" si="217"/>
        <v>42446.943831018521</v>
      </c>
      <c r="T3233" s="16">
        <f t="shared" si="218"/>
        <v>42476.943831018521</v>
      </c>
      <c r="U3233">
        <f t="shared" si="219"/>
        <v>2016</v>
      </c>
    </row>
    <row r="3234" spans="1:21" ht="48" hidden="1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P3234">
        <f t="shared" si="216"/>
        <v>50.46</v>
      </c>
      <c r="Q3234" s="11" t="s">
        <v>8315</v>
      </c>
      <c r="R3234" t="s">
        <v>8316</v>
      </c>
      <c r="S3234" s="16">
        <f t="shared" si="217"/>
        <v>42463.81385416667</v>
      </c>
      <c r="T3234" s="16">
        <f t="shared" si="218"/>
        <v>42494.165972222225</v>
      </c>
      <c r="U3234">
        <f t="shared" si="219"/>
        <v>2016</v>
      </c>
    </row>
    <row r="3235" spans="1:21" ht="48" hidden="1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P3235">
        <f t="shared" si="216"/>
        <v>97.38</v>
      </c>
      <c r="Q3235" s="11" t="s">
        <v>8315</v>
      </c>
      <c r="R3235" t="s">
        <v>8316</v>
      </c>
      <c r="S3235" s="16">
        <f t="shared" si="217"/>
        <v>42766.805034722223</v>
      </c>
      <c r="T3235" s="16">
        <f t="shared" si="218"/>
        <v>42796.805034722223</v>
      </c>
      <c r="U3235">
        <f t="shared" si="219"/>
        <v>2017</v>
      </c>
    </row>
    <row r="3236" spans="1:21" ht="48" hidden="1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P3236">
        <f t="shared" si="216"/>
        <v>34.92</v>
      </c>
      <c r="Q3236" s="11" t="s">
        <v>8315</v>
      </c>
      <c r="R3236" t="s">
        <v>8316</v>
      </c>
      <c r="S3236" s="16">
        <f t="shared" si="217"/>
        <v>42734.789444444439</v>
      </c>
      <c r="T3236" s="16">
        <f t="shared" si="218"/>
        <v>42767.979861111111</v>
      </c>
      <c r="U3236">
        <f t="shared" si="219"/>
        <v>2017</v>
      </c>
    </row>
    <row r="3237" spans="1:21" ht="48" hidden="1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P3237">
        <f t="shared" si="216"/>
        <v>85.53</v>
      </c>
      <c r="Q3237" s="11" t="s">
        <v>8315</v>
      </c>
      <c r="R3237" t="s">
        <v>8316</v>
      </c>
      <c r="S3237" s="16">
        <f t="shared" si="217"/>
        <v>42522.347812499997</v>
      </c>
      <c r="T3237" s="16">
        <f t="shared" si="218"/>
        <v>42552.347812499997</v>
      </c>
      <c r="U3237">
        <f t="shared" si="219"/>
        <v>2016</v>
      </c>
    </row>
    <row r="3238" spans="1:21" ht="48" hidden="1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P3238">
        <f t="shared" si="216"/>
        <v>182.91</v>
      </c>
      <c r="Q3238" s="11" t="s">
        <v>8315</v>
      </c>
      <c r="R3238" t="s">
        <v>8316</v>
      </c>
      <c r="S3238" s="16">
        <f t="shared" si="217"/>
        <v>42702.917048611111</v>
      </c>
      <c r="T3238" s="16">
        <f t="shared" si="218"/>
        <v>42732.917048611111</v>
      </c>
      <c r="U3238">
        <f t="shared" si="219"/>
        <v>2016</v>
      </c>
    </row>
    <row r="3239" spans="1:21" ht="32" hidden="1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P3239">
        <f t="shared" si="216"/>
        <v>131.13999999999999</v>
      </c>
      <c r="Q3239" s="11" t="s">
        <v>8315</v>
      </c>
      <c r="R3239" t="s">
        <v>8316</v>
      </c>
      <c r="S3239" s="16">
        <f t="shared" si="217"/>
        <v>42252.474351851852</v>
      </c>
      <c r="T3239" s="16">
        <f t="shared" si="218"/>
        <v>42276.165972222225</v>
      </c>
      <c r="U3239">
        <f t="shared" si="219"/>
        <v>2015</v>
      </c>
    </row>
    <row r="3240" spans="1:21" ht="48" hidden="1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P3240">
        <f t="shared" si="216"/>
        <v>39.81</v>
      </c>
      <c r="Q3240" s="11" t="s">
        <v>8315</v>
      </c>
      <c r="R3240" t="s">
        <v>8316</v>
      </c>
      <c r="S3240" s="16">
        <f t="shared" si="217"/>
        <v>42156.510393518518</v>
      </c>
      <c r="T3240" s="16">
        <f t="shared" si="218"/>
        <v>42186.510393518518</v>
      </c>
      <c r="U3240">
        <f t="shared" si="219"/>
        <v>2015</v>
      </c>
    </row>
    <row r="3241" spans="1:21" ht="48" hidden="1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P3241">
        <f t="shared" si="216"/>
        <v>59.7</v>
      </c>
      <c r="Q3241" s="11" t="s">
        <v>8315</v>
      </c>
      <c r="R3241" t="s">
        <v>8316</v>
      </c>
      <c r="S3241" s="16">
        <f t="shared" si="217"/>
        <v>42278.089039351849</v>
      </c>
      <c r="T3241" s="16">
        <f t="shared" si="218"/>
        <v>42302.999305555553</v>
      </c>
      <c r="U3241">
        <f t="shared" si="219"/>
        <v>2015</v>
      </c>
    </row>
    <row r="3242" spans="1:21" ht="48" hidden="1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P3242">
        <f t="shared" si="216"/>
        <v>88.74</v>
      </c>
      <c r="Q3242" s="11" t="s">
        <v>8315</v>
      </c>
      <c r="R3242" t="s">
        <v>8316</v>
      </c>
      <c r="S3242" s="16">
        <f t="shared" si="217"/>
        <v>42754.693842592591</v>
      </c>
      <c r="T3242" s="16">
        <f t="shared" si="218"/>
        <v>42782.958333333328</v>
      </c>
      <c r="U3242">
        <f t="shared" si="219"/>
        <v>2017</v>
      </c>
    </row>
    <row r="3243" spans="1:21" ht="64" hidden="1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P3243">
        <f t="shared" si="216"/>
        <v>58.69</v>
      </c>
      <c r="Q3243" s="11" t="s">
        <v>8315</v>
      </c>
      <c r="R3243" t="s">
        <v>8316</v>
      </c>
      <c r="S3243" s="16">
        <f t="shared" si="217"/>
        <v>41893.324884259258</v>
      </c>
      <c r="T3243" s="16">
        <f t="shared" si="218"/>
        <v>41926.290972222225</v>
      </c>
      <c r="U3243">
        <f t="shared" si="219"/>
        <v>2014</v>
      </c>
    </row>
    <row r="3244" spans="1:21" ht="32" hidden="1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P3244">
        <f t="shared" si="216"/>
        <v>69.569999999999993</v>
      </c>
      <c r="Q3244" s="11" t="s">
        <v>8315</v>
      </c>
      <c r="R3244" t="s">
        <v>8316</v>
      </c>
      <c r="S3244" s="16">
        <f t="shared" si="217"/>
        <v>41871.755694444444</v>
      </c>
      <c r="T3244" s="16">
        <f t="shared" si="218"/>
        <v>41901.755694444444</v>
      </c>
      <c r="U3244">
        <f t="shared" si="219"/>
        <v>2014</v>
      </c>
    </row>
    <row r="3245" spans="1:21" ht="48" hidden="1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P3245">
        <f t="shared" si="216"/>
        <v>115.87</v>
      </c>
      <c r="Q3245" s="11" t="s">
        <v>8315</v>
      </c>
      <c r="R3245" t="s">
        <v>8316</v>
      </c>
      <c r="S3245" s="16">
        <f t="shared" si="217"/>
        <v>42262.096782407403</v>
      </c>
      <c r="T3245" s="16">
        <f t="shared" si="218"/>
        <v>42286</v>
      </c>
      <c r="U3245">
        <f t="shared" si="219"/>
        <v>2015</v>
      </c>
    </row>
    <row r="3246" spans="1:21" ht="48" hidden="1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P3246">
        <f t="shared" si="216"/>
        <v>23.87</v>
      </c>
      <c r="Q3246" s="11" t="s">
        <v>8315</v>
      </c>
      <c r="R3246" t="s">
        <v>8316</v>
      </c>
      <c r="S3246" s="16">
        <f t="shared" si="217"/>
        <v>42675.694236111114</v>
      </c>
      <c r="T3246" s="16">
        <f t="shared" si="218"/>
        <v>42705.735902777778</v>
      </c>
      <c r="U3246">
        <f t="shared" si="219"/>
        <v>2016</v>
      </c>
    </row>
    <row r="3247" spans="1:21" ht="48" hidden="1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P3247">
        <f t="shared" si="216"/>
        <v>81.13</v>
      </c>
      <c r="Q3247" s="11" t="s">
        <v>8315</v>
      </c>
      <c r="R3247" t="s">
        <v>8316</v>
      </c>
      <c r="S3247" s="16">
        <f t="shared" si="217"/>
        <v>42135.60020833333</v>
      </c>
      <c r="T3247" s="16">
        <f t="shared" si="218"/>
        <v>42167.083333333328</v>
      </c>
      <c r="U3247">
        <f t="shared" si="219"/>
        <v>2015</v>
      </c>
    </row>
    <row r="3248" spans="1:21" ht="48" hidden="1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P3248">
        <f t="shared" si="216"/>
        <v>57.63</v>
      </c>
      <c r="Q3248" s="11" t="s">
        <v>8315</v>
      </c>
      <c r="R3248" t="s">
        <v>8316</v>
      </c>
      <c r="S3248" s="16">
        <f t="shared" si="217"/>
        <v>42230.472222222219</v>
      </c>
      <c r="T3248" s="16">
        <f t="shared" si="218"/>
        <v>42259.165972222225</v>
      </c>
      <c r="U3248">
        <f t="shared" si="219"/>
        <v>2015</v>
      </c>
    </row>
    <row r="3249" spans="1:21" ht="48" hidden="1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P3249">
        <f t="shared" si="216"/>
        <v>46.43</v>
      </c>
      <c r="Q3249" s="11" t="s">
        <v>8315</v>
      </c>
      <c r="R3249" t="s">
        <v>8316</v>
      </c>
      <c r="S3249" s="16">
        <f t="shared" si="217"/>
        <v>42167.434166666666</v>
      </c>
      <c r="T3249" s="16">
        <f t="shared" si="218"/>
        <v>42197.434166666666</v>
      </c>
      <c r="U3249">
        <f t="shared" si="219"/>
        <v>2015</v>
      </c>
    </row>
    <row r="3250" spans="1:21" ht="32" hidden="1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P3250">
        <f t="shared" si="216"/>
        <v>60.48</v>
      </c>
      <c r="Q3250" s="11" t="s">
        <v>8315</v>
      </c>
      <c r="R3250" t="s">
        <v>8316</v>
      </c>
      <c r="S3250" s="16">
        <f t="shared" si="217"/>
        <v>42068.888391203705</v>
      </c>
      <c r="T3250" s="16">
        <f t="shared" si="218"/>
        <v>42098.846724537041</v>
      </c>
      <c r="U3250">
        <f t="shared" si="219"/>
        <v>2015</v>
      </c>
    </row>
    <row r="3251" spans="1:21" ht="48" hidden="1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P3251">
        <f t="shared" si="216"/>
        <v>65.58</v>
      </c>
      <c r="Q3251" s="11" t="s">
        <v>8315</v>
      </c>
      <c r="R3251" t="s">
        <v>8316</v>
      </c>
      <c r="S3251" s="16">
        <f t="shared" si="217"/>
        <v>42145.746689814812</v>
      </c>
      <c r="T3251" s="16">
        <f t="shared" si="218"/>
        <v>42175.746689814812</v>
      </c>
      <c r="U3251">
        <f t="shared" si="219"/>
        <v>2015</v>
      </c>
    </row>
    <row r="3252" spans="1:21" ht="48" hidden="1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P3252">
        <f t="shared" si="216"/>
        <v>119.19</v>
      </c>
      <c r="Q3252" s="11" t="s">
        <v>8315</v>
      </c>
      <c r="R3252" t="s">
        <v>8316</v>
      </c>
      <c r="S3252" s="16">
        <f t="shared" si="217"/>
        <v>41918.742175925923</v>
      </c>
      <c r="T3252" s="16">
        <f t="shared" si="218"/>
        <v>41948.783842592595</v>
      </c>
      <c r="U3252">
        <f t="shared" si="219"/>
        <v>2014</v>
      </c>
    </row>
    <row r="3253" spans="1:21" ht="48" hidden="1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P3253">
        <f t="shared" si="216"/>
        <v>83.05</v>
      </c>
      <c r="Q3253" s="11" t="s">
        <v>8315</v>
      </c>
      <c r="R3253" t="s">
        <v>8316</v>
      </c>
      <c r="S3253" s="16">
        <f t="shared" si="217"/>
        <v>42146.731087962966</v>
      </c>
      <c r="T3253" s="16">
        <f t="shared" si="218"/>
        <v>42176.731087962966</v>
      </c>
      <c r="U3253">
        <f t="shared" si="219"/>
        <v>2015</v>
      </c>
    </row>
    <row r="3254" spans="1:21" ht="32" hidden="1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P3254">
        <f t="shared" si="216"/>
        <v>57.52</v>
      </c>
      <c r="Q3254" s="11" t="s">
        <v>8315</v>
      </c>
      <c r="R3254" t="s">
        <v>8316</v>
      </c>
      <c r="S3254" s="16">
        <f t="shared" si="217"/>
        <v>42590.472685185188</v>
      </c>
      <c r="T3254" s="16">
        <f t="shared" si="218"/>
        <v>42620.472685185188</v>
      </c>
      <c r="U3254">
        <f t="shared" si="219"/>
        <v>2016</v>
      </c>
    </row>
    <row r="3255" spans="1:21" ht="48" hidden="1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P3255">
        <f t="shared" si="216"/>
        <v>177.09</v>
      </c>
      <c r="Q3255" s="11" t="s">
        <v>8315</v>
      </c>
      <c r="R3255" t="s">
        <v>8316</v>
      </c>
      <c r="S3255" s="16">
        <f t="shared" si="217"/>
        <v>42602.576712962968</v>
      </c>
      <c r="T3255" s="16">
        <f t="shared" si="218"/>
        <v>42621.15625</v>
      </c>
      <c r="U3255">
        <f t="shared" si="219"/>
        <v>2016</v>
      </c>
    </row>
    <row r="3256" spans="1:21" ht="48" hidden="1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P3256">
        <f t="shared" si="216"/>
        <v>70.77</v>
      </c>
      <c r="Q3256" s="11" t="s">
        <v>8315</v>
      </c>
      <c r="R3256" t="s">
        <v>8316</v>
      </c>
      <c r="S3256" s="16">
        <f t="shared" si="217"/>
        <v>42059.085752314815</v>
      </c>
      <c r="T3256" s="16">
        <f t="shared" si="218"/>
        <v>42089.044085648144</v>
      </c>
      <c r="U3256">
        <f t="shared" si="219"/>
        <v>2015</v>
      </c>
    </row>
    <row r="3257" spans="1:21" ht="48" hidden="1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P3257">
        <f t="shared" si="216"/>
        <v>29.17</v>
      </c>
      <c r="Q3257" s="11" t="s">
        <v>8315</v>
      </c>
      <c r="R3257" t="s">
        <v>8316</v>
      </c>
      <c r="S3257" s="16">
        <f t="shared" si="217"/>
        <v>41889.768229166664</v>
      </c>
      <c r="T3257" s="16">
        <f t="shared" si="218"/>
        <v>41919.768229166664</v>
      </c>
      <c r="U3257">
        <f t="shared" si="219"/>
        <v>2014</v>
      </c>
    </row>
    <row r="3258" spans="1:21" ht="48" hidden="1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P3258">
        <f t="shared" si="216"/>
        <v>72.760000000000005</v>
      </c>
      <c r="Q3258" s="11" t="s">
        <v>8315</v>
      </c>
      <c r="R3258" t="s">
        <v>8316</v>
      </c>
      <c r="S3258" s="16">
        <f t="shared" si="217"/>
        <v>42144.573807870373</v>
      </c>
      <c r="T3258" s="16">
        <f t="shared" si="218"/>
        <v>42166.165972222225</v>
      </c>
      <c r="U3258">
        <f t="shared" si="219"/>
        <v>2015</v>
      </c>
    </row>
    <row r="3259" spans="1:21" ht="48" hidden="1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P3259">
        <f t="shared" si="216"/>
        <v>51.85</v>
      </c>
      <c r="Q3259" s="11" t="s">
        <v>8315</v>
      </c>
      <c r="R3259" t="s">
        <v>8316</v>
      </c>
      <c r="S3259" s="16">
        <f t="shared" si="217"/>
        <v>42758.559629629628</v>
      </c>
      <c r="T3259" s="16">
        <f t="shared" si="218"/>
        <v>42788.559629629628</v>
      </c>
      <c r="U3259">
        <f t="shared" si="219"/>
        <v>2017</v>
      </c>
    </row>
    <row r="3260" spans="1:21" ht="32" hidden="1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P3260">
        <f t="shared" si="216"/>
        <v>98.2</v>
      </c>
      <c r="Q3260" s="11" t="s">
        <v>8315</v>
      </c>
      <c r="R3260" t="s">
        <v>8316</v>
      </c>
      <c r="S3260" s="16">
        <f t="shared" si="217"/>
        <v>41982.887280092589</v>
      </c>
      <c r="T3260" s="16">
        <f t="shared" si="218"/>
        <v>42012.887280092589</v>
      </c>
      <c r="U3260">
        <f t="shared" si="219"/>
        <v>2015</v>
      </c>
    </row>
    <row r="3261" spans="1:21" ht="48" hidden="1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P3261">
        <f t="shared" si="216"/>
        <v>251.74</v>
      </c>
      <c r="Q3261" s="11" t="s">
        <v>8315</v>
      </c>
      <c r="R3261" t="s">
        <v>8316</v>
      </c>
      <c r="S3261" s="16">
        <f t="shared" si="217"/>
        <v>42614.760937500003</v>
      </c>
      <c r="T3261" s="16">
        <f t="shared" si="218"/>
        <v>42644.165972222225</v>
      </c>
      <c r="U3261">
        <f t="shared" si="219"/>
        <v>2016</v>
      </c>
    </row>
    <row r="3262" spans="1:21" ht="48" hidden="1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P3262">
        <f t="shared" si="216"/>
        <v>74.819999999999993</v>
      </c>
      <c r="Q3262" s="11" t="s">
        <v>8315</v>
      </c>
      <c r="R3262" t="s">
        <v>8316</v>
      </c>
      <c r="S3262" s="16">
        <f t="shared" si="217"/>
        <v>42303.672662037032</v>
      </c>
      <c r="T3262" s="16">
        <f t="shared" si="218"/>
        <v>42338.714328703703</v>
      </c>
      <c r="U3262">
        <f t="shared" si="219"/>
        <v>2015</v>
      </c>
    </row>
    <row r="3263" spans="1:21" ht="48" hidden="1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P3263">
        <f t="shared" si="216"/>
        <v>67.650000000000006</v>
      </c>
      <c r="Q3263" s="11" t="s">
        <v>8315</v>
      </c>
      <c r="R3263" t="s">
        <v>8316</v>
      </c>
      <c r="S3263" s="16">
        <f t="shared" si="217"/>
        <v>42171.725416666668</v>
      </c>
      <c r="T3263" s="16">
        <f t="shared" si="218"/>
        <v>42201.725416666668</v>
      </c>
      <c r="U3263">
        <f t="shared" si="219"/>
        <v>2015</v>
      </c>
    </row>
    <row r="3264" spans="1:21" ht="32" hidden="1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P3264">
        <f t="shared" si="216"/>
        <v>93.81</v>
      </c>
      <c r="Q3264" s="11" t="s">
        <v>8315</v>
      </c>
      <c r="R3264" t="s">
        <v>8316</v>
      </c>
      <c r="S3264" s="16">
        <f t="shared" si="217"/>
        <v>41964.315532407403</v>
      </c>
      <c r="T3264" s="16">
        <f t="shared" si="218"/>
        <v>41995.166666666672</v>
      </c>
      <c r="U3264">
        <f t="shared" si="219"/>
        <v>2014</v>
      </c>
    </row>
    <row r="3265" spans="1:21" ht="32" hidden="1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P3265">
        <f t="shared" si="216"/>
        <v>41.24</v>
      </c>
      <c r="Q3265" s="11" t="s">
        <v>8315</v>
      </c>
      <c r="R3265" t="s">
        <v>8316</v>
      </c>
      <c r="S3265" s="16">
        <f t="shared" si="217"/>
        <v>42284.516064814816</v>
      </c>
      <c r="T3265" s="16">
        <f t="shared" si="218"/>
        <v>42307.875</v>
      </c>
      <c r="U3265">
        <f t="shared" si="219"/>
        <v>2015</v>
      </c>
    </row>
    <row r="3266" spans="1:21" ht="32" hidden="1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P3266">
        <f t="shared" si="216"/>
        <v>52.55</v>
      </c>
      <c r="Q3266" s="11" t="s">
        <v>8315</v>
      </c>
      <c r="R3266" t="s">
        <v>8316</v>
      </c>
      <c r="S3266" s="16">
        <f t="shared" si="217"/>
        <v>42016.800208333334</v>
      </c>
      <c r="T3266" s="16">
        <f t="shared" si="218"/>
        <v>42032.916666666672</v>
      </c>
      <c r="U3266">
        <f t="shared" si="219"/>
        <v>2015</v>
      </c>
    </row>
    <row r="3267" spans="1:21" ht="48" hidden="1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P3267">
        <f t="shared" ref="P3267:P3330" si="220">IFERROR(ROUND(E3267/L3267,2),0)</f>
        <v>70.290000000000006</v>
      </c>
      <c r="Q3267" s="11" t="s">
        <v>8315</v>
      </c>
      <c r="R3267" t="s">
        <v>8316</v>
      </c>
      <c r="S3267" s="16">
        <f t="shared" ref="S3267:S3330" si="221">(((J3267/60)/60)/24)+DATE(1970,1,1)</f>
        <v>42311.711979166663</v>
      </c>
      <c r="T3267" s="16">
        <f t="shared" ref="T3267:T3330" si="222">(((I3267/60)/60)/24)+DATE(1970,1,1)</f>
        <v>42341.708333333328</v>
      </c>
      <c r="U3267">
        <f t="shared" ref="U3267:U3330" si="223">YEAR(T3267)</f>
        <v>2015</v>
      </c>
    </row>
    <row r="3268" spans="1:21" ht="48" hidden="1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P3268">
        <f t="shared" si="220"/>
        <v>48.33</v>
      </c>
      <c r="Q3268" s="11" t="s">
        <v>8315</v>
      </c>
      <c r="R3268" t="s">
        <v>8316</v>
      </c>
      <c r="S3268" s="16">
        <f t="shared" si="221"/>
        <v>42136.536134259266</v>
      </c>
      <c r="T3268" s="16">
        <f t="shared" si="222"/>
        <v>42167.875</v>
      </c>
      <c r="U3268">
        <f t="shared" si="223"/>
        <v>2015</v>
      </c>
    </row>
    <row r="3269" spans="1:21" ht="48" hidden="1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P3269">
        <f t="shared" si="220"/>
        <v>53.18</v>
      </c>
      <c r="Q3269" s="11" t="s">
        <v>8315</v>
      </c>
      <c r="R3269" t="s">
        <v>8316</v>
      </c>
      <c r="S3269" s="16">
        <f t="shared" si="221"/>
        <v>42172.757638888885</v>
      </c>
      <c r="T3269" s="16">
        <f t="shared" si="222"/>
        <v>42202.757638888885</v>
      </c>
      <c r="U3269">
        <f t="shared" si="223"/>
        <v>2015</v>
      </c>
    </row>
    <row r="3270" spans="1:21" ht="48" hidden="1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P3270">
        <f t="shared" si="220"/>
        <v>60.95</v>
      </c>
      <c r="Q3270" s="11" t="s">
        <v>8315</v>
      </c>
      <c r="R3270" t="s">
        <v>8316</v>
      </c>
      <c r="S3270" s="16">
        <f t="shared" si="221"/>
        <v>42590.90425925926</v>
      </c>
      <c r="T3270" s="16">
        <f t="shared" si="222"/>
        <v>42606.90425925926</v>
      </c>
      <c r="U3270">
        <f t="shared" si="223"/>
        <v>2016</v>
      </c>
    </row>
    <row r="3271" spans="1:21" ht="48" hidden="1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P3271">
        <f t="shared" si="220"/>
        <v>116</v>
      </c>
      <c r="Q3271" s="11" t="s">
        <v>8315</v>
      </c>
      <c r="R3271" t="s">
        <v>8316</v>
      </c>
      <c r="S3271" s="16">
        <f t="shared" si="221"/>
        <v>42137.395798611105</v>
      </c>
      <c r="T3271" s="16">
        <f t="shared" si="222"/>
        <v>42171.458333333328</v>
      </c>
      <c r="U3271">
        <f t="shared" si="223"/>
        <v>2015</v>
      </c>
    </row>
    <row r="3272" spans="1:21" ht="48" hidden="1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P3272">
        <f t="shared" si="220"/>
        <v>61</v>
      </c>
      <c r="Q3272" s="11" t="s">
        <v>8315</v>
      </c>
      <c r="R3272" t="s">
        <v>8316</v>
      </c>
      <c r="S3272" s="16">
        <f t="shared" si="221"/>
        <v>42167.533159722225</v>
      </c>
      <c r="T3272" s="16">
        <f t="shared" si="222"/>
        <v>42197.533159722225</v>
      </c>
      <c r="U3272">
        <f t="shared" si="223"/>
        <v>2015</v>
      </c>
    </row>
    <row r="3273" spans="1:21" ht="16" hidden="1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P3273">
        <f t="shared" si="220"/>
        <v>38.24</v>
      </c>
      <c r="Q3273" s="11" t="s">
        <v>8315</v>
      </c>
      <c r="R3273" t="s">
        <v>8316</v>
      </c>
      <c r="S3273" s="16">
        <f t="shared" si="221"/>
        <v>41915.437210648146</v>
      </c>
      <c r="T3273" s="16">
        <f t="shared" si="222"/>
        <v>41945.478877314818</v>
      </c>
      <c r="U3273">
        <f t="shared" si="223"/>
        <v>2014</v>
      </c>
    </row>
    <row r="3274" spans="1:21" ht="48" hidden="1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P3274">
        <f t="shared" si="220"/>
        <v>106.5</v>
      </c>
      <c r="Q3274" s="11" t="s">
        <v>8315</v>
      </c>
      <c r="R3274" t="s">
        <v>8316</v>
      </c>
      <c r="S3274" s="16">
        <f t="shared" si="221"/>
        <v>42284.500104166669</v>
      </c>
      <c r="T3274" s="16">
        <f t="shared" si="222"/>
        <v>42314.541770833333</v>
      </c>
      <c r="U3274">
        <f t="shared" si="223"/>
        <v>2015</v>
      </c>
    </row>
    <row r="3275" spans="1:21" ht="48" hidden="1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P3275">
        <f t="shared" si="220"/>
        <v>204.57</v>
      </c>
      <c r="Q3275" s="11" t="s">
        <v>8315</v>
      </c>
      <c r="R3275" t="s">
        <v>8316</v>
      </c>
      <c r="S3275" s="16">
        <f t="shared" si="221"/>
        <v>42611.801412037035</v>
      </c>
      <c r="T3275" s="16">
        <f t="shared" si="222"/>
        <v>42627.791666666672</v>
      </c>
      <c r="U3275">
        <f t="shared" si="223"/>
        <v>2016</v>
      </c>
    </row>
    <row r="3276" spans="1:21" ht="48" hidden="1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P3276">
        <f t="shared" si="220"/>
        <v>54.91</v>
      </c>
      <c r="Q3276" s="11" t="s">
        <v>8315</v>
      </c>
      <c r="R3276" t="s">
        <v>8316</v>
      </c>
      <c r="S3276" s="16">
        <f t="shared" si="221"/>
        <v>42400.704537037032</v>
      </c>
      <c r="T3276" s="16">
        <f t="shared" si="222"/>
        <v>42444.875</v>
      </c>
      <c r="U3276">
        <f t="shared" si="223"/>
        <v>2016</v>
      </c>
    </row>
    <row r="3277" spans="1:21" ht="48" hidden="1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P3277">
        <f t="shared" si="220"/>
        <v>150.41999999999999</v>
      </c>
      <c r="Q3277" s="11" t="s">
        <v>8315</v>
      </c>
      <c r="R3277" t="s">
        <v>8316</v>
      </c>
      <c r="S3277" s="16">
        <f t="shared" si="221"/>
        <v>42017.88045138889</v>
      </c>
      <c r="T3277" s="16">
        <f t="shared" si="222"/>
        <v>42044.1875</v>
      </c>
      <c r="U3277">
        <f t="shared" si="223"/>
        <v>2015</v>
      </c>
    </row>
    <row r="3278" spans="1:21" ht="48" hidden="1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P3278">
        <f t="shared" si="220"/>
        <v>52.58</v>
      </c>
      <c r="Q3278" s="11" t="s">
        <v>8315</v>
      </c>
      <c r="R3278" t="s">
        <v>8316</v>
      </c>
      <c r="S3278" s="16">
        <f t="shared" si="221"/>
        <v>42426.949988425928</v>
      </c>
      <c r="T3278" s="16">
        <f t="shared" si="222"/>
        <v>42461.165972222225</v>
      </c>
      <c r="U3278">
        <f t="shared" si="223"/>
        <v>2016</v>
      </c>
    </row>
    <row r="3279" spans="1:21" ht="48" hidden="1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P3279">
        <f t="shared" si="220"/>
        <v>54.3</v>
      </c>
      <c r="Q3279" s="11" t="s">
        <v>8315</v>
      </c>
      <c r="R3279" t="s">
        <v>8316</v>
      </c>
      <c r="S3279" s="16">
        <f t="shared" si="221"/>
        <v>41931.682939814818</v>
      </c>
      <c r="T3279" s="16">
        <f t="shared" si="222"/>
        <v>41961.724606481483</v>
      </c>
      <c r="U3279">
        <f t="shared" si="223"/>
        <v>2014</v>
      </c>
    </row>
    <row r="3280" spans="1:21" ht="48" hidden="1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P3280">
        <f t="shared" si="220"/>
        <v>76.03</v>
      </c>
      <c r="Q3280" s="11" t="s">
        <v>8315</v>
      </c>
      <c r="R3280" t="s">
        <v>8316</v>
      </c>
      <c r="S3280" s="16">
        <f t="shared" si="221"/>
        <v>42124.848414351851</v>
      </c>
      <c r="T3280" s="16">
        <f t="shared" si="222"/>
        <v>42154.848414351851</v>
      </c>
      <c r="U3280">
        <f t="shared" si="223"/>
        <v>2015</v>
      </c>
    </row>
    <row r="3281" spans="1:21" ht="48" hidden="1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P3281">
        <f t="shared" si="220"/>
        <v>105.21</v>
      </c>
      <c r="Q3281" s="11" t="s">
        <v>8315</v>
      </c>
      <c r="R3281" t="s">
        <v>8316</v>
      </c>
      <c r="S3281" s="16">
        <f t="shared" si="221"/>
        <v>42431.102534722217</v>
      </c>
      <c r="T3281" s="16">
        <f t="shared" si="222"/>
        <v>42461.06086805556</v>
      </c>
      <c r="U3281">
        <f t="shared" si="223"/>
        <v>2016</v>
      </c>
    </row>
    <row r="3282" spans="1:21" ht="48" hidden="1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P3282">
        <f t="shared" si="220"/>
        <v>68.67</v>
      </c>
      <c r="Q3282" s="11" t="s">
        <v>8315</v>
      </c>
      <c r="R3282" t="s">
        <v>8316</v>
      </c>
      <c r="S3282" s="16">
        <f t="shared" si="221"/>
        <v>42121.756921296299</v>
      </c>
      <c r="T3282" s="16">
        <f t="shared" si="222"/>
        <v>42156.208333333328</v>
      </c>
      <c r="U3282">
        <f t="shared" si="223"/>
        <v>2015</v>
      </c>
    </row>
    <row r="3283" spans="1:21" ht="32" hidden="1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P3283">
        <f t="shared" si="220"/>
        <v>129.36000000000001</v>
      </c>
      <c r="Q3283" s="11" t="s">
        <v>8315</v>
      </c>
      <c r="R3283" t="s">
        <v>8316</v>
      </c>
      <c r="S3283" s="16">
        <f t="shared" si="221"/>
        <v>42219.019733796296</v>
      </c>
      <c r="T3283" s="16">
        <f t="shared" si="222"/>
        <v>42249.019733796296</v>
      </c>
      <c r="U3283">
        <f t="shared" si="223"/>
        <v>2015</v>
      </c>
    </row>
    <row r="3284" spans="1:21" ht="48" hidden="1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P3284">
        <f t="shared" si="220"/>
        <v>134.26</v>
      </c>
      <c r="Q3284" s="11" t="s">
        <v>8315</v>
      </c>
      <c r="R3284" t="s">
        <v>8316</v>
      </c>
      <c r="S3284" s="16">
        <f t="shared" si="221"/>
        <v>42445.19430555556</v>
      </c>
      <c r="T3284" s="16">
        <f t="shared" si="222"/>
        <v>42489.19430555556</v>
      </c>
      <c r="U3284">
        <f t="shared" si="223"/>
        <v>2016</v>
      </c>
    </row>
    <row r="3285" spans="1:21" ht="48" hidden="1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P3285">
        <f t="shared" si="220"/>
        <v>17.829999999999998</v>
      </c>
      <c r="Q3285" s="11" t="s">
        <v>8315</v>
      </c>
      <c r="R3285" t="s">
        <v>8316</v>
      </c>
      <c r="S3285" s="16">
        <f t="shared" si="221"/>
        <v>42379.74418981481</v>
      </c>
      <c r="T3285" s="16">
        <f t="shared" si="222"/>
        <v>42410.875</v>
      </c>
      <c r="U3285">
        <f t="shared" si="223"/>
        <v>2016</v>
      </c>
    </row>
    <row r="3286" spans="1:21" ht="48" hidden="1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P3286">
        <f t="shared" si="220"/>
        <v>203.2</v>
      </c>
      <c r="Q3286" s="11" t="s">
        <v>8315</v>
      </c>
      <c r="R3286" t="s">
        <v>8316</v>
      </c>
      <c r="S3286" s="16">
        <f t="shared" si="221"/>
        <v>42380.884872685187</v>
      </c>
      <c r="T3286" s="16">
        <f t="shared" si="222"/>
        <v>42398.249305555553</v>
      </c>
      <c r="U3286">
        <f t="shared" si="223"/>
        <v>2016</v>
      </c>
    </row>
    <row r="3287" spans="1:21" ht="16" hidden="1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P3287">
        <f t="shared" si="220"/>
        <v>69.19</v>
      </c>
      <c r="Q3287" s="11" t="s">
        <v>8315</v>
      </c>
      <c r="R3287" t="s">
        <v>8316</v>
      </c>
      <c r="S3287" s="16">
        <f t="shared" si="221"/>
        <v>42762.942430555559</v>
      </c>
      <c r="T3287" s="16">
        <f t="shared" si="222"/>
        <v>42794.208333333328</v>
      </c>
      <c r="U3287">
        <f t="shared" si="223"/>
        <v>2017</v>
      </c>
    </row>
    <row r="3288" spans="1:21" ht="48" hidden="1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P3288">
        <f t="shared" si="220"/>
        <v>125.12</v>
      </c>
      <c r="Q3288" s="11" t="s">
        <v>8315</v>
      </c>
      <c r="R3288" t="s">
        <v>8316</v>
      </c>
      <c r="S3288" s="16">
        <f t="shared" si="221"/>
        <v>42567.840069444443</v>
      </c>
      <c r="T3288" s="16">
        <f t="shared" si="222"/>
        <v>42597.840069444443</v>
      </c>
      <c r="U3288">
        <f t="shared" si="223"/>
        <v>2016</v>
      </c>
    </row>
    <row r="3289" spans="1:21" ht="32" hidden="1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P3289">
        <f t="shared" si="220"/>
        <v>73.53</v>
      </c>
      <c r="Q3289" s="11" t="s">
        <v>8315</v>
      </c>
      <c r="R3289" t="s">
        <v>8316</v>
      </c>
      <c r="S3289" s="16">
        <f t="shared" si="221"/>
        <v>42311.750324074077</v>
      </c>
      <c r="T3289" s="16">
        <f t="shared" si="222"/>
        <v>42336.750324074077</v>
      </c>
      <c r="U3289">
        <f t="shared" si="223"/>
        <v>2015</v>
      </c>
    </row>
    <row r="3290" spans="1:21" ht="48" hidden="1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P3290">
        <f t="shared" si="220"/>
        <v>48.44</v>
      </c>
      <c r="Q3290" s="11" t="s">
        <v>8315</v>
      </c>
      <c r="R3290" t="s">
        <v>8316</v>
      </c>
      <c r="S3290" s="16">
        <f t="shared" si="221"/>
        <v>42505.774479166663</v>
      </c>
      <c r="T3290" s="16">
        <f t="shared" si="222"/>
        <v>42541.958333333328</v>
      </c>
      <c r="U3290">
        <f t="shared" si="223"/>
        <v>2016</v>
      </c>
    </row>
    <row r="3291" spans="1:21" ht="48" hidden="1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P3291">
        <f t="shared" si="220"/>
        <v>26.61</v>
      </c>
      <c r="Q3291" s="11" t="s">
        <v>8315</v>
      </c>
      <c r="R3291" t="s">
        <v>8316</v>
      </c>
      <c r="S3291" s="16">
        <f t="shared" si="221"/>
        <v>42758.368078703701</v>
      </c>
      <c r="T3291" s="16">
        <f t="shared" si="222"/>
        <v>42786.368078703701</v>
      </c>
      <c r="U3291">
        <f t="shared" si="223"/>
        <v>2017</v>
      </c>
    </row>
    <row r="3292" spans="1:21" ht="80" hidden="1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P3292">
        <f t="shared" si="220"/>
        <v>33.67</v>
      </c>
      <c r="Q3292" s="11" t="s">
        <v>8315</v>
      </c>
      <c r="R3292" t="s">
        <v>8316</v>
      </c>
      <c r="S3292" s="16">
        <f t="shared" si="221"/>
        <v>42775.51494212963</v>
      </c>
      <c r="T3292" s="16">
        <f t="shared" si="222"/>
        <v>42805.51494212963</v>
      </c>
      <c r="U3292">
        <f t="shared" si="223"/>
        <v>2017</v>
      </c>
    </row>
    <row r="3293" spans="1:21" ht="48" hidden="1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P3293">
        <f t="shared" si="220"/>
        <v>40.71</v>
      </c>
      <c r="Q3293" s="11" t="s">
        <v>8315</v>
      </c>
      <c r="R3293" t="s">
        <v>8316</v>
      </c>
      <c r="S3293" s="16">
        <f t="shared" si="221"/>
        <v>42232.702546296292</v>
      </c>
      <c r="T3293" s="16">
        <f t="shared" si="222"/>
        <v>42264.165972222225</v>
      </c>
      <c r="U3293">
        <f t="shared" si="223"/>
        <v>2015</v>
      </c>
    </row>
    <row r="3294" spans="1:21" ht="48" hidden="1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P3294">
        <f t="shared" si="220"/>
        <v>19.27</v>
      </c>
      <c r="Q3294" s="11" t="s">
        <v>8315</v>
      </c>
      <c r="R3294" t="s">
        <v>8316</v>
      </c>
      <c r="S3294" s="16">
        <f t="shared" si="221"/>
        <v>42282.770231481481</v>
      </c>
      <c r="T3294" s="16">
        <f t="shared" si="222"/>
        <v>42342.811898148153</v>
      </c>
      <c r="U3294">
        <f t="shared" si="223"/>
        <v>2015</v>
      </c>
    </row>
    <row r="3295" spans="1:21" ht="48" hidden="1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P3295">
        <f t="shared" si="220"/>
        <v>84.29</v>
      </c>
      <c r="Q3295" s="11" t="s">
        <v>8315</v>
      </c>
      <c r="R3295" t="s">
        <v>8316</v>
      </c>
      <c r="S3295" s="16">
        <f t="shared" si="221"/>
        <v>42768.425370370373</v>
      </c>
      <c r="T3295" s="16">
        <f t="shared" si="222"/>
        <v>42798.425370370373</v>
      </c>
      <c r="U3295">
        <f t="shared" si="223"/>
        <v>2017</v>
      </c>
    </row>
    <row r="3296" spans="1:21" ht="48" hidden="1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P3296">
        <f t="shared" si="220"/>
        <v>29.58</v>
      </c>
      <c r="Q3296" s="11" t="s">
        <v>8315</v>
      </c>
      <c r="R3296" t="s">
        <v>8316</v>
      </c>
      <c r="S3296" s="16">
        <f t="shared" si="221"/>
        <v>42141.541134259256</v>
      </c>
      <c r="T3296" s="16">
        <f t="shared" si="222"/>
        <v>42171.541134259256</v>
      </c>
      <c r="U3296">
        <f t="shared" si="223"/>
        <v>2015</v>
      </c>
    </row>
    <row r="3297" spans="1:21" ht="48" hidden="1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P3297">
        <f t="shared" si="220"/>
        <v>26.67</v>
      </c>
      <c r="Q3297" s="11" t="s">
        <v>8315</v>
      </c>
      <c r="R3297" t="s">
        <v>8316</v>
      </c>
      <c r="S3297" s="16">
        <f t="shared" si="221"/>
        <v>42609.442465277782</v>
      </c>
      <c r="T3297" s="16">
        <f t="shared" si="222"/>
        <v>42639.442465277782</v>
      </c>
      <c r="U3297">
        <f t="shared" si="223"/>
        <v>2016</v>
      </c>
    </row>
    <row r="3298" spans="1:21" ht="48" hidden="1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P3298">
        <f t="shared" si="220"/>
        <v>45.98</v>
      </c>
      <c r="Q3298" s="11" t="s">
        <v>8315</v>
      </c>
      <c r="R3298" t="s">
        <v>8316</v>
      </c>
      <c r="S3298" s="16">
        <f t="shared" si="221"/>
        <v>42309.756620370375</v>
      </c>
      <c r="T3298" s="16">
        <f t="shared" si="222"/>
        <v>42330.916666666672</v>
      </c>
      <c r="U3298">
        <f t="shared" si="223"/>
        <v>2015</v>
      </c>
    </row>
    <row r="3299" spans="1:21" ht="48" hidden="1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P3299">
        <f t="shared" si="220"/>
        <v>125.09</v>
      </c>
      <c r="Q3299" s="11" t="s">
        <v>8315</v>
      </c>
      <c r="R3299" t="s">
        <v>8316</v>
      </c>
      <c r="S3299" s="16">
        <f t="shared" si="221"/>
        <v>42193.771481481483</v>
      </c>
      <c r="T3299" s="16">
        <f t="shared" si="222"/>
        <v>42212.957638888889</v>
      </c>
      <c r="U3299">
        <f t="shared" si="223"/>
        <v>2015</v>
      </c>
    </row>
    <row r="3300" spans="1:21" ht="48" hidden="1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P3300">
        <f t="shared" si="220"/>
        <v>141.29</v>
      </c>
      <c r="Q3300" s="11" t="s">
        <v>8315</v>
      </c>
      <c r="R3300" t="s">
        <v>8316</v>
      </c>
      <c r="S3300" s="16">
        <f t="shared" si="221"/>
        <v>42239.957962962959</v>
      </c>
      <c r="T3300" s="16">
        <f t="shared" si="222"/>
        <v>42260</v>
      </c>
      <c r="U3300">
        <f t="shared" si="223"/>
        <v>2015</v>
      </c>
    </row>
    <row r="3301" spans="1:21" ht="48" hidden="1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P3301">
        <f t="shared" si="220"/>
        <v>55.33</v>
      </c>
      <c r="Q3301" s="11" t="s">
        <v>8315</v>
      </c>
      <c r="R3301" t="s">
        <v>8316</v>
      </c>
      <c r="S3301" s="16">
        <f t="shared" si="221"/>
        <v>42261.917395833334</v>
      </c>
      <c r="T3301" s="16">
        <f t="shared" si="222"/>
        <v>42291.917395833334</v>
      </c>
      <c r="U3301">
        <f t="shared" si="223"/>
        <v>2015</v>
      </c>
    </row>
    <row r="3302" spans="1:21" ht="48" hidden="1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P3302">
        <f t="shared" si="220"/>
        <v>46.42</v>
      </c>
      <c r="Q3302" s="11" t="s">
        <v>8315</v>
      </c>
      <c r="R3302" t="s">
        <v>8316</v>
      </c>
      <c r="S3302" s="16">
        <f t="shared" si="221"/>
        <v>42102.743773148148</v>
      </c>
      <c r="T3302" s="16">
        <f t="shared" si="222"/>
        <v>42123.743773148148</v>
      </c>
      <c r="U3302">
        <f t="shared" si="223"/>
        <v>2015</v>
      </c>
    </row>
    <row r="3303" spans="1:21" ht="48" hidden="1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P3303">
        <f t="shared" si="220"/>
        <v>57.2</v>
      </c>
      <c r="Q3303" s="11" t="s">
        <v>8315</v>
      </c>
      <c r="R3303" t="s">
        <v>8316</v>
      </c>
      <c r="S3303" s="16">
        <f t="shared" si="221"/>
        <v>42538.73583333334</v>
      </c>
      <c r="T3303" s="16">
        <f t="shared" si="222"/>
        <v>42583.290972222225</v>
      </c>
      <c r="U3303">
        <f t="shared" si="223"/>
        <v>2016</v>
      </c>
    </row>
    <row r="3304" spans="1:21" ht="16" hidden="1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P3304">
        <f t="shared" si="220"/>
        <v>173.7</v>
      </c>
      <c r="Q3304" s="11" t="s">
        <v>8315</v>
      </c>
      <c r="R3304" t="s">
        <v>8316</v>
      </c>
      <c r="S3304" s="16">
        <f t="shared" si="221"/>
        <v>42681.35157407407</v>
      </c>
      <c r="T3304" s="16">
        <f t="shared" si="222"/>
        <v>42711.35157407407</v>
      </c>
      <c r="U3304">
        <f t="shared" si="223"/>
        <v>2016</v>
      </c>
    </row>
    <row r="3305" spans="1:21" ht="48" hidden="1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P3305">
        <f t="shared" si="220"/>
        <v>59.6</v>
      </c>
      <c r="Q3305" s="11" t="s">
        <v>8315</v>
      </c>
      <c r="R3305" t="s">
        <v>8316</v>
      </c>
      <c r="S3305" s="16">
        <f t="shared" si="221"/>
        <v>42056.65143518518</v>
      </c>
      <c r="T3305" s="16">
        <f t="shared" si="222"/>
        <v>42091.609768518523</v>
      </c>
      <c r="U3305">
        <f t="shared" si="223"/>
        <v>2015</v>
      </c>
    </row>
    <row r="3306" spans="1:21" ht="48" hidden="1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P3306">
        <f t="shared" si="220"/>
        <v>89.59</v>
      </c>
      <c r="Q3306" s="11" t="s">
        <v>8315</v>
      </c>
      <c r="R3306" t="s">
        <v>8316</v>
      </c>
      <c r="S3306" s="16">
        <f t="shared" si="221"/>
        <v>42696.624444444446</v>
      </c>
      <c r="T3306" s="16">
        <f t="shared" si="222"/>
        <v>42726.624444444446</v>
      </c>
      <c r="U3306">
        <f t="shared" si="223"/>
        <v>2016</v>
      </c>
    </row>
    <row r="3307" spans="1:21" ht="48" hidden="1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P3307">
        <f t="shared" si="220"/>
        <v>204.05</v>
      </c>
      <c r="Q3307" s="11" t="s">
        <v>8315</v>
      </c>
      <c r="R3307" t="s">
        <v>8316</v>
      </c>
      <c r="S3307" s="16">
        <f t="shared" si="221"/>
        <v>42186.855879629627</v>
      </c>
      <c r="T3307" s="16">
        <f t="shared" si="222"/>
        <v>42216.855879629627</v>
      </c>
      <c r="U3307">
        <f t="shared" si="223"/>
        <v>2015</v>
      </c>
    </row>
    <row r="3308" spans="1:21" ht="48" hidden="1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P3308">
        <f t="shared" si="220"/>
        <v>48.7</v>
      </c>
      <c r="Q3308" s="11" t="s">
        <v>8315</v>
      </c>
      <c r="R3308" t="s">
        <v>8316</v>
      </c>
      <c r="S3308" s="16">
        <f t="shared" si="221"/>
        <v>42493.219236111108</v>
      </c>
      <c r="T3308" s="16">
        <f t="shared" si="222"/>
        <v>42531.125</v>
      </c>
      <c r="U3308">
        <f t="shared" si="223"/>
        <v>2016</v>
      </c>
    </row>
    <row r="3309" spans="1:21" ht="48" hidden="1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P3309">
        <f t="shared" si="220"/>
        <v>53.34</v>
      </c>
      <c r="Q3309" s="11" t="s">
        <v>8315</v>
      </c>
      <c r="R3309" t="s">
        <v>8316</v>
      </c>
      <c r="S3309" s="16">
        <f t="shared" si="221"/>
        <v>42475.057164351849</v>
      </c>
      <c r="T3309" s="16">
        <f t="shared" si="222"/>
        <v>42505.057164351849</v>
      </c>
      <c r="U3309">
        <f t="shared" si="223"/>
        <v>2016</v>
      </c>
    </row>
    <row r="3310" spans="1:21" ht="48" hidden="1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P3310">
        <f t="shared" si="220"/>
        <v>75.09</v>
      </c>
      <c r="Q3310" s="11" t="s">
        <v>8315</v>
      </c>
      <c r="R3310" t="s">
        <v>8316</v>
      </c>
      <c r="S3310" s="16">
        <f t="shared" si="221"/>
        <v>42452.876909722225</v>
      </c>
      <c r="T3310" s="16">
        <f t="shared" si="222"/>
        <v>42473.876909722225</v>
      </c>
      <c r="U3310">
        <f t="shared" si="223"/>
        <v>2016</v>
      </c>
    </row>
    <row r="3311" spans="1:21" ht="32" hidden="1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P3311">
        <f t="shared" si="220"/>
        <v>18</v>
      </c>
      <c r="Q3311" s="11" t="s">
        <v>8315</v>
      </c>
      <c r="R3311" t="s">
        <v>8316</v>
      </c>
      <c r="S3311" s="16">
        <f t="shared" si="221"/>
        <v>42628.650208333333</v>
      </c>
      <c r="T3311" s="16">
        <f t="shared" si="222"/>
        <v>42659.650208333333</v>
      </c>
      <c r="U3311">
        <f t="shared" si="223"/>
        <v>2016</v>
      </c>
    </row>
    <row r="3312" spans="1:21" ht="32" hidden="1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P3312">
        <f t="shared" si="220"/>
        <v>209.84</v>
      </c>
      <c r="Q3312" s="11" t="s">
        <v>8315</v>
      </c>
      <c r="R3312" t="s">
        <v>8316</v>
      </c>
      <c r="S3312" s="16">
        <f t="shared" si="221"/>
        <v>42253.928530092591</v>
      </c>
      <c r="T3312" s="16">
        <f t="shared" si="222"/>
        <v>42283.928530092591</v>
      </c>
      <c r="U3312">
        <f t="shared" si="223"/>
        <v>2015</v>
      </c>
    </row>
    <row r="3313" spans="1:21" ht="48" hidden="1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P3313">
        <f t="shared" si="220"/>
        <v>61.02</v>
      </c>
      <c r="Q3313" s="11" t="s">
        <v>8315</v>
      </c>
      <c r="R3313" t="s">
        <v>8316</v>
      </c>
      <c r="S3313" s="16">
        <f t="shared" si="221"/>
        <v>42264.29178240741</v>
      </c>
      <c r="T3313" s="16">
        <f t="shared" si="222"/>
        <v>42294.29178240741</v>
      </c>
      <c r="U3313">
        <f t="shared" si="223"/>
        <v>2015</v>
      </c>
    </row>
    <row r="3314" spans="1:21" ht="48" hidden="1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P3314">
        <f t="shared" si="220"/>
        <v>61</v>
      </c>
      <c r="Q3314" s="11" t="s">
        <v>8315</v>
      </c>
      <c r="R3314" t="s">
        <v>8316</v>
      </c>
      <c r="S3314" s="16">
        <f t="shared" si="221"/>
        <v>42664.809560185182</v>
      </c>
      <c r="T3314" s="16">
        <f t="shared" si="222"/>
        <v>42685.916666666672</v>
      </c>
      <c r="U3314">
        <f t="shared" si="223"/>
        <v>2016</v>
      </c>
    </row>
    <row r="3315" spans="1:21" ht="48" hidden="1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P3315">
        <f t="shared" si="220"/>
        <v>80.03</v>
      </c>
      <c r="Q3315" s="11" t="s">
        <v>8315</v>
      </c>
      <c r="R3315" t="s">
        <v>8316</v>
      </c>
      <c r="S3315" s="16">
        <f t="shared" si="221"/>
        <v>42382.244409722218</v>
      </c>
      <c r="T3315" s="16">
        <f t="shared" si="222"/>
        <v>42396.041666666672</v>
      </c>
      <c r="U3315">
        <f t="shared" si="223"/>
        <v>2016</v>
      </c>
    </row>
    <row r="3316" spans="1:21" ht="48" hidden="1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P3316">
        <f t="shared" si="220"/>
        <v>29.07</v>
      </c>
      <c r="Q3316" s="11" t="s">
        <v>8315</v>
      </c>
      <c r="R3316" t="s">
        <v>8316</v>
      </c>
      <c r="S3316" s="16">
        <f t="shared" si="221"/>
        <v>42105.267488425925</v>
      </c>
      <c r="T3316" s="16">
        <f t="shared" si="222"/>
        <v>42132.836805555555</v>
      </c>
      <c r="U3316">
        <f t="shared" si="223"/>
        <v>2015</v>
      </c>
    </row>
    <row r="3317" spans="1:21" ht="48" hidden="1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P3317">
        <f t="shared" si="220"/>
        <v>49.44</v>
      </c>
      <c r="Q3317" s="11" t="s">
        <v>8315</v>
      </c>
      <c r="R3317" t="s">
        <v>8316</v>
      </c>
      <c r="S3317" s="16">
        <f t="shared" si="221"/>
        <v>42466.303715277783</v>
      </c>
      <c r="T3317" s="16">
        <f t="shared" si="222"/>
        <v>42496.303715277783</v>
      </c>
      <c r="U3317">
        <f t="shared" si="223"/>
        <v>2016</v>
      </c>
    </row>
    <row r="3318" spans="1:21" ht="80" hidden="1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P3318">
        <f t="shared" si="220"/>
        <v>93.98</v>
      </c>
      <c r="Q3318" s="11" t="s">
        <v>8315</v>
      </c>
      <c r="R3318" t="s">
        <v>8316</v>
      </c>
      <c r="S3318" s="16">
        <f t="shared" si="221"/>
        <v>41826.871238425927</v>
      </c>
      <c r="T3318" s="16">
        <f t="shared" si="222"/>
        <v>41859.57916666667</v>
      </c>
      <c r="U3318">
        <f t="shared" si="223"/>
        <v>2014</v>
      </c>
    </row>
    <row r="3319" spans="1:21" ht="48" hidden="1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P3319">
        <f t="shared" si="220"/>
        <v>61.94</v>
      </c>
      <c r="Q3319" s="11" t="s">
        <v>8315</v>
      </c>
      <c r="R3319" t="s">
        <v>8316</v>
      </c>
      <c r="S3319" s="16">
        <f t="shared" si="221"/>
        <v>42499.039629629624</v>
      </c>
      <c r="T3319" s="16">
        <f t="shared" si="222"/>
        <v>42529.039629629624</v>
      </c>
      <c r="U3319">
        <f t="shared" si="223"/>
        <v>2016</v>
      </c>
    </row>
    <row r="3320" spans="1:21" ht="32" hidden="1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P3320">
        <f t="shared" si="220"/>
        <v>78.5</v>
      </c>
      <c r="Q3320" s="11" t="s">
        <v>8315</v>
      </c>
      <c r="R3320" t="s">
        <v>8316</v>
      </c>
      <c r="S3320" s="16">
        <f t="shared" si="221"/>
        <v>42431.302002314813</v>
      </c>
      <c r="T3320" s="16">
        <f t="shared" si="222"/>
        <v>42471.104166666672</v>
      </c>
      <c r="U3320">
        <f t="shared" si="223"/>
        <v>2016</v>
      </c>
    </row>
    <row r="3321" spans="1:21" ht="48" hidden="1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P3321">
        <f t="shared" si="220"/>
        <v>33.75</v>
      </c>
      <c r="Q3321" s="11" t="s">
        <v>8315</v>
      </c>
      <c r="R3321" t="s">
        <v>8316</v>
      </c>
      <c r="S3321" s="16">
        <f t="shared" si="221"/>
        <v>41990.585486111115</v>
      </c>
      <c r="T3321" s="16">
        <f t="shared" si="222"/>
        <v>42035.585486111115</v>
      </c>
      <c r="U3321">
        <f t="shared" si="223"/>
        <v>2015</v>
      </c>
    </row>
    <row r="3322" spans="1:21" ht="48" hidden="1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P3322">
        <f t="shared" si="220"/>
        <v>66.45</v>
      </c>
      <c r="Q3322" s="11" t="s">
        <v>8315</v>
      </c>
      <c r="R3322" t="s">
        <v>8316</v>
      </c>
      <c r="S3322" s="16">
        <f t="shared" si="221"/>
        <v>42513.045798611114</v>
      </c>
      <c r="T3322" s="16">
        <f t="shared" si="222"/>
        <v>42543.045798611114</v>
      </c>
      <c r="U3322">
        <f t="shared" si="223"/>
        <v>2016</v>
      </c>
    </row>
    <row r="3323" spans="1:21" ht="48" hidden="1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P3323">
        <f t="shared" si="220"/>
        <v>35.799999999999997</v>
      </c>
      <c r="Q3323" s="11" t="s">
        <v>8315</v>
      </c>
      <c r="R3323" t="s">
        <v>8316</v>
      </c>
      <c r="S3323" s="16">
        <f t="shared" si="221"/>
        <v>41914.100289351853</v>
      </c>
      <c r="T3323" s="16">
        <f t="shared" si="222"/>
        <v>41928.165972222225</v>
      </c>
      <c r="U3323">
        <f t="shared" si="223"/>
        <v>2014</v>
      </c>
    </row>
    <row r="3324" spans="1:21" ht="48" hidden="1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P3324">
        <f t="shared" si="220"/>
        <v>145.65</v>
      </c>
      <c r="Q3324" s="11" t="s">
        <v>8315</v>
      </c>
      <c r="R3324" t="s">
        <v>8316</v>
      </c>
      <c r="S3324" s="16">
        <f t="shared" si="221"/>
        <v>42521.010370370372</v>
      </c>
      <c r="T3324" s="16">
        <f t="shared" si="222"/>
        <v>42543.163194444445</v>
      </c>
      <c r="U3324">
        <f t="shared" si="223"/>
        <v>2016</v>
      </c>
    </row>
    <row r="3325" spans="1:21" ht="48" hidden="1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P3325">
        <f t="shared" si="220"/>
        <v>25.69</v>
      </c>
      <c r="Q3325" s="11" t="s">
        <v>8315</v>
      </c>
      <c r="R3325" t="s">
        <v>8316</v>
      </c>
      <c r="S3325" s="16">
        <f t="shared" si="221"/>
        <v>42608.36583333333</v>
      </c>
      <c r="T3325" s="16">
        <f t="shared" si="222"/>
        <v>42638.36583333333</v>
      </c>
      <c r="U3325">
        <f t="shared" si="223"/>
        <v>2016</v>
      </c>
    </row>
    <row r="3326" spans="1:21" ht="32" hidden="1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P3326">
        <f t="shared" si="220"/>
        <v>152.5</v>
      </c>
      <c r="Q3326" s="11" t="s">
        <v>8315</v>
      </c>
      <c r="R3326" t="s">
        <v>8316</v>
      </c>
      <c r="S3326" s="16">
        <f t="shared" si="221"/>
        <v>42512.58321759259</v>
      </c>
      <c r="T3326" s="16">
        <f t="shared" si="222"/>
        <v>42526.58321759259</v>
      </c>
      <c r="U3326">
        <f t="shared" si="223"/>
        <v>2016</v>
      </c>
    </row>
    <row r="3327" spans="1:21" ht="48" hidden="1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P3327">
        <f t="shared" si="220"/>
        <v>30</v>
      </c>
      <c r="Q3327" s="11" t="s">
        <v>8315</v>
      </c>
      <c r="R3327" t="s">
        <v>8316</v>
      </c>
      <c r="S3327" s="16">
        <f t="shared" si="221"/>
        <v>42064.785613425927</v>
      </c>
      <c r="T3327" s="16">
        <f t="shared" si="222"/>
        <v>42099.743946759263</v>
      </c>
      <c r="U3327">
        <f t="shared" si="223"/>
        <v>2015</v>
      </c>
    </row>
    <row r="3328" spans="1:21" ht="48" hidden="1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P3328">
        <f t="shared" si="220"/>
        <v>142.28</v>
      </c>
      <c r="Q3328" s="11" t="s">
        <v>8315</v>
      </c>
      <c r="R3328" t="s">
        <v>8316</v>
      </c>
      <c r="S3328" s="16">
        <f t="shared" si="221"/>
        <v>42041.714178240742</v>
      </c>
      <c r="T3328" s="16">
        <f t="shared" si="222"/>
        <v>42071.67251157407</v>
      </c>
      <c r="U3328">
        <f t="shared" si="223"/>
        <v>2015</v>
      </c>
    </row>
    <row r="3329" spans="1:21" ht="48" hidden="1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P3329">
        <f t="shared" si="220"/>
        <v>24.55</v>
      </c>
      <c r="Q3329" s="11" t="s">
        <v>8315</v>
      </c>
      <c r="R3329" t="s">
        <v>8316</v>
      </c>
      <c r="S3329" s="16">
        <f t="shared" si="221"/>
        <v>42468.374606481477</v>
      </c>
      <c r="T3329" s="16">
        <f t="shared" si="222"/>
        <v>42498.374606481477</v>
      </c>
      <c r="U3329">
        <f t="shared" si="223"/>
        <v>2016</v>
      </c>
    </row>
    <row r="3330" spans="1:21" ht="48" hidden="1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P3330">
        <f t="shared" si="220"/>
        <v>292.77999999999997</v>
      </c>
      <c r="Q3330" s="11" t="s">
        <v>8315</v>
      </c>
      <c r="R3330" t="s">
        <v>8316</v>
      </c>
      <c r="S3330" s="16">
        <f t="shared" si="221"/>
        <v>41822.57503472222</v>
      </c>
      <c r="T3330" s="16">
        <f t="shared" si="222"/>
        <v>41825.041666666664</v>
      </c>
      <c r="U3330">
        <f t="shared" si="223"/>
        <v>2014</v>
      </c>
    </row>
    <row r="3331" spans="1:21" ht="48" hidden="1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P3331">
        <f t="shared" ref="P3331:P3394" si="224">IFERROR(ROUND(E3331/L3331,2),0)</f>
        <v>44.92</v>
      </c>
      <c r="Q3331" s="11" t="s">
        <v>8315</v>
      </c>
      <c r="R3331" t="s">
        <v>8316</v>
      </c>
      <c r="S3331" s="16">
        <f t="shared" ref="S3331:S3394" si="225">(((J3331/60)/60)/24)+DATE(1970,1,1)</f>
        <v>41837.323009259257</v>
      </c>
      <c r="T3331" s="16">
        <f t="shared" ref="T3331:T3394" si="226">(((I3331/60)/60)/24)+DATE(1970,1,1)</f>
        <v>41847.958333333336</v>
      </c>
      <c r="U3331">
        <f t="shared" ref="U3331:U3394" si="227">YEAR(T3331)</f>
        <v>2014</v>
      </c>
    </row>
    <row r="3332" spans="1:21" ht="48" hidden="1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P3332">
        <f t="shared" si="224"/>
        <v>23.1</v>
      </c>
      <c r="Q3332" s="11" t="s">
        <v>8315</v>
      </c>
      <c r="R3332" t="s">
        <v>8316</v>
      </c>
      <c r="S3332" s="16">
        <f t="shared" si="225"/>
        <v>42065.887361111112</v>
      </c>
      <c r="T3332" s="16">
        <f t="shared" si="226"/>
        <v>42095.845694444448</v>
      </c>
      <c r="U3332">
        <f t="shared" si="227"/>
        <v>2015</v>
      </c>
    </row>
    <row r="3333" spans="1:21" ht="48" hidden="1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P3333">
        <f t="shared" si="224"/>
        <v>80.400000000000006</v>
      </c>
      <c r="Q3333" s="11" t="s">
        <v>8315</v>
      </c>
      <c r="R3333" t="s">
        <v>8316</v>
      </c>
      <c r="S3333" s="16">
        <f t="shared" si="225"/>
        <v>42248.697754629626</v>
      </c>
      <c r="T3333" s="16">
        <f t="shared" si="226"/>
        <v>42283.697754629626</v>
      </c>
      <c r="U3333">
        <f t="shared" si="227"/>
        <v>2015</v>
      </c>
    </row>
    <row r="3334" spans="1:21" ht="48" hidden="1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P3334">
        <f t="shared" si="224"/>
        <v>72.290000000000006</v>
      </c>
      <c r="Q3334" s="11" t="s">
        <v>8315</v>
      </c>
      <c r="R3334" t="s">
        <v>8316</v>
      </c>
      <c r="S3334" s="16">
        <f t="shared" si="225"/>
        <v>41809.860300925924</v>
      </c>
      <c r="T3334" s="16">
        <f t="shared" si="226"/>
        <v>41839.860300925924</v>
      </c>
      <c r="U3334">
        <f t="shared" si="227"/>
        <v>2014</v>
      </c>
    </row>
    <row r="3335" spans="1:21" ht="48" hidden="1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P3335">
        <f t="shared" si="224"/>
        <v>32.97</v>
      </c>
      <c r="Q3335" s="11" t="s">
        <v>8315</v>
      </c>
      <c r="R3335" t="s">
        <v>8316</v>
      </c>
      <c r="S3335" s="16">
        <f t="shared" si="225"/>
        <v>42148.676851851851</v>
      </c>
      <c r="T3335" s="16">
        <f t="shared" si="226"/>
        <v>42170.676851851851</v>
      </c>
      <c r="U3335">
        <f t="shared" si="227"/>
        <v>2015</v>
      </c>
    </row>
    <row r="3336" spans="1:21" ht="32" hidden="1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P3336">
        <f t="shared" si="224"/>
        <v>116.65</v>
      </c>
      <c r="Q3336" s="11" t="s">
        <v>8315</v>
      </c>
      <c r="R3336" t="s">
        <v>8316</v>
      </c>
      <c r="S3336" s="16">
        <f t="shared" si="225"/>
        <v>42185.521087962959</v>
      </c>
      <c r="T3336" s="16">
        <f t="shared" si="226"/>
        <v>42215.521087962959</v>
      </c>
      <c r="U3336">
        <f t="shared" si="227"/>
        <v>2015</v>
      </c>
    </row>
    <row r="3337" spans="1:21" ht="48" hidden="1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P3337">
        <f t="shared" si="224"/>
        <v>79.62</v>
      </c>
      <c r="Q3337" s="11" t="s">
        <v>8315</v>
      </c>
      <c r="R3337" t="s">
        <v>8316</v>
      </c>
      <c r="S3337" s="16">
        <f t="shared" si="225"/>
        <v>41827.674143518518</v>
      </c>
      <c r="T3337" s="16">
        <f t="shared" si="226"/>
        <v>41854.958333333336</v>
      </c>
      <c r="U3337">
        <f t="shared" si="227"/>
        <v>2014</v>
      </c>
    </row>
    <row r="3338" spans="1:21" ht="48" hidden="1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P3338">
        <f t="shared" si="224"/>
        <v>27.78</v>
      </c>
      <c r="Q3338" s="11" t="s">
        <v>8315</v>
      </c>
      <c r="R3338" t="s">
        <v>8316</v>
      </c>
      <c r="S3338" s="16">
        <f t="shared" si="225"/>
        <v>42437.398680555561</v>
      </c>
      <c r="T3338" s="16">
        <f t="shared" si="226"/>
        <v>42465.35701388889</v>
      </c>
      <c r="U3338">
        <f t="shared" si="227"/>
        <v>2016</v>
      </c>
    </row>
    <row r="3339" spans="1:21" ht="48" hidden="1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P3339">
        <f t="shared" si="224"/>
        <v>81.03</v>
      </c>
      <c r="Q3339" s="11" t="s">
        <v>8315</v>
      </c>
      <c r="R3339" t="s">
        <v>8316</v>
      </c>
      <c r="S3339" s="16">
        <f t="shared" si="225"/>
        <v>41901.282025462962</v>
      </c>
      <c r="T3339" s="16">
        <f t="shared" si="226"/>
        <v>41922.875</v>
      </c>
      <c r="U3339">
        <f t="shared" si="227"/>
        <v>2014</v>
      </c>
    </row>
    <row r="3340" spans="1:21" ht="32" hidden="1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P3340">
        <f t="shared" si="224"/>
        <v>136.85</v>
      </c>
      <c r="Q3340" s="11" t="s">
        <v>8315</v>
      </c>
      <c r="R3340" t="s">
        <v>8316</v>
      </c>
      <c r="S3340" s="16">
        <f t="shared" si="225"/>
        <v>42769.574999999997</v>
      </c>
      <c r="T3340" s="16">
        <f t="shared" si="226"/>
        <v>42790.574999999997</v>
      </c>
      <c r="U3340">
        <f t="shared" si="227"/>
        <v>2017</v>
      </c>
    </row>
    <row r="3341" spans="1:21" ht="32" hidden="1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P3341">
        <f t="shared" si="224"/>
        <v>177.62</v>
      </c>
      <c r="Q3341" s="11" t="s">
        <v>8315</v>
      </c>
      <c r="R3341" t="s">
        <v>8316</v>
      </c>
      <c r="S3341" s="16">
        <f t="shared" si="225"/>
        <v>42549.665717592594</v>
      </c>
      <c r="T3341" s="16">
        <f t="shared" si="226"/>
        <v>42579.665717592594</v>
      </c>
      <c r="U3341">
        <f t="shared" si="227"/>
        <v>2016</v>
      </c>
    </row>
    <row r="3342" spans="1:21" ht="48" hidden="1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P3342">
        <f t="shared" si="224"/>
        <v>109.08</v>
      </c>
      <c r="Q3342" s="11" t="s">
        <v>8315</v>
      </c>
      <c r="R3342" t="s">
        <v>8316</v>
      </c>
      <c r="S3342" s="16">
        <f t="shared" si="225"/>
        <v>42685.974004629628</v>
      </c>
      <c r="T3342" s="16">
        <f t="shared" si="226"/>
        <v>42710.974004629628</v>
      </c>
      <c r="U3342">
        <f t="shared" si="227"/>
        <v>2016</v>
      </c>
    </row>
    <row r="3343" spans="1:21" ht="48" hidden="1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P3343">
        <f t="shared" si="224"/>
        <v>119.64</v>
      </c>
      <c r="Q3343" s="11" t="s">
        <v>8315</v>
      </c>
      <c r="R3343" t="s">
        <v>8316</v>
      </c>
      <c r="S3343" s="16">
        <f t="shared" si="225"/>
        <v>42510.798854166671</v>
      </c>
      <c r="T3343" s="16">
        <f t="shared" si="226"/>
        <v>42533.708333333328</v>
      </c>
      <c r="U3343">
        <f t="shared" si="227"/>
        <v>2016</v>
      </c>
    </row>
    <row r="3344" spans="1:21" ht="32" hidden="1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P3344">
        <f t="shared" si="224"/>
        <v>78.209999999999994</v>
      </c>
      <c r="Q3344" s="11" t="s">
        <v>8315</v>
      </c>
      <c r="R3344" t="s">
        <v>8316</v>
      </c>
      <c r="S3344" s="16">
        <f t="shared" si="225"/>
        <v>42062.296412037031</v>
      </c>
      <c r="T3344" s="16">
        <f t="shared" si="226"/>
        <v>42095.207638888889</v>
      </c>
      <c r="U3344">
        <f t="shared" si="227"/>
        <v>2015</v>
      </c>
    </row>
    <row r="3345" spans="1:21" ht="48" hidden="1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P3345">
        <f t="shared" si="224"/>
        <v>52.17</v>
      </c>
      <c r="Q3345" s="11" t="s">
        <v>8315</v>
      </c>
      <c r="R3345" t="s">
        <v>8316</v>
      </c>
      <c r="S3345" s="16">
        <f t="shared" si="225"/>
        <v>42452.916481481487</v>
      </c>
      <c r="T3345" s="16">
        <f t="shared" si="226"/>
        <v>42473.554166666669</v>
      </c>
      <c r="U3345">
        <f t="shared" si="227"/>
        <v>2016</v>
      </c>
    </row>
    <row r="3346" spans="1:21" ht="48" hidden="1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P3346">
        <f t="shared" si="224"/>
        <v>114.13</v>
      </c>
      <c r="Q3346" s="11" t="s">
        <v>8315</v>
      </c>
      <c r="R3346" t="s">
        <v>8316</v>
      </c>
      <c r="S3346" s="16">
        <f t="shared" si="225"/>
        <v>41851.200150462959</v>
      </c>
      <c r="T3346" s="16">
        <f t="shared" si="226"/>
        <v>41881.200150462959</v>
      </c>
      <c r="U3346">
        <f t="shared" si="227"/>
        <v>2014</v>
      </c>
    </row>
    <row r="3347" spans="1:21" ht="48" hidden="1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P3347">
        <f t="shared" si="224"/>
        <v>50</v>
      </c>
      <c r="Q3347" s="11" t="s">
        <v>8315</v>
      </c>
      <c r="R3347" t="s">
        <v>8316</v>
      </c>
      <c r="S3347" s="16">
        <f t="shared" si="225"/>
        <v>42053.106111111112</v>
      </c>
      <c r="T3347" s="16">
        <f t="shared" si="226"/>
        <v>42112.025694444441</v>
      </c>
      <c r="U3347">
        <f t="shared" si="227"/>
        <v>2015</v>
      </c>
    </row>
    <row r="3348" spans="1:21" ht="48" hidden="1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P3348">
        <f t="shared" si="224"/>
        <v>91.67</v>
      </c>
      <c r="Q3348" s="11" t="s">
        <v>8315</v>
      </c>
      <c r="R3348" t="s">
        <v>8316</v>
      </c>
      <c r="S3348" s="16">
        <f t="shared" si="225"/>
        <v>42054.024421296301</v>
      </c>
      <c r="T3348" s="16">
        <f t="shared" si="226"/>
        <v>42061.024421296301</v>
      </c>
      <c r="U3348">
        <f t="shared" si="227"/>
        <v>2015</v>
      </c>
    </row>
    <row r="3349" spans="1:21" ht="48" hidden="1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P3349">
        <f t="shared" si="224"/>
        <v>108.59</v>
      </c>
      <c r="Q3349" s="11" t="s">
        <v>8315</v>
      </c>
      <c r="R3349" t="s">
        <v>8316</v>
      </c>
      <c r="S3349" s="16">
        <f t="shared" si="225"/>
        <v>42484.551550925928</v>
      </c>
      <c r="T3349" s="16">
        <f t="shared" si="226"/>
        <v>42498.875</v>
      </c>
      <c r="U3349">
        <f t="shared" si="227"/>
        <v>2016</v>
      </c>
    </row>
    <row r="3350" spans="1:21" ht="48" hidden="1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P3350">
        <f t="shared" si="224"/>
        <v>69.819999999999993</v>
      </c>
      <c r="Q3350" s="11" t="s">
        <v>8315</v>
      </c>
      <c r="R3350" t="s">
        <v>8316</v>
      </c>
      <c r="S3350" s="16">
        <f t="shared" si="225"/>
        <v>42466.558796296296</v>
      </c>
      <c r="T3350" s="16">
        <f t="shared" si="226"/>
        <v>42490.165972222225</v>
      </c>
      <c r="U3350">
        <f t="shared" si="227"/>
        <v>2016</v>
      </c>
    </row>
    <row r="3351" spans="1:21" ht="48" hidden="1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P3351">
        <f t="shared" si="224"/>
        <v>109.57</v>
      </c>
      <c r="Q3351" s="11" t="s">
        <v>8315</v>
      </c>
      <c r="R3351" t="s">
        <v>8316</v>
      </c>
      <c r="S3351" s="16">
        <f t="shared" si="225"/>
        <v>42513.110787037032</v>
      </c>
      <c r="T3351" s="16">
        <f t="shared" si="226"/>
        <v>42534.708333333328</v>
      </c>
      <c r="U3351">
        <f t="shared" si="227"/>
        <v>2016</v>
      </c>
    </row>
    <row r="3352" spans="1:21" ht="48" hidden="1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P3352">
        <f t="shared" si="224"/>
        <v>71.67</v>
      </c>
      <c r="Q3352" s="11" t="s">
        <v>8315</v>
      </c>
      <c r="R3352" t="s">
        <v>8316</v>
      </c>
      <c r="S3352" s="16">
        <f t="shared" si="225"/>
        <v>42302.701516203699</v>
      </c>
      <c r="T3352" s="16">
        <f t="shared" si="226"/>
        <v>42337.958333333328</v>
      </c>
      <c r="U3352">
        <f t="shared" si="227"/>
        <v>2015</v>
      </c>
    </row>
    <row r="3353" spans="1:21" ht="48" hidden="1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P3353">
        <f t="shared" si="224"/>
        <v>93.61</v>
      </c>
      <c r="Q3353" s="11" t="s">
        <v>8315</v>
      </c>
      <c r="R3353" t="s">
        <v>8316</v>
      </c>
      <c r="S3353" s="16">
        <f t="shared" si="225"/>
        <v>41806.395428240743</v>
      </c>
      <c r="T3353" s="16">
        <f t="shared" si="226"/>
        <v>41843.458333333336</v>
      </c>
      <c r="U3353">
        <f t="shared" si="227"/>
        <v>2014</v>
      </c>
    </row>
    <row r="3354" spans="1:21" ht="48" hidden="1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P3354">
        <f t="shared" si="224"/>
        <v>76.8</v>
      </c>
      <c r="Q3354" s="11" t="s">
        <v>8315</v>
      </c>
      <c r="R3354" t="s">
        <v>8316</v>
      </c>
      <c r="S3354" s="16">
        <f t="shared" si="225"/>
        <v>42495.992800925931</v>
      </c>
      <c r="T3354" s="16">
        <f t="shared" si="226"/>
        <v>42552.958333333328</v>
      </c>
      <c r="U3354">
        <f t="shared" si="227"/>
        <v>2016</v>
      </c>
    </row>
    <row r="3355" spans="1:21" ht="48" hidden="1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P3355">
        <f t="shared" si="224"/>
        <v>35.799999999999997</v>
      </c>
      <c r="Q3355" s="11" t="s">
        <v>8315</v>
      </c>
      <c r="R3355" t="s">
        <v>8316</v>
      </c>
      <c r="S3355" s="16">
        <f t="shared" si="225"/>
        <v>42479.432291666672</v>
      </c>
      <c r="T3355" s="16">
        <f t="shared" si="226"/>
        <v>42492.958333333328</v>
      </c>
      <c r="U3355">
        <f t="shared" si="227"/>
        <v>2016</v>
      </c>
    </row>
    <row r="3356" spans="1:21" ht="32" hidden="1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P3356">
        <f t="shared" si="224"/>
        <v>55.6</v>
      </c>
      <c r="Q3356" s="11" t="s">
        <v>8315</v>
      </c>
      <c r="R3356" t="s">
        <v>8316</v>
      </c>
      <c r="S3356" s="16">
        <f t="shared" si="225"/>
        <v>42270.7269212963</v>
      </c>
      <c r="T3356" s="16">
        <f t="shared" si="226"/>
        <v>42306.167361111111</v>
      </c>
      <c r="U3356">
        <f t="shared" si="227"/>
        <v>2015</v>
      </c>
    </row>
    <row r="3357" spans="1:21" ht="48" hidden="1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P3357">
        <f t="shared" si="224"/>
        <v>147.33000000000001</v>
      </c>
      <c r="Q3357" s="11" t="s">
        <v>8315</v>
      </c>
      <c r="R3357" t="s">
        <v>8316</v>
      </c>
      <c r="S3357" s="16">
        <f t="shared" si="225"/>
        <v>42489.619525462964</v>
      </c>
      <c r="T3357" s="16">
        <f t="shared" si="226"/>
        <v>42500.470138888893</v>
      </c>
      <c r="U3357">
        <f t="shared" si="227"/>
        <v>2016</v>
      </c>
    </row>
    <row r="3358" spans="1:21" ht="48" hidden="1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P3358">
        <f t="shared" si="224"/>
        <v>56.33</v>
      </c>
      <c r="Q3358" s="11" t="s">
        <v>8315</v>
      </c>
      <c r="R3358" t="s">
        <v>8316</v>
      </c>
      <c r="S3358" s="16">
        <f t="shared" si="225"/>
        <v>42536.815648148149</v>
      </c>
      <c r="T3358" s="16">
        <f t="shared" si="226"/>
        <v>42566.815648148149</v>
      </c>
      <c r="U3358">
        <f t="shared" si="227"/>
        <v>2016</v>
      </c>
    </row>
    <row r="3359" spans="1:21" ht="48" hidden="1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P3359">
        <f t="shared" si="224"/>
        <v>96.19</v>
      </c>
      <c r="Q3359" s="11" t="s">
        <v>8315</v>
      </c>
      <c r="R3359" t="s">
        <v>8316</v>
      </c>
      <c r="S3359" s="16">
        <f t="shared" si="225"/>
        <v>41822.417939814812</v>
      </c>
      <c r="T3359" s="16">
        <f t="shared" si="226"/>
        <v>41852.417939814812</v>
      </c>
      <c r="U3359">
        <f t="shared" si="227"/>
        <v>2014</v>
      </c>
    </row>
    <row r="3360" spans="1:21" ht="48" hidden="1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P3360">
        <f t="shared" si="224"/>
        <v>63.57</v>
      </c>
      <c r="Q3360" s="11" t="s">
        <v>8315</v>
      </c>
      <c r="R3360" t="s">
        <v>8316</v>
      </c>
      <c r="S3360" s="16">
        <f t="shared" si="225"/>
        <v>41932.311099537037</v>
      </c>
      <c r="T3360" s="16">
        <f t="shared" si="226"/>
        <v>41962.352766203709</v>
      </c>
      <c r="U3360">
        <f t="shared" si="227"/>
        <v>2014</v>
      </c>
    </row>
    <row r="3361" spans="1:21" ht="32" hidden="1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P3361">
        <f t="shared" si="224"/>
        <v>184.78</v>
      </c>
      <c r="Q3361" s="11" t="s">
        <v>8315</v>
      </c>
      <c r="R3361" t="s">
        <v>8316</v>
      </c>
      <c r="S3361" s="16">
        <f t="shared" si="225"/>
        <v>42746.057106481487</v>
      </c>
      <c r="T3361" s="16">
        <f t="shared" si="226"/>
        <v>42791.057106481487</v>
      </c>
      <c r="U3361">
        <f t="shared" si="227"/>
        <v>2017</v>
      </c>
    </row>
    <row r="3362" spans="1:21" ht="32" hidden="1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P3362">
        <f t="shared" si="224"/>
        <v>126.72</v>
      </c>
      <c r="Q3362" s="11" t="s">
        <v>8315</v>
      </c>
      <c r="R3362" t="s">
        <v>8316</v>
      </c>
      <c r="S3362" s="16">
        <f t="shared" si="225"/>
        <v>42697.082673611112</v>
      </c>
      <c r="T3362" s="16">
        <f t="shared" si="226"/>
        <v>42718.665972222225</v>
      </c>
      <c r="U3362">
        <f t="shared" si="227"/>
        <v>2016</v>
      </c>
    </row>
    <row r="3363" spans="1:21" ht="48" hidden="1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P3363">
        <f t="shared" si="224"/>
        <v>83.43</v>
      </c>
      <c r="Q3363" s="11" t="s">
        <v>8315</v>
      </c>
      <c r="R3363" t="s">
        <v>8316</v>
      </c>
      <c r="S3363" s="16">
        <f t="shared" si="225"/>
        <v>41866.025347222225</v>
      </c>
      <c r="T3363" s="16">
        <f t="shared" si="226"/>
        <v>41883.665972222225</v>
      </c>
      <c r="U3363">
        <f t="shared" si="227"/>
        <v>2014</v>
      </c>
    </row>
    <row r="3364" spans="1:21" ht="48" hidden="1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P3364">
        <f t="shared" si="224"/>
        <v>54.5</v>
      </c>
      <c r="Q3364" s="11" t="s">
        <v>8315</v>
      </c>
      <c r="R3364" t="s">
        <v>8316</v>
      </c>
      <c r="S3364" s="16">
        <f t="shared" si="225"/>
        <v>42056.091631944444</v>
      </c>
      <c r="T3364" s="16">
        <f t="shared" si="226"/>
        <v>42070.204861111109</v>
      </c>
      <c r="U3364">
        <f t="shared" si="227"/>
        <v>2015</v>
      </c>
    </row>
    <row r="3365" spans="1:21" ht="48" hidden="1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P3365">
        <f t="shared" si="224"/>
        <v>302.31</v>
      </c>
      <c r="Q3365" s="11" t="s">
        <v>8315</v>
      </c>
      <c r="R3365" t="s">
        <v>8316</v>
      </c>
      <c r="S3365" s="16">
        <f t="shared" si="225"/>
        <v>41851.771354166667</v>
      </c>
      <c r="T3365" s="16">
        <f t="shared" si="226"/>
        <v>41870.666666666664</v>
      </c>
      <c r="U3365">
        <f t="shared" si="227"/>
        <v>2014</v>
      </c>
    </row>
    <row r="3366" spans="1:21" ht="48" hidden="1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P3366">
        <f t="shared" si="224"/>
        <v>44.14</v>
      </c>
      <c r="Q3366" s="11" t="s">
        <v>8315</v>
      </c>
      <c r="R3366" t="s">
        <v>8316</v>
      </c>
      <c r="S3366" s="16">
        <f t="shared" si="225"/>
        <v>42422.977418981478</v>
      </c>
      <c r="T3366" s="16">
        <f t="shared" si="226"/>
        <v>42444.875</v>
      </c>
      <c r="U3366">
        <f t="shared" si="227"/>
        <v>2016</v>
      </c>
    </row>
    <row r="3367" spans="1:21" ht="48" hidden="1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P3367">
        <f t="shared" si="224"/>
        <v>866.67</v>
      </c>
      <c r="Q3367" s="11" t="s">
        <v>8315</v>
      </c>
      <c r="R3367" t="s">
        <v>8316</v>
      </c>
      <c r="S3367" s="16">
        <f t="shared" si="225"/>
        <v>42321.101759259262</v>
      </c>
      <c r="T3367" s="16">
        <f t="shared" si="226"/>
        <v>42351.101759259262</v>
      </c>
      <c r="U3367">
        <f t="shared" si="227"/>
        <v>2015</v>
      </c>
    </row>
    <row r="3368" spans="1:21" ht="48" hidden="1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P3368">
        <f t="shared" si="224"/>
        <v>61.39</v>
      </c>
      <c r="Q3368" s="11" t="s">
        <v>8315</v>
      </c>
      <c r="R3368" t="s">
        <v>8316</v>
      </c>
      <c r="S3368" s="16">
        <f t="shared" si="225"/>
        <v>42107.067557870367</v>
      </c>
      <c r="T3368" s="16">
        <f t="shared" si="226"/>
        <v>42137.067557870367</v>
      </c>
      <c r="U3368">
        <f t="shared" si="227"/>
        <v>2015</v>
      </c>
    </row>
    <row r="3369" spans="1:21" ht="48" hidden="1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P3369">
        <f t="shared" si="224"/>
        <v>29.67</v>
      </c>
      <c r="Q3369" s="11" t="s">
        <v>8315</v>
      </c>
      <c r="R3369" t="s">
        <v>8316</v>
      </c>
      <c r="S3369" s="16">
        <f t="shared" si="225"/>
        <v>42192.933958333335</v>
      </c>
      <c r="T3369" s="16">
        <f t="shared" si="226"/>
        <v>42217.933958333335</v>
      </c>
      <c r="U3369">
        <f t="shared" si="227"/>
        <v>2015</v>
      </c>
    </row>
    <row r="3370" spans="1:21" ht="48" hidden="1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P3370">
        <f t="shared" si="224"/>
        <v>45.48</v>
      </c>
      <c r="Q3370" s="11" t="s">
        <v>8315</v>
      </c>
      <c r="R3370" t="s">
        <v>8316</v>
      </c>
      <c r="S3370" s="16">
        <f t="shared" si="225"/>
        <v>41969.199756944443</v>
      </c>
      <c r="T3370" s="16">
        <f t="shared" si="226"/>
        <v>42005.208333333328</v>
      </c>
      <c r="U3370">
        <f t="shared" si="227"/>
        <v>2015</v>
      </c>
    </row>
    <row r="3371" spans="1:21" ht="48" hidden="1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P3371">
        <f t="shared" si="224"/>
        <v>96.2</v>
      </c>
      <c r="Q3371" s="11" t="s">
        <v>8315</v>
      </c>
      <c r="R3371" t="s">
        <v>8316</v>
      </c>
      <c r="S3371" s="16">
        <f t="shared" si="225"/>
        <v>42690.041435185187</v>
      </c>
      <c r="T3371" s="16">
        <f t="shared" si="226"/>
        <v>42750.041435185187</v>
      </c>
      <c r="U3371">
        <f t="shared" si="227"/>
        <v>2017</v>
      </c>
    </row>
    <row r="3372" spans="1:21" ht="32" hidden="1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P3372">
        <f t="shared" si="224"/>
        <v>67.92</v>
      </c>
      <c r="Q3372" s="11" t="s">
        <v>8315</v>
      </c>
      <c r="R3372" t="s">
        <v>8316</v>
      </c>
      <c r="S3372" s="16">
        <f t="shared" si="225"/>
        <v>42690.334317129629</v>
      </c>
      <c r="T3372" s="16">
        <f t="shared" si="226"/>
        <v>42721.333333333328</v>
      </c>
      <c r="U3372">
        <f t="shared" si="227"/>
        <v>2016</v>
      </c>
    </row>
    <row r="3373" spans="1:21" ht="32" hidden="1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P3373">
        <f t="shared" si="224"/>
        <v>30.78</v>
      </c>
      <c r="Q3373" s="11" t="s">
        <v>8315</v>
      </c>
      <c r="R3373" t="s">
        <v>8316</v>
      </c>
      <c r="S3373" s="16">
        <f t="shared" si="225"/>
        <v>42312.874594907407</v>
      </c>
      <c r="T3373" s="16">
        <f t="shared" si="226"/>
        <v>42340.874594907407</v>
      </c>
      <c r="U3373">
        <f t="shared" si="227"/>
        <v>2015</v>
      </c>
    </row>
    <row r="3374" spans="1:21" ht="48" hidden="1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P3374">
        <f t="shared" si="224"/>
        <v>38.33</v>
      </c>
      <c r="Q3374" s="11" t="s">
        <v>8315</v>
      </c>
      <c r="R3374" t="s">
        <v>8316</v>
      </c>
      <c r="S3374" s="16">
        <f t="shared" si="225"/>
        <v>41855.548101851848</v>
      </c>
      <c r="T3374" s="16">
        <f t="shared" si="226"/>
        <v>41876.207638888889</v>
      </c>
      <c r="U3374">
        <f t="shared" si="227"/>
        <v>2014</v>
      </c>
    </row>
    <row r="3375" spans="1:21" ht="48" hidden="1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P3375">
        <f t="shared" si="224"/>
        <v>66.83</v>
      </c>
      <c r="Q3375" s="11" t="s">
        <v>8315</v>
      </c>
      <c r="R3375" t="s">
        <v>8316</v>
      </c>
      <c r="S3375" s="16">
        <f t="shared" si="225"/>
        <v>42179.854629629626</v>
      </c>
      <c r="T3375" s="16">
        <f t="shared" si="226"/>
        <v>42203.666666666672</v>
      </c>
      <c r="U3375">
        <f t="shared" si="227"/>
        <v>2015</v>
      </c>
    </row>
    <row r="3376" spans="1:21" ht="48" hidden="1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P3376">
        <f t="shared" si="224"/>
        <v>71.73</v>
      </c>
      <c r="Q3376" s="11" t="s">
        <v>8315</v>
      </c>
      <c r="R3376" t="s">
        <v>8316</v>
      </c>
      <c r="S3376" s="16">
        <f t="shared" si="225"/>
        <v>42275.731666666667</v>
      </c>
      <c r="T3376" s="16">
        <f t="shared" si="226"/>
        <v>42305.731666666667</v>
      </c>
      <c r="U3376">
        <f t="shared" si="227"/>
        <v>2015</v>
      </c>
    </row>
    <row r="3377" spans="1:21" ht="48" hidden="1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P3377">
        <f t="shared" si="224"/>
        <v>176.47</v>
      </c>
      <c r="Q3377" s="11" t="s">
        <v>8315</v>
      </c>
      <c r="R3377" t="s">
        <v>8316</v>
      </c>
      <c r="S3377" s="16">
        <f t="shared" si="225"/>
        <v>41765.610798611109</v>
      </c>
      <c r="T3377" s="16">
        <f t="shared" si="226"/>
        <v>41777.610798611109</v>
      </c>
      <c r="U3377">
        <f t="shared" si="227"/>
        <v>2014</v>
      </c>
    </row>
    <row r="3378" spans="1:21" ht="48" hidden="1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P3378">
        <f t="shared" si="224"/>
        <v>421.11</v>
      </c>
      <c r="Q3378" s="11" t="s">
        <v>8315</v>
      </c>
      <c r="R3378" t="s">
        <v>8316</v>
      </c>
      <c r="S3378" s="16">
        <f t="shared" si="225"/>
        <v>42059.701319444444</v>
      </c>
      <c r="T3378" s="16">
        <f t="shared" si="226"/>
        <v>42119.659652777773</v>
      </c>
      <c r="U3378">
        <f t="shared" si="227"/>
        <v>2015</v>
      </c>
    </row>
    <row r="3379" spans="1:21" ht="48" hidden="1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P3379">
        <f t="shared" si="224"/>
        <v>104.99</v>
      </c>
      <c r="Q3379" s="11" t="s">
        <v>8315</v>
      </c>
      <c r="R3379" t="s">
        <v>8316</v>
      </c>
      <c r="S3379" s="16">
        <f t="shared" si="225"/>
        <v>42053.732627314821</v>
      </c>
      <c r="T3379" s="16">
        <f t="shared" si="226"/>
        <v>42083.705555555556</v>
      </c>
      <c r="U3379">
        <f t="shared" si="227"/>
        <v>2015</v>
      </c>
    </row>
    <row r="3380" spans="1:21" ht="48" hidden="1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P3380">
        <f t="shared" si="224"/>
        <v>28.19</v>
      </c>
      <c r="Q3380" s="11" t="s">
        <v>8315</v>
      </c>
      <c r="R3380" t="s">
        <v>8316</v>
      </c>
      <c r="S3380" s="16">
        <f t="shared" si="225"/>
        <v>41858.355393518519</v>
      </c>
      <c r="T3380" s="16">
        <f t="shared" si="226"/>
        <v>41882.547222222223</v>
      </c>
      <c r="U3380">
        <f t="shared" si="227"/>
        <v>2014</v>
      </c>
    </row>
    <row r="3381" spans="1:21" ht="48" hidden="1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P3381">
        <f t="shared" si="224"/>
        <v>54.55</v>
      </c>
      <c r="Q3381" s="11" t="s">
        <v>8315</v>
      </c>
      <c r="R3381" t="s">
        <v>8316</v>
      </c>
      <c r="S3381" s="16">
        <f t="shared" si="225"/>
        <v>42225.513888888891</v>
      </c>
      <c r="T3381" s="16">
        <f t="shared" si="226"/>
        <v>42242.958333333328</v>
      </c>
      <c r="U3381">
        <f t="shared" si="227"/>
        <v>2015</v>
      </c>
    </row>
    <row r="3382" spans="1:21" ht="48" hidden="1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P3382">
        <f t="shared" si="224"/>
        <v>111.89</v>
      </c>
      <c r="Q3382" s="11" t="s">
        <v>8315</v>
      </c>
      <c r="R3382" t="s">
        <v>8316</v>
      </c>
      <c r="S3382" s="16">
        <f t="shared" si="225"/>
        <v>41937.95344907407</v>
      </c>
      <c r="T3382" s="16">
        <f t="shared" si="226"/>
        <v>41972.995115740734</v>
      </c>
      <c r="U3382">
        <f t="shared" si="227"/>
        <v>2014</v>
      </c>
    </row>
    <row r="3383" spans="1:21" ht="48" hidden="1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P3383">
        <f t="shared" si="224"/>
        <v>85.21</v>
      </c>
      <c r="Q3383" s="11" t="s">
        <v>8315</v>
      </c>
      <c r="R3383" t="s">
        <v>8316</v>
      </c>
      <c r="S3383" s="16">
        <f t="shared" si="225"/>
        <v>42044.184988425928</v>
      </c>
      <c r="T3383" s="16">
        <f t="shared" si="226"/>
        <v>42074.143321759257</v>
      </c>
      <c r="U3383">
        <f t="shared" si="227"/>
        <v>2015</v>
      </c>
    </row>
    <row r="3384" spans="1:21" ht="48" hidden="1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P3384">
        <f t="shared" si="224"/>
        <v>76.650000000000006</v>
      </c>
      <c r="Q3384" s="11" t="s">
        <v>8315</v>
      </c>
      <c r="R3384" t="s">
        <v>8316</v>
      </c>
      <c r="S3384" s="16">
        <f t="shared" si="225"/>
        <v>42559.431203703702</v>
      </c>
      <c r="T3384" s="16">
        <f t="shared" si="226"/>
        <v>42583.957638888889</v>
      </c>
      <c r="U3384">
        <f t="shared" si="227"/>
        <v>2016</v>
      </c>
    </row>
    <row r="3385" spans="1:21" ht="48" hidden="1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P3385">
        <f t="shared" si="224"/>
        <v>65.17</v>
      </c>
      <c r="Q3385" s="11" t="s">
        <v>8315</v>
      </c>
      <c r="R3385" t="s">
        <v>8316</v>
      </c>
      <c r="S3385" s="16">
        <f t="shared" si="225"/>
        <v>42524.782638888893</v>
      </c>
      <c r="T3385" s="16">
        <f t="shared" si="226"/>
        <v>42544.782638888893</v>
      </c>
      <c r="U3385">
        <f t="shared" si="227"/>
        <v>2016</v>
      </c>
    </row>
    <row r="3386" spans="1:21" ht="48" hidden="1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P3386">
        <f t="shared" si="224"/>
        <v>93.76</v>
      </c>
      <c r="Q3386" s="11" t="s">
        <v>8315</v>
      </c>
      <c r="R3386" t="s">
        <v>8316</v>
      </c>
      <c r="S3386" s="16">
        <f t="shared" si="225"/>
        <v>42292.087592592594</v>
      </c>
      <c r="T3386" s="16">
        <f t="shared" si="226"/>
        <v>42329.125</v>
      </c>
      <c r="U3386">
        <f t="shared" si="227"/>
        <v>2015</v>
      </c>
    </row>
    <row r="3387" spans="1:21" ht="48" hidden="1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P3387">
        <f t="shared" si="224"/>
        <v>133.33000000000001</v>
      </c>
      <c r="Q3387" s="11" t="s">
        <v>8315</v>
      </c>
      <c r="R3387" t="s">
        <v>8316</v>
      </c>
      <c r="S3387" s="16">
        <f t="shared" si="225"/>
        <v>41953.8675</v>
      </c>
      <c r="T3387" s="16">
        <f t="shared" si="226"/>
        <v>41983.8675</v>
      </c>
      <c r="U3387">
        <f t="shared" si="227"/>
        <v>2014</v>
      </c>
    </row>
    <row r="3388" spans="1:21" ht="48" hidden="1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P3388">
        <f t="shared" si="224"/>
        <v>51.22</v>
      </c>
      <c r="Q3388" s="11" t="s">
        <v>8315</v>
      </c>
      <c r="R3388" t="s">
        <v>8316</v>
      </c>
      <c r="S3388" s="16">
        <f t="shared" si="225"/>
        <v>41946.644745370373</v>
      </c>
      <c r="T3388" s="16">
        <f t="shared" si="226"/>
        <v>41976.644745370373</v>
      </c>
      <c r="U3388">
        <f t="shared" si="227"/>
        <v>2014</v>
      </c>
    </row>
    <row r="3389" spans="1:21" ht="48" hidden="1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P3389">
        <f t="shared" si="224"/>
        <v>100.17</v>
      </c>
      <c r="Q3389" s="11" t="s">
        <v>8315</v>
      </c>
      <c r="R3389" t="s">
        <v>8316</v>
      </c>
      <c r="S3389" s="16">
        <f t="shared" si="225"/>
        <v>41947.762592592589</v>
      </c>
      <c r="T3389" s="16">
        <f t="shared" si="226"/>
        <v>41987.762592592597</v>
      </c>
      <c r="U3389">
        <f t="shared" si="227"/>
        <v>2014</v>
      </c>
    </row>
    <row r="3390" spans="1:21" ht="48" hidden="1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P3390">
        <f t="shared" si="224"/>
        <v>34.6</v>
      </c>
      <c r="Q3390" s="11" t="s">
        <v>8315</v>
      </c>
      <c r="R3390" t="s">
        <v>8316</v>
      </c>
      <c r="S3390" s="16">
        <f t="shared" si="225"/>
        <v>42143.461122685185</v>
      </c>
      <c r="T3390" s="16">
        <f t="shared" si="226"/>
        <v>42173.461122685185</v>
      </c>
      <c r="U3390">
        <f t="shared" si="227"/>
        <v>2015</v>
      </c>
    </row>
    <row r="3391" spans="1:21" ht="48" hidden="1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P3391">
        <f t="shared" si="224"/>
        <v>184.68</v>
      </c>
      <c r="Q3391" s="11" t="s">
        <v>8315</v>
      </c>
      <c r="R3391" t="s">
        <v>8316</v>
      </c>
      <c r="S3391" s="16">
        <f t="shared" si="225"/>
        <v>42494.563449074078</v>
      </c>
      <c r="T3391" s="16">
        <f t="shared" si="226"/>
        <v>42524.563449074078</v>
      </c>
      <c r="U3391">
        <f t="shared" si="227"/>
        <v>2016</v>
      </c>
    </row>
    <row r="3392" spans="1:21" ht="48" hidden="1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P3392">
        <f t="shared" si="224"/>
        <v>69.819999999999993</v>
      </c>
      <c r="Q3392" s="11" t="s">
        <v>8315</v>
      </c>
      <c r="R3392" t="s">
        <v>8316</v>
      </c>
      <c r="S3392" s="16">
        <f t="shared" si="225"/>
        <v>41815.774826388886</v>
      </c>
      <c r="T3392" s="16">
        <f t="shared" si="226"/>
        <v>41830.774826388886</v>
      </c>
      <c r="U3392">
        <f t="shared" si="227"/>
        <v>2014</v>
      </c>
    </row>
    <row r="3393" spans="1:21" ht="48" hidden="1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P3393">
        <f t="shared" si="224"/>
        <v>61.94</v>
      </c>
      <c r="Q3393" s="11" t="s">
        <v>8315</v>
      </c>
      <c r="R3393" t="s">
        <v>8316</v>
      </c>
      <c r="S3393" s="16">
        <f t="shared" si="225"/>
        <v>41830.545694444445</v>
      </c>
      <c r="T3393" s="16">
        <f t="shared" si="226"/>
        <v>41859.936111111114</v>
      </c>
      <c r="U3393">
        <f t="shared" si="227"/>
        <v>2014</v>
      </c>
    </row>
    <row r="3394" spans="1:21" ht="48" hidden="1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P3394">
        <f t="shared" si="224"/>
        <v>41.67</v>
      </c>
      <c r="Q3394" s="11" t="s">
        <v>8315</v>
      </c>
      <c r="R3394" t="s">
        <v>8316</v>
      </c>
      <c r="S3394" s="16">
        <f t="shared" si="225"/>
        <v>42446.845543981486</v>
      </c>
      <c r="T3394" s="16">
        <f t="shared" si="226"/>
        <v>42496.845543981486</v>
      </c>
      <c r="U3394">
        <f t="shared" si="227"/>
        <v>2016</v>
      </c>
    </row>
    <row r="3395" spans="1:21" ht="48" hidden="1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P3395">
        <f t="shared" ref="P3395:P3458" si="228">IFERROR(ROUND(E3395/L3395,2),0)</f>
        <v>36.07</v>
      </c>
      <c r="Q3395" s="11" t="s">
        <v>8315</v>
      </c>
      <c r="R3395" t="s">
        <v>8316</v>
      </c>
      <c r="S3395" s="16">
        <f t="shared" ref="S3395:S3458" si="229">(((J3395/60)/60)/24)+DATE(1970,1,1)</f>
        <v>41923.921643518523</v>
      </c>
      <c r="T3395" s="16">
        <f t="shared" ref="T3395:T3458" si="230">(((I3395/60)/60)/24)+DATE(1970,1,1)</f>
        <v>41949.031944444447</v>
      </c>
      <c r="U3395">
        <f t="shared" ref="U3395:U3458" si="231">YEAR(T3395)</f>
        <v>2014</v>
      </c>
    </row>
    <row r="3396" spans="1:21" ht="48" hidden="1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P3396">
        <f t="shared" si="228"/>
        <v>29</v>
      </c>
      <c r="Q3396" s="11" t="s">
        <v>8315</v>
      </c>
      <c r="R3396" t="s">
        <v>8316</v>
      </c>
      <c r="S3396" s="16">
        <f t="shared" si="229"/>
        <v>41817.59542824074</v>
      </c>
      <c r="T3396" s="16">
        <f t="shared" si="230"/>
        <v>41847.59542824074</v>
      </c>
      <c r="U3396">
        <f t="shared" si="231"/>
        <v>2014</v>
      </c>
    </row>
    <row r="3397" spans="1:21" ht="32" hidden="1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P3397">
        <f t="shared" si="228"/>
        <v>24.21</v>
      </c>
      <c r="Q3397" s="11" t="s">
        <v>8315</v>
      </c>
      <c r="R3397" t="s">
        <v>8316</v>
      </c>
      <c r="S3397" s="16">
        <f t="shared" si="229"/>
        <v>42140.712314814817</v>
      </c>
      <c r="T3397" s="16">
        <f t="shared" si="230"/>
        <v>42154.756944444445</v>
      </c>
      <c r="U3397">
        <f t="shared" si="231"/>
        <v>2015</v>
      </c>
    </row>
    <row r="3398" spans="1:21" ht="48" hidden="1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P3398">
        <f t="shared" si="228"/>
        <v>55.89</v>
      </c>
      <c r="Q3398" s="11" t="s">
        <v>8315</v>
      </c>
      <c r="R3398" t="s">
        <v>8316</v>
      </c>
      <c r="S3398" s="16">
        <f t="shared" si="229"/>
        <v>41764.44663194444</v>
      </c>
      <c r="T3398" s="16">
        <f t="shared" si="230"/>
        <v>41791.165972222225</v>
      </c>
      <c r="U3398">
        <f t="shared" si="231"/>
        <v>2014</v>
      </c>
    </row>
    <row r="3399" spans="1:21" ht="32" hidden="1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P3399">
        <f t="shared" si="228"/>
        <v>11.67</v>
      </c>
      <c r="Q3399" s="11" t="s">
        <v>8315</v>
      </c>
      <c r="R3399" t="s">
        <v>8316</v>
      </c>
      <c r="S3399" s="16">
        <f t="shared" si="229"/>
        <v>42378.478344907402</v>
      </c>
      <c r="T3399" s="16">
        <f t="shared" si="230"/>
        <v>42418.916666666672</v>
      </c>
      <c r="U3399">
        <f t="shared" si="231"/>
        <v>2016</v>
      </c>
    </row>
    <row r="3400" spans="1:21" ht="48" hidden="1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P3400">
        <f t="shared" si="228"/>
        <v>68.349999999999994</v>
      </c>
      <c r="Q3400" s="11" t="s">
        <v>8315</v>
      </c>
      <c r="R3400" t="s">
        <v>8316</v>
      </c>
      <c r="S3400" s="16">
        <f t="shared" si="229"/>
        <v>41941.75203703704</v>
      </c>
      <c r="T3400" s="16">
        <f t="shared" si="230"/>
        <v>41964.708333333328</v>
      </c>
      <c r="U3400">
        <f t="shared" si="231"/>
        <v>2014</v>
      </c>
    </row>
    <row r="3401" spans="1:21" ht="48" hidden="1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P3401">
        <f t="shared" si="228"/>
        <v>27.07</v>
      </c>
      <c r="Q3401" s="11" t="s">
        <v>8315</v>
      </c>
      <c r="R3401" t="s">
        <v>8316</v>
      </c>
      <c r="S3401" s="16">
        <f t="shared" si="229"/>
        <v>42026.920428240745</v>
      </c>
      <c r="T3401" s="16">
        <f t="shared" si="230"/>
        <v>42056.920428240745</v>
      </c>
      <c r="U3401">
        <f t="shared" si="231"/>
        <v>2015</v>
      </c>
    </row>
    <row r="3402" spans="1:21" ht="48" hidden="1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P3402">
        <f t="shared" si="228"/>
        <v>118.13</v>
      </c>
      <c r="Q3402" s="11" t="s">
        <v>8315</v>
      </c>
      <c r="R3402" t="s">
        <v>8316</v>
      </c>
      <c r="S3402" s="16">
        <f t="shared" si="229"/>
        <v>41834.953865740739</v>
      </c>
      <c r="T3402" s="16">
        <f t="shared" si="230"/>
        <v>41879.953865740739</v>
      </c>
      <c r="U3402">
        <f t="shared" si="231"/>
        <v>2014</v>
      </c>
    </row>
    <row r="3403" spans="1:21" ht="48" hidden="1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P3403">
        <f t="shared" si="228"/>
        <v>44.76</v>
      </c>
      <c r="Q3403" s="11" t="s">
        <v>8315</v>
      </c>
      <c r="R3403" t="s">
        <v>8316</v>
      </c>
      <c r="S3403" s="16">
        <f t="shared" si="229"/>
        <v>42193.723912037036</v>
      </c>
      <c r="T3403" s="16">
        <f t="shared" si="230"/>
        <v>42223.723912037036</v>
      </c>
      <c r="U3403">
        <f t="shared" si="231"/>
        <v>2015</v>
      </c>
    </row>
    <row r="3404" spans="1:21" ht="48" hidden="1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P3404">
        <f t="shared" si="228"/>
        <v>99.79</v>
      </c>
      <c r="Q3404" s="11" t="s">
        <v>8315</v>
      </c>
      <c r="R3404" t="s">
        <v>8316</v>
      </c>
      <c r="S3404" s="16">
        <f t="shared" si="229"/>
        <v>42290.61855324074</v>
      </c>
      <c r="T3404" s="16">
        <f t="shared" si="230"/>
        <v>42320.104861111111</v>
      </c>
      <c r="U3404">
        <f t="shared" si="231"/>
        <v>2015</v>
      </c>
    </row>
    <row r="3405" spans="1:21" ht="48" hidden="1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P3405">
        <f t="shared" si="228"/>
        <v>117.65</v>
      </c>
      <c r="Q3405" s="11" t="s">
        <v>8315</v>
      </c>
      <c r="R3405" t="s">
        <v>8316</v>
      </c>
      <c r="S3405" s="16">
        <f t="shared" si="229"/>
        <v>42150.462083333332</v>
      </c>
      <c r="T3405" s="16">
        <f t="shared" si="230"/>
        <v>42180.462083333332</v>
      </c>
      <c r="U3405">
        <f t="shared" si="231"/>
        <v>2015</v>
      </c>
    </row>
    <row r="3406" spans="1:21" ht="48" hidden="1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P3406">
        <f t="shared" si="228"/>
        <v>203.33</v>
      </c>
      <c r="Q3406" s="11" t="s">
        <v>8315</v>
      </c>
      <c r="R3406" t="s">
        <v>8316</v>
      </c>
      <c r="S3406" s="16">
        <f t="shared" si="229"/>
        <v>42152.503495370373</v>
      </c>
      <c r="T3406" s="16">
        <f t="shared" si="230"/>
        <v>42172.503495370373</v>
      </c>
      <c r="U3406">
        <f t="shared" si="231"/>
        <v>2015</v>
      </c>
    </row>
    <row r="3407" spans="1:21" ht="48" hidden="1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P3407">
        <f t="shared" si="228"/>
        <v>28.32</v>
      </c>
      <c r="Q3407" s="11" t="s">
        <v>8315</v>
      </c>
      <c r="R3407" t="s">
        <v>8316</v>
      </c>
      <c r="S3407" s="16">
        <f t="shared" si="229"/>
        <v>42410.017199074078</v>
      </c>
      <c r="T3407" s="16">
        <f t="shared" si="230"/>
        <v>42430.999305555553</v>
      </c>
      <c r="U3407">
        <f t="shared" si="231"/>
        <v>2016</v>
      </c>
    </row>
    <row r="3408" spans="1:21" ht="32" hidden="1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P3408">
        <f t="shared" si="228"/>
        <v>110.23</v>
      </c>
      <c r="Q3408" s="11" t="s">
        <v>8315</v>
      </c>
      <c r="R3408" t="s">
        <v>8316</v>
      </c>
      <c r="S3408" s="16">
        <f t="shared" si="229"/>
        <v>41791.492777777778</v>
      </c>
      <c r="T3408" s="16">
        <f t="shared" si="230"/>
        <v>41836.492777777778</v>
      </c>
      <c r="U3408">
        <f t="shared" si="231"/>
        <v>2014</v>
      </c>
    </row>
    <row r="3409" spans="1:21" ht="64" hidden="1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P3409">
        <f t="shared" si="228"/>
        <v>31.97</v>
      </c>
      <c r="Q3409" s="11" t="s">
        <v>8315</v>
      </c>
      <c r="R3409" t="s">
        <v>8316</v>
      </c>
      <c r="S3409" s="16">
        <f t="shared" si="229"/>
        <v>41796.422326388885</v>
      </c>
      <c r="T3409" s="16">
        <f t="shared" si="230"/>
        <v>41826.422326388885</v>
      </c>
      <c r="U3409">
        <f t="shared" si="231"/>
        <v>2014</v>
      </c>
    </row>
    <row r="3410" spans="1:21" ht="48" hidden="1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P3410">
        <f t="shared" si="228"/>
        <v>58.61</v>
      </c>
      <c r="Q3410" s="11" t="s">
        <v>8315</v>
      </c>
      <c r="R3410" t="s">
        <v>8316</v>
      </c>
      <c r="S3410" s="16">
        <f t="shared" si="229"/>
        <v>41808.991944444446</v>
      </c>
      <c r="T3410" s="16">
        <f t="shared" si="230"/>
        <v>41838.991944444446</v>
      </c>
      <c r="U3410">
        <f t="shared" si="231"/>
        <v>2014</v>
      </c>
    </row>
    <row r="3411" spans="1:21" ht="48" hidden="1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P3411">
        <f t="shared" si="228"/>
        <v>29.43</v>
      </c>
      <c r="Q3411" s="11" t="s">
        <v>8315</v>
      </c>
      <c r="R3411" t="s">
        <v>8316</v>
      </c>
      <c r="S3411" s="16">
        <f t="shared" si="229"/>
        <v>42544.814328703709</v>
      </c>
      <c r="T3411" s="16">
        <f t="shared" si="230"/>
        <v>42582.873611111107</v>
      </c>
      <c r="U3411">
        <f t="shared" si="231"/>
        <v>2016</v>
      </c>
    </row>
    <row r="3412" spans="1:21" ht="48" hidden="1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P3412">
        <f t="shared" si="228"/>
        <v>81.38</v>
      </c>
      <c r="Q3412" s="11" t="s">
        <v>8315</v>
      </c>
      <c r="R3412" t="s">
        <v>8316</v>
      </c>
      <c r="S3412" s="16">
        <f t="shared" si="229"/>
        <v>42500.041550925926</v>
      </c>
      <c r="T3412" s="16">
        <f t="shared" si="230"/>
        <v>42527.291666666672</v>
      </c>
      <c r="U3412">
        <f t="shared" si="231"/>
        <v>2016</v>
      </c>
    </row>
    <row r="3413" spans="1:21" ht="48" hidden="1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P3413">
        <f t="shared" si="228"/>
        <v>199.17</v>
      </c>
      <c r="Q3413" s="11" t="s">
        <v>8315</v>
      </c>
      <c r="R3413" t="s">
        <v>8316</v>
      </c>
      <c r="S3413" s="16">
        <f t="shared" si="229"/>
        <v>42265.022824074069</v>
      </c>
      <c r="T3413" s="16">
        <f t="shared" si="230"/>
        <v>42285.022824074069</v>
      </c>
      <c r="U3413">
        <f t="shared" si="231"/>
        <v>2015</v>
      </c>
    </row>
    <row r="3414" spans="1:21" ht="48" hidden="1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P3414">
        <f t="shared" si="228"/>
        <v>115.38</v>
      </c>
      <c r="Q3414" s="11" t="s">
        <v>8315</v>
      </c>
      <c r="R3414" t="s">
        <v>8316</v>
      </c>
      <c r="S3414" s="16">
        <f t="shared" si="229"/>
        <v>41879.959050925929</v>
      </c>
      <c r="T3414" s="16">
        <f t="shared" si="230"/>
        <v>41909.959050925929</v>
      </c>
      <c r="U3414">
        <f t="shared" si="231"/>
        <v>2014</v>
      </c>
    </row>
    <row r="3415" spans="1:21" ht="48" hidden="1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P3415">
        <f t="shared" si="228"/>
        <v>46.43</v>
      </c>
      <c r="Q3415" s="11" t="s">
        <v>8315</v>
      </c>
      <c r="R3415" t="s">
        <v>8316</v>
      </c>
      <c r="S3415" s="16">
        <f t="shared" si="229"/>
        <v>42053.733078703706</v>
      </c>
      <c r="T3415" s="16">
        <f t="shared" si="230"/>
        <v>42063.207638888889</v>
      </c>
      <c r="U3415">
        <f t="shared" si="231"/>
        <v>2015</v>
      </c>
    </row>
    <row r="3416" spans="1:21" ht="48" hidden="1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P3416">
        <f t="shared" si="228"/>
        <v>70.569999999999993</v>
      </c>
      <c r="Q3416" s="11" t="s">
        <v>8315</v>
      </c>
      <c r="R3416" t="s">
        <v>8316</v>
      </c>
      <c r="S3416" s="16">
        <f t="shared" si="229"/>
        <v>42675.832465277781</v>
      </c>
      <c r="T3416" s="16">
        <f t="shared" si="230"/>
        <v>42705.332638888889</v>
      </c>
      <c r="U3416">
        <f t="shared" si="231"/>
        <v>2016</v>
      </c>
    </row>
    <row r="3417" spans="1:21" ht="32" hidden="1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P3417">
        <f t="shared" si="228"/>
        <v>22.22</v>
      </c>
      <c r="Q3417" s="11" t="s">
        <v>8315</v>
      </c>
      <c r="R3417" t="s">
        <v>8316</v>
      </c>
      <c r="S3417" s="16">
        <f t="shared" si="229"/>
        <v>42467.144166666665</v>
      </c>
      <c r="T3417" s="16">
        <f t="shared" si="230"/>
        <v>42477.979166666672</v>
      </c>
      <c r="U3417">
        <f t="shared" si="231"/>
        <v>2016</v>
      </c>
    </row>
    <row r="3418" spans="1:21" ht="48" hidden="1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P3418">
        <f t="shared" si="228"/>
        <v>159.47</v>
      </c>
      <c r="Q3418" s="11" t="s">
        <v>8315</v>
      </c>
      <c r="R3418" t="s">
        <v>8316</v>
      </c>
      <c r="S3418" s="16">
        <f t="shared" si="229"/>
        <v>42089.412557870368</v>
      </c>
      <c r="T3418" s="16">
        <f t="shared" si="230"/>
        <v>42117.770833333328</v>
      </c>
      <c r="U3418">
        <f t="shared" si="231"/>
        <v>2015</v>
      </c>
    </row>
    <row r="3419" spans="1:21" ht="48" hidden="1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P3419">
        <f t="shared" si="228"/>
        <v>37.78</v>
      </c>
      <c r="Q3419" s="11" t="s">
        <v>8315</v>
      </c>
      <c r="R3419" t="s">
        <v>8316</v>
      </c>
      <c r="S3419" s="16">
        <f t="shared" si="229"/>
        <v>41894.91375</v>
      </c>
      <c r="T3419" s="16">
        <f t="shared" si="230"/>
        <v>41938.029861111114</v>
      </c>
      <c r="U3419">
        <f t="shared" si="231"/>
        <v>2014</v>
      </c>
    </row>
    <row r="3420" spans="1:21" ht="48" hidden="1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P3420">
        <f t="shared" si="228"/>
        <v>72.05</v>
      </c>
      <c r="Q3420" s="11" t="s">
        <v>8315</v>
      </c>
      <c r="R3420" t="s">
        <v>8316</v>
      </c>
      <c r="S3420" s="16">
        <f t="shared" si="229"/>
        <v>41752.83457175926</v>
      </c>
      <c r="T3420" s="16">
        <f t="shared" si="230"/>
        <v>41782.83457175926</v>
      </c>
      <c r="U3420">
        <f t="shared" si="231"/>
        <v>2014</v>
      </c>
    </row>
    <row r="3421" spans="1:21" ht="64" hidden="1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P3421">
        <f t="shared" si="228"/>
        <v>63.7</v>
      </c>
      <c r="Q3421" s="11" t="s">
        <v>8315</v>
      </c>
      <c r="R3421" t="s">
        <v>8316</v>
      </c>
      <c r="S3421" s="16">
        <f t="shared" si="229"/>
        <v>42448.821585648147</v>
      </c>
      <c r="T3421" s="16">
        <f t="shared" si="230"/>
        <v>42466.895833333328</v>
      </c>
      <c r="U3421">
        <f t="shared" si="231"/>
        <v>2016</v>
      </c>
    </row>
    <row r="3422" spans="1:21" ht="48" hidden="1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P3422">
        <f t="shared" si="228"/>
        <v>28.41</v>
      </c>
      <c r="Q3422" s="11" t="s">
        <v>8315</v>
      </c>
      <c r="R3422" t="s">
        <v>8316</v>
      </c>
      <c r="S3422" s="16">
        <f t="shared" si="229"/>
        <v>42405.090300925927</v>
      </c>
      <c r="T3422" s="16">
        <f t="shared" si="230"/>
        <v>42414</v>
      </c>
      <c r="U3422">
        <f t="shared" si="231"/>
        <v>2016</v>
      </c>
    </row>
    <row r="3423" spans="1:21" ht="48" hidden="1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P3423">
        <f t="shared" si="228"/>
        <v>103.21</v>
      </c>
      <c r="Q3423" s="11" t="s">
        <v>8315</v>
      </c>
      <c r="R3423" t="s">
        <v>8316</v>
      </c>
      <c r="S3423" s="16">
        <f t="shared" si="229"/>
        <v>42037.791238425925</v>
      </c>
      <c r="T3423" s="16">
        <f t="shared" si="230"/>
        <v>42067.791238425925</v>
      </c>
      <c r="U3423">
        <f t="shared" si="231"/>
        <v>2015</v>
      </c>
    </row>
    <row r="3424" spans="1:21" ht="48" hidden="1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P3424">
        <f t="shared" si="228"/>
        <v>71.150000000000006</v>
      </c>
      <c r="Q3424" s="11" t="s">
        <v>8315</v>
      </c>
      <c r="R3424" t="s">
        <v>8316</v>
      </c>
      <c r="S3424" s="16">
        <f t="shared" si="229"/>
        <v>42323.562222222223</v>
      </c>
      <c r="T3424" s="16">
        <f t="shared" si="230"/>
        <v>42352</v>
      </c>
      <c r="U3424">
        <f t="shared" si="231"/>
        <v>2015</v>
      </c>
    </row>
    <row r="3425" spans="1:21" ht="48" hidden="1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P3425">
        <f t="shared" si="228"/>
        <v>35</v>
      </c>
      <c r="Q3425" s="11" t="s">
        <v>8315</v>
      </c>
      <c r="R3425" t="s">
        <v>8316</v>
      </c>
      <c r="S3425" s="16">
        <f t="shared" si="229"/>
        <v>42088.911354166667</v>
      </c>
      <c r="T3425" s="16">
        <f t="shared" si="230"/>
        <v>42118.911354166667</v>
      </c>
      <c r="U3425">
        <f t="shared" si="231"/>
        <v>2015</v>
      </c>
    </row>
    <row r="3426" spans="1:21" ht="48" hidden="1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P3426">
        <f t="shared" si="228"/>
        <v>81.78</v>
      </c>
      <c r="Q3426" s="11" t="s">
        <v>8315</v>
      </c>
      <c r="R3426" t="s">
        <v>8316</v>
      </c>
      <c r="S3426" s="16">
        <f t="shared" si="229"/>
        <v>42018.676898148144</v>
      </c>
      <c r="T3426" s="16">
        <f t="shared" si="230"/>
        <v>42040.290972222225</v>
      </c>
      <c r="U3426">
        <f t="shared" si="231"/>
        <v>2015</v>
      </c>
    </row>
    <row r="3427" spans="1:21" ht="48" hidden="1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P3427">
        <f t="shared" si="228"/>
        <v>297.02999999999997</v>
      </c>
      <c r="Q3427" s="11" t="s">
        <v>8315</v>
      </c>
      <c r="R3427" t="s">
        <v>8316</v>
      </c>
      <c r="S3427" s="16">
        <f t="shared" si="229"/>
        <v>41884.617314814815</v>
      </c>
      <c r="T3427" s="16">
        <f t="shared" si="230"/>
        <v>41916.617314814815</v>
      </c>
      <c r="U3427">
        <f t="shared" si="231"/>
        <v>2014</v>
      </c>
    </row>
    <row r="3428" spans="1:21" ht="48" hidden="1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P3428">
        <f t="shared" si="228"/>
        <v>46.61</v>
      </c>
      <c r="Q3428" s="11" t="s">
        <v>8315</v>
      </c>
      <c r="R3428" t="s">
        <v>8316</v>
      </c>
      <c r="S3428" s="16">
        <f t="shared" si="229"/>
        <v>41884.056747685187</v>
      </c>
      <c r="T3428" s="16">
        <f t="shared" si="230"/>
        <v>41903.083333333336</v>
      </c>
      <c r="U3428">
        <f t="shared" si="231"/>
        <v>2014</v>
      </c>
    </row>
    <row r="3429" spans="1:21" ht="48" hidden="1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P3429">
        <f t="shared" si="228"/>
        <v>51.72</v>
      </c>
      <c r="Q3429" s="11" t="s">
        <v>8315</v>
      </c>
      <c r="R3429" t="s">
        <v>8316</v>
      </c>
      <c r="S3429" s="16">
        <f t="shared" si="229"/>
        <v>41792.645277777774</v>
      </c>
      <c r="T3429" s="16">
        <f t="shared" si="230"/>
        <v>41822.645277777774</v>
      </c>
      <c r="U3429">
        <f t="shared" si="231"/>
        <v>2014</v>
      </c>
    </row>
    <row r="3430" spans="1:21" ht="48" hidden="1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P3430">
        <f t="shared" si="228"/>
        <v>40.29</v>
      </c>
      <c r="Q3430" s="11" t="s">
        <v>8315</v>
      </c>
      <c r="R3430" t="s">
        <v>8316</v>
      </c>
      <c r="S3430" s="16">
        <f t="shared" si="229"/>
        <v>42038.720451388886</v>
      </c>
      <c r="T3430" s="16">
        <f t="shared" si="230"/>
        <v>42063.708333333328</v>
      </c>
      <c r="U3430">
        <f t="shared" si="231"/>
        <v>2015</v>
      </c>
    </row>
    <row r="3431" spans="1:21" ht="48" hidden="1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P3431">
        <f t="shared" si="228"/>
        <v>16.25</v>
      </c>
      <c r="Q3431" s="11" t="s">
        <v>8315</v>
      </c>
      <c r="R3431" t="s">
        <v>8316</v>
      </c>
      <c r="S3431" s="16">
        <f t="shared" si="229"/>
        <v>42662.021539351852</v>
      </c>
      <c r="T3431" s="16">
        <f t="shared" si="230"/>
        <v>42676.021539351852</v>
      </c>
      <c r="U3431">
        <f t="shared" si="231"/>
        <v>2016</v>
      </c>
    </row>
    <row r="3432" spans="1:21" ht="48" hidden="1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P3432">
        <f t="shared" si="228"/>
        <v>30.15</v>
      </c>
      <c r="Q3432" s="11" t="s">
        <v>8315</v>
      </c>
      <c r="R3432" t="s">
        <v>8316</v>
      </c>
      <c r="S3432" s="16">
        <f t="shared" si="229"/>
        <v>41820.945613425924</v>
      </c>
      <c r="T3432" s="16">
        <f t="shared" si="230"/>
        <v>41850.945613425924</v>
      </c>
      <c r="U3432">
        <f t="shared" si="231"/>
        <v>2014</v>
      </c>
    </row>
    <row r="3433" spans="1:21" ht="48" hidden="1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P3433">
        <f t="shared" si="228"/>
        <v>95.24</v>
      </c>
      <c r="Q3433" s="11" t="s">
        <v>8315</v>
      </c>
      <c r="R3433" t="s">
        <v>8316</v>
      </c>
      <c r="S3433" s="16">
        <f t="shared" si="229"/>
        <v>41839.730937500004</v>
      </c>
      <c r="T3433" s="16">
        <f t="shared" si="230"/>
        <v>41869.730937500004</v>
      </c>
      <c r="U3433">
        <f t="shared" si="231"/>
        <v>2014</v>
      </c>
    </row>
    <row r="3434" spans="1:21" ht="48" hidden="1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P3434">
        <f t="shared" si="228"/>
        <v>52.21</v>
      </c>
      <c r="Q3434" s="11" t="s">
        <v>8315</v>
      </c>
      <c r="R3434" t="s">
        <v>8316</v>
      </c>
      <c r="S3434" s="16">
        <f t="shared" si="229"/>
        <v>42380.581180555557</v>
      </c>
      <c r="T3434" s="16">
        <f t="shared" si="230"/>
        <v>42405.916666666672</v>
      </c>
      <c r="U3434">
        <f t="shared" si="231"/>
        <v>2016</v>
      </c>
    </row>
    <row r="3435" spans="1:21" ht="48" hidden="1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P3435">
        <f t="shared" si="228"/>
        <v>134.15</v>
      </c>
      <c r="Q3435" s="11" t="s">
        <v>8315</v>
      </c>
      <c r="R3435" t="s">
        <v>8316</v>
      </c>
      <c r="S3435" s="16">
        <f t="shared" si="229"/>
        <v>41776.063136574077</v>
      </c>
      <c r="T3435" s="16">
        <f t="shared" si="230"/>
        <v>41807.125</v>
      </c>
      <c r="U3435">
        <f t="shared" si="231"/>
        <v>2014</v>
      </c>
    </row>
    <row r="3436" spans="1:21" ht="48" hidden="1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P3436">
        <f t="shared" si="228"/>
        <v>62.83</v>
      </c>
      <c r="Q3436" s="11" t="s">
        <v>8315</v>
      </c>
      <c r="R3436" t="s">
        <v>8316</v>
      </c>
      <c r="S3436" s="16">
        <f t="shared" si="229"/>
        <v>41800.380428240744</v>
      </c>
      <c r="T3436" s="16">
        <f t="shared" si="230"/>
        <v>41830.380428240744</v>
      </c>
      <c r="U3436">
        <f t="shared" si="231"/>
        <v>2014</v>
      </c>
    </row>
    <row r="3437" spans="1:21" ht="48" hidden="1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P3437">
        <f t="shared" si="228"/>
        <v>58.95</v>
      </c>
      <c r="Q3437" s="11" t="s">
        <v>8315</v>
      </c>
      <c r="R3437" t="s">
        <v>8316</v>
      </c>
      <c r="S3437" s="16">
        <f t="shared" si="229"/>
        <v>42572.61681712963</v>
      </c>
      <c r="T3437" s="16">
        <f t="shared" si="230"/>
        <v>42589.125</v>
      </c>
      <c r="U3437">
        <f t="shared" si="231"/>
        <v>2016</v>
      </c>
    </row>
    <row r="3438" spans="1:21" ht="48" hidden="1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P3438">
        <f t="shared" si="228"/>
        <v>143.11000000000001</v>
      </c>
      <c r="Q3438" s="11" t="s">
        <v>8315</v>
      </c>
      <c r="R3438" t="s">
        <v>8316</v>
      </c>
      <c r="S3438" s="16">
        <f t="shared" si="229"/>
        <v>41851.541585648149</v>
      </c>
      <c r="T3438" s="16">
        <f t="shared" si="230"/>
        <v>41872.686111111114</v>
      </c>
      <c r="U3438">
        <f t="shared" si="231"/>
        <v>2014</v>
      </c>
    </row>
    <row r="3439" spans="1:21" ht="48" hidden="1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P3439">
        <f t="shared" si="228"/>
        <v>84.17</v>
      </c>
      <c r="Q3439" s="11" t="s">
        <v>8315</v>
      </c>
      <c r="R3439" t="s">
        <v>8316</v>
      </c>
      <c r="S3439" s="16">
        <f t="shared" si="229"/>
        <v>42205.710879629631</v>
      </c>
      <c r="T3439" s="16">
        <f t="shared" si="230"/>
        <v>42235.710879629631</v>
      </c>
      <c r="U3439">
        <f t="shared" si="231"/>
        <v>2015</v>
      </c>
    </row>
    <row r="3440" spans="1:21" ht="48" hidden="1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P3440">
        <f t="shared" si="228"/>
        <v>186.07</v>
      </c>
      <c r="Q3440" s="11" t="s">
        <v>8315</v>
      </c>
      <c r="R3440" t="s">
        <v>8316</v>
      </c>
      <c r="S3440" s="16">
        <f t="shared" si="229"/>
        <v>42100.927858796291</v>
      </c>
      <c r="T3440" s="16">
        <f t="shared" si="230"/>
        <v>42126.875</v>
      </c>
      <c r="U3440">
        <f t="shared" si="231"/>
        <v>2015</v>
      </c>
    </row>
    <row r="3441" spans="1:21" ht="32" hidden="1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P3441">
        <f t="shared" si="228"/>
        <v>89.79</v>
      </c>
      <c r="Q3441" s="11" t="s">
        <v>8315</v>
      </c>
      <c r="R3441" t="s">
        <v>8316</v>
      </c>
      <c r="S3441" s="16">
        <f t="shared" si="229"/>
        <v>42374.911226851851</v>
      </c>
      <c r="T3441" s="16">
        <f t="shared" si="230"/>
        <v>42388.207638888889</v>
      </c>
      <c r="U3441">
        <f t="shared" si="231"/>
        <v>2016</v>
      </c>
    </row>
    <row r="3442" spans="1:21" ht="48" hidden="1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P3442">
        <f t="shared" si="228"/>
        <v>64.16</v>
      </c>
      <c r="Q3442" s="11" t="s">
        <v>8315</v>
      </c>
      <c r="R3442" t="s">
        <v>8316</v>
      </c>
      <c r="S3442" s="16">
        <f t="shared" si="229"/>
        <v>41809.12300925926</v>
      </c>
      <c r="T3442" s="16">
        <f t="shared" si="230"/>
        <v>41831.677083333336</v>
      </c>
      <c r="U3442">
        <f t="shared" si="231"/>
        <v>2014</v>
      </c>
    </row>
    <row r="3443" spans="1:21" ht="48" hidden="1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P3443">
        <f t="shared" si="228"/>
        <v>59.65</v>
      </c>
      <c r="Q3443" s="11" t="s">
        <v>8315</v>
      </c>
      <c r="R3443" t="s">
        <v>8316</v>
      </c>
      <c r="S3443" s="16">
        <f t="shared" si="229"/>
        <v>42294.429641203707</v>
      </c>
      <c r="T3443" s="16">
        <f t="shared" si="230"/>
        <v>42321.845138888893</v>
      </c>
      <c r="U3443">
        <f t="shared" si="231"/>
        <v>2015</v>
      </c>
    </row>
    <row r="3444" spans="1:21" ht="48" hidden="1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P3444">
        <f t="shared" si="228"/>
        <v>31.25</v>
      </c>
      <c r="Q3444" s="11" t="s">
        <v>8315</v>
      </c>
      <c r="R3444" t="s">
        <v>8316</v>
      </c>
      <c r="S3444" s="16">
        <f t="shared" si="229"/>
        <v>42124.841111111105</v>
      </c>
      <c r="T3444" s="16">
        <f t="shared" si="230"/>
        <v>42154.841111111105</v>
      </c>
      <c r="U3444">
        <f t="shared" si="231"/>
        <v>2015</v>
      </c>
    </row>
    <row r="3445" spans="1:21" ht="48" hidden="1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P3445">
        <f t="shared" si="228"/>
        <v>41.22</v>
      </c>
      <c r="Q3445" s="11" t="s">
        <v>8315</v>
      </c>
      <c r="R3445" t="s">
        <v>8316</v>
      </c>
      <c r="S3445" s="16">
        <f t="shared" si="229"/>
        <v>41861.524837962963</v>
      </c>
      <c r="T3445" s="16">
        <f t="shared" si="230"/>
        <v>41891.524837962963</v>
      </c>
      <c r="U3445">
        <f t="shared" si="231"/>
        <v>2014</v>
      </c>
    </row>
    <row r="3446" spans="1:21" ht="48" hidden="1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P3446">
        <f t="shared" si="228"/>
        <v>43.35</v>
      </c>
      <c r="Q3446" s="11" t="s">
        <v>8315</v>
      </c>
      <c r="R3446" t="s">
        <v>8316</v>
      </c>
      <c r="S3446" s="16">
        <f t="shared" si="229"/>
        <v>42521.291504629626</v>
      </c>
      <c r="T3446" s="16">
        <f t="shared" si="230"/>
        <v>42529.582638888889</v>
      </c>
      <c r="U3446">
        <f t="shared" si="231"/>
        <v>2016</v>
      </c>
    </row>
    <row r="3447" spans="1:21" ht="48" hidden="1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P3447">
        <f t="shared" si="228"/>
        <v>64.52</v>
      </c>
      <c r="Q3447" s="11" t="s">
        <v>8315</v>
      </c>
      <c r="R3447" t="s">
        <v>8316</v>
      </c>
      <c r="S3447" s="16">
        <f t="shared" si="229"/>
        <v>42272.530509259261</v>
      </c>
      <c r="T3447" s="16">
        <f t="shared" si="230"/>
        <v>42300.530509259261</v>
      </c>
      <c r="U3447">
        <f t="shared" si="231"/>
        <v>2015</v>
      </c>
    </row>
    <row r="3448" spans="1:21" ht="48" hidden="1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P3448">
        <f t="shared" si="228"/>
        <v>43.28</v>
      </c>
      <c r="Q3448" s="11" t="s">
        <v>8315</v>
      </c>
      <c r="R3448" t="s">
        <v>8316</v>
      </c>
      <c r="S3448" s="16">
        <f t="shared" si="229"/>
        <v>42016.832465277781</v>
      </c>
      <c r="T3448" s="16">
        <f t="shared" si="230"/>
        <v>42040.513888888891</v>
      </c>
      <c r="U3448">
        <f t="shared" si="231"/>
        <v>2015</v>
      </c>
    </row>
    <row r="3449" spans="1:21" ht="32" hidden="1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P3449">
        <f t="shared" si="228"/>
        <v>77</v>
      </c>
      <c r="Q3449" s="11" t="s">
        <v>8315</v>
      </c>
      <c r="R3449" t="s">
        <v>8316</v>
      </c>
      <c r="S3449" s="16">
        <f t="shared" si="229"/>
        <v>42402.889027777783</v>
      </c>
      <c r="T3449" s="16">
        <f t="shared" si="230"/>
        <v>42447.847361111111</v>
      </c>
      <c r="U3449">
        <f t="shared" si="231"/>
        <v>2016</v>
      </c>
    </row>
    <row r="3450" spans="1:21" ht="48" hidden="1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P3450">
        <f t="shared" si="228"/>
        <v>51.22</v>
      </c>
      <c r="Q3450" s="11" t="s">
        <v>8315</v>
      </c>
      <c r="R3450" t="s">
        <v>8316</v>
      </c>
      <c r="S3450" s="16">
        <f t="shared" si="229"/>
        <v>41960.119085648148</v>
      </c>
      <c r="T3450" s="16">
        <f t="shared" si="230"/>
        <v>41990.119085648148</v>
      </c>
      <c r="U3450">
        <f t="shared" si="231"/>
        <v>2014</v>
      </c>
    </row>
    <row r="3451" spans="1:21" ht="48" hidden="1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P3451">
        <f t="shared" si="228"/>
        <v>68.25</v>
      </c>
      <c r="Q3451" s="11" t="s">
        <v>8315</v>
      </c>
      <c r="R3451" t="s">
        <v>8316</v>
      </c>
      <c r="S3451" s="16">
        <f t="shared" si="229"/>
        <v>42532.052523148144</v>
      </c>
      <c r="T3451" s="16">
        <f t="shared" si="230"/>
        <v>42560.166666666672</v>
      </c>
      <c r="U3451">
        <f t="shared" si="231"/>
        <v>2016</v>
      </c>
    </row>
    <row r="3452" spans="1:21" ht="48" hidden="1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P3452">
        <f t="shared" si="228"/>
        <v>19.489999999999998</v>
      </c>
      <c r="Q3452" s="11" t="s">
        <v>8315</v>
      </c>
      <c r="R3452" t="s">
        <v>8316</v>
      </c>
      <c r="S3452" s="16">
        <f t="shared" si="229"/>
        <v>42036.704525462963</v>
      </c>
      <c r="T3452" s="16">
        <f t="shared" si="230"/>
        <v>42096.662858796291</v>
      </c>
      <c r="U3452">
        <f t="shared" si="231"/>
        <v>2015</v>
      </c>
    </row>
    <row r="3453" spans="1:21" ht="48" hidden="1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P3453">
        <f t="shared" si="228"/>
        <v>41.13</v>
      </c>
      <c r="Q3453" s="11" t="s">
        <v>8315</v>
      </c>
      <c r="R3453" t="s">
        <v>8316</v>
      </c>
      <c r="S3453" s="16">
        <f t="shared" si="229"/>
        <v>42088.723692129628</v>
      </c>
      <c r="T3453" s="16">
        <f t="shared" si="230"/>
        <v>42115.723692129628</v>
      </c>
      <c r="U3453">
        <f t="shared" si="231"/>
        <v>2015</v>
      </c>
    </row>
    <row r="3454" spans="1:21" ht="48" hidden="1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P3454">
        <f t="shared" si="228"/>
        <v>41.41</v>
      </c>
      <c r="Q3454" s="11" t="s">
        <v>8315</v>
      </c>
      <c r="R3454" t="s">
        <v>8316</v>
      </c>
      <c r="S3454" s="16">
        <f t="shared" si="229"/>
        <v>41820.639189814814</v>
      </c>
      <c r="T3454" s="16">
        <f t="shared" si="230"/>
        <v>41843.165972222225</v>
      </c>
      <c r="U3454">
        <f t="shared" si="231"/>
        <v>2014</v>
      </c>
    </row>
    <row r="3455" spans="1:21" ht="48" hidden="1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P3455">
        <f t="shared" si="228"/>
        <v>27.5</v>
      </c>
      <c r="Q3455" s="11" t="s">
        <v>8315</v>
      </c>
      <c r="R3455" t="s">
        <v>8316</v>
      </c>
      <c r="S3455" s="16">
        <f t="shared" si="229"/>
        <v>42535.97865740741</v>
      </c>
      <c r="T3455" s="16">
        <f t="shared" si="230"/>
        <v>42595.97865740741</v>
      </c>
      <c r="U3455">
        <f t="shared" si="231"/>
        <v>2016</v>
      </c>
    </row>
    <row r="3456" spans="1:21" ht="48" hidden="1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P3456">
        <f t="shared" si="228"/>
        <v>33.57</v>
      </c>
      <c r="Q3456" s="11" t="s">
        <v>8315</v>
      </c>
      <c r="R3456" t="s">
        <v>8316</v>
      </c>
      <c r="S3456" s="16">
        <f t="shared" si="229"/>
        <v>41821.698599537034</v>
      </c>
      <c r="T3456" s="16">
        <f t="shared" si="230"/>
        <v>41851.698599537034</v>
      </c>
      <c r="U3456">
        <f t="shared" si="231"/>
        <v>2014</v>
      </c>
    </row>
    <row r="3457" spans="1:21" ht="48" hidden="1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P3457">
        <f t="shared" si="228"/>
        <v>145.87</v>
      </c>
      <c r="Q3457" s="11" t="s">
        <v>8315</v>
      </c>
      <c r="R3457" t="s">
        <v>8316</v>
      </c>
      <c r="S3457" s="16">
        <f t="shared" si="229"/>
        <v>42626.7503125</v>
      </c>
      <c r="T3457" s="16">
        <f t="shared" si="230"/>
        <v>42656.7503125</v>
      </c>
      <c r="U3457">
        <f t="shared" si="231"/>
        <v>2016</v>
      </c>
    </row>
    <row r="3458" spans="1:21" ht="48" hidden="1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P3458">
        <f t="shared" si="228"/>
        <v>358.69</v>
      </c>
      <c r="Q3458" s="11" t="s">
        <v>8315</v>
      </c>
      <c r="R3458" t="s">
        <v>8316</v>
      </c>
      <c r="S3458" s="16">
        <f t="shared" si="229"/>
        <v>41821.205636574072</v>
      </c>
      <c r="T3458" s="16">
        <f t="shared" si="230"/>
        <v>41852.290972222225</v>
      </c>
      <c r="U3458">
        <f t="shared" si="231"/>
        <v>2014</v>
      </c>
    </row>
    <row r="3459" spans="1:21" ht="32" hidden="1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P3459">
        <f t="shared" ref="P3459:P3522" si="232">IFERROR(ROUND(E3459/L3459,2),0)</f>
        <v>50.98</v>
      </c>
      <c r="Q3459" s="11" t="s">
        <v>8315</v>
      </c>
      <c r="R3459" t="s">
        <v>8316</v>
      </c>
      <c r="S3459" s="16">
        <f t="shared" ref="S3459:S3522" si="233">(((J3459/60)/60)/24)+DATE(1970,1,1)</f>
        <v>42016.706678240742</v>
      </c>
      <c r="T3459" s="16">
        <f t="shared" ref="T3459:T3522" si="234">(((I3459/60)/60)/24)+DATE(1970,1,1)</f>
        <v>42047.249305555553</v>
      </c>
      <c r="U3459">
        <f t="shared" ref="U3459:U3522" si="235">YEAR(T3459)</f>
        <v>2015</v>
      </c>
    </row>
    <row r="3460" spans="1:21" ht="48" hidden="1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P3460">
        <f t="shared" si="232"/>
        <v>45.04</v>
      </c>
      <c r="Q3460" s="11" t="s">
        <v>8315</v>
      </c>
      <c r="R3460" t="s">
        <v>8316</v>
      </c>
      <c r="S3460" s="16">
        <f t="shared" si="233"/>
        <v>42011.202581018515</v>
      </c>
      <c r="T3460" s="16">
        <f t="shared" si="234"/>
        <v>42038.185416666667</v>
      </c>
      <c r="U3460">
        <f t="shared" si="235"/>
        <v>2015</v>
      </c>
    </row>
    <row r="3461" spans="1:21" ht="48" hidden="1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P3461">
        <f t="shared" si="232"/>
        <v>17.53</v>
      </c>
      <c r="Q3461" s="11" t="s">
        <v>8315</v>
      </c>
      <c r="R3461" t="s">
        <v>8316</v>
      </c>
      <c r="S3461" s="16">
        <f t="shared" si="233"/>
        <v>42480.479861111111</v>
      </c>
      <c r="T3461" s="16">
        <f t="shared" si="234"/>
        <v>42510.479861111111</v>
      </c>
      <c r="U3461">
        <f t="shared" si="235"/>
        <v>2016</v>
      </c>
    </row>
    <row r="3462" spans="1:21" ht="48" hidden="1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P3462">
        <f t="shared" si="232"/>
        <v>50</v>
      </c>
      <c r="Q3462" s="11" t="s">
        <v>8315</v>
      </c>
      <c r="R3462" t="s">
        <v>8316</v>
      </c>
      <c r="S3462" s="16">
        <f t="shared" si="233"/>
        <v>41852.527222222219</v>
      </c>
      <c r="T3462" s="16">
        <f t="shared" si="234"/>
        <v>41866.527222222219</v>
      </c>
      <c r="U3462">
        <f t="shared" si="235"/>
        <v>2014</v>
      </c>
    </row>
    <row r="3463" spans="1:21" ht="48" hidden="1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P3463">
        <f t="shared" si="232"/>
        <v>57.92</v>
      </c>
      <c r="Q3463" s="11" t="s">
        <v>8315</v>
      </c>
      <c r="R3463" t="s">
        <v>8316</v>
      </c>
      <c r="S3463" s="16">
        <f t="shared" si="233"/>
        <v>42643.632858796293</v>
      </c>
      <c r="T3463" s="16">
        <f t="shared" si="234"/>
        <v>42672.125</v>
      </c>
      <c r="U3463">
        <f t="shared" si="235"/>
        <v>2016</v>
      </c>
    </row>
    <row r="3464" spans="1:21" ht="48" hidden="1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P3464">
        <f t="shared" si="232"/>
        <v>29.71</v>
      </c>
      <c r="Q3464" s="11" t="s">
        <v>8315</v>
      </c>
      <c r="R3464" t="s">
        <v>8316</v>
      </c>
      <c r="S3464" s="16">
        <f t="shared" si="233"/>
        <v>42179.898472222223</v>
      </c>
      <c r="T3464" s="16">
        <f t="shared" si="234"/>
        <v>42195.75</v>
      </c>
      <c r="U3464">
        <f t="shared" si="235"/>
        <v>2015</v>
      </c>
    </row>
    <row r="3465" spans="1:21" ht="48" hidden="1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P3465">
        <f t="shared" si="232"/>
        <v>90.68</v>
      </c>
      <c r="Q3465" s="11" t="s">
        <v>8315</v>
      </c>
      <c r="R3465" t="s">
        <v>8316</v>
      </c>
      <c r="S3465" s="16">
        <f t="shared" si="233"/>
        <v>42612.918807870374</v>
      </c>
      <c r="T3465" s="16">
        <f t="shared" si="234"/>
        <v>42654.165972222225</v>
      </c>
      <c r="U3465">
        <f t="shared" si="235"/>
        <v>2016</v>
      </c>
    </row>
    <row r="3466" spans="1:21" ht="48" hidden="1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P3466">
        <f t="shared" si="232"/>
        <v>55.01</v>
      </c>
      <c r="Q3466" s="11" t="s">
        <v>8315</v>
      </c>
      <c r="R3466" t="s">
        <v>8316</v>
      </c>
      <c r="S3466" s="16">
        <f t="shared" si="233"/>
        <v>42575.130057870367</v>
      </c>
      <c r="T3466" s="16">
        <f t="shared" si="234"/>
        <v>42605.130057870367</v>
      </c>
      <c r="U3466">
        <f t="shared" si="235"/>
        <v>2016</v>
      </c>
    </row>
    <row r="3467" spans="1:21" ht="48" hidden="1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P3467">
        <f t="shared" si="232"/>
        <v>57.22</v>
      </c>
      <c r="Q3467" s="11" t="s">
        <v>8315</v>
      </c>
      <c r="R3467" t="s">
        <v>8316</v>
      </c>
      <c r="S3467" s="16">
        <f t="shared" si="233"/>
        <v>42200.625833333332</v>
      </c>
      <c r="T3467" s="16">
        <f t="shared" si="234"/>
        <v>42225.666666666672</v>
      </c>
      <c r="U3467">
        <f t="shared" si="235"/>
        <v>2015</v>
      </c>
    </row>
    <row r="3468" spans="1:21" ht="32" hidden="1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P3468">
        <f t="shared" si="232"/>
        <v>72.95</v>
      </c>
      <c r="Q3468" s="11" t="s">
        <v>8315</v>
      </c>
      <c r="R3468" t="s">
        <v>8316</v>
      </c>
      <c r="S3468" s="16">
        <f t="shared" si="233"/>
        <v>42420.019097222219</v>
      </c>
      <c r="T3468" s="16">
        <f t="shared" si="234"/>
        <v>42479.977430555555</v>
      </c>
      <c r="U3468">
        <f t="shared" si="235"/>
        <v>2016</v>
      </c>
    </row>
    <row r="3469" spans="1:21" ht="16" hidden="1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P3469">
        <f t="shared" si="232"/>
        <v>64.47</v>
      </c>
      <c r="Q3469" s="11" t="s">
        <v>8315</v>
      </c>
      <c r="R3469" t="s">
        <v>8316</v>
      </c>
      <c r="S3469" s="16">
        <f t="shared" si="233"/>
        <v>42053.671666666662</v>
      </c>
      <c r="T3469" s="16">
        <f t="shared" si="234"/>
        <v>42083.630000000005</v>
      </c>
      <c r="U3469">
        <f t="shared" si="235"/>
        <v>2015</v>
      </c>
    </row>
    <row r="3470" spans="1:21" ht="48" hidden="1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P3470">
        <f t="shared" si="232"/>
        <v>716.35</v>
      </c>
      <c r="Q3470" s="11" t="s">
        <v>8315</v>
      </c>
      <c r="R3470" t="s">
        <v>8316</v>
      </c>
      <c r="S3470" s="16">
        <f t="shared" si="233"/>
        <v>42605.765381944439</v>
      </c>
      <c r="T3470" s="16">
        <f t="shared" si="234"/>
        <v>42634.125</v>
      </c>
      <c r="U3470">
        <f t="shared" si="235"/>
        <v>2016</v>
      </c>
    </row>
    <row r="3471" spans="1:21" ht="48" hidden="1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P3471">
        <f t="shared" si="232"/>
        <v>50.4</v>
      </c>
      <c r="Q3471" s="11" t="s">
        <v>8315</v>
      </c>
      <c r="R3471" t="s">
        <v>8316</v>
      </c>
      <c r="S3471" s="16">
        <f t="shared" si="233"/>
        <v>42458.641724537039</v>
      </c>
      <c r="T3471" s="16">
        <f t="shared" si="234"/>
        <v>42488.641724537039</v>
      </c>
      <c r="U3471">
        <f t="shared" si="235"/>
        <v>2016</v>
      </c>
    </row>
    <row r="3472" spans="1:21" ht="32" hidden="1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P3472">
        <f t="shared" si="232"/>
        <v>41.67</v>
      </c>
      <c r="Q3472" s="11" t="s">
        <v>8315</v>
      </c>
      <c r="R3472" t="s">
        <v>8316</v>
      </c>
      <c r="S3472" s="16">
        <f t="shared" si="233"/>
        <v>42529.022013888884</v>
      </c>
      <c r="T3472" s="16">
        <f t="shared" si="234"/>
        <v>42566.901388888888</v>
      </c>
      <c r="U3472">
        <f t="shared" si="235"/>
        <v>2016</v>
      </c>
    </row>
    <row r="3473" spans="1:21" ht="48" hidden="1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P3473">
        <f t="shared" si="232"/>
        <v>35.770000000000003</v>
      </c>
      <c r="Q3473" s="11" t="s">
        <v>8315</v>
      </c>
      <c r="R3473" t="s">
        <v>8316</v>
      </c>
      <c r="S3473" s="16">
        <f t="shared" si="233"/>
        <v>41841.820486111108</v>
      </c>
      <c r="T3473" s="16">
        <f t="shared" si="234"/>
        <v>41882.833333333336</v>
      </c>
      <c r="U3473">
        <f t="shared" si="235"/>
        <v>2014</v>
      </c>
    </row>
    <row r="3474" spans="1:21" ht="48" hidden="1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P3474">
        <f t="shared" si="232"/>
        <v>88.74</v>
      </c>
      <c r="Q3474" s="11" t="s">
        <v>8315</v>
      </c>
      <c r="R3474" t="s">
        <v>8316</v>
      </c>
      <c r="S3474" s="16">
        <f t="shared" si="233"/>
        <v>41928.170497685183</v>
      </c>
      <c r="T3474" s="16">
        <f t="shared" si="234"/>
        <v>41949.249305555553</v>
      </c>
      <c r="U3474">
        <f t="shared" si="235"/>
        <v>2014</v>
      </c>
    </row>
    <row r="3475" spans="1:21" ht="48" hidden="1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P3475">
        <f t="shared" si="232"/>
        <v>148.47999999999999</v>
      </c>
      <c r="Q3475" s="11" t="s">
        <v>8315</v>
      </c>
      <c r="R3475" t="s">
        <v>8316</v>
      </c>
      <c r="S3475" s="16">
        <f t="shared" si="233"/>
        <v>42062.834444444445</v>
      </c>
      <c r="T3475" s="16">
        <f t="shared" si="234"/>
        <v>42083.852083333331</v>
      </c>
      <c r="U3475">
        <f t="shared" si="235"/>
        <v>2015</v>
      </c>
    </row>
    <row r="3476" spans="1:21" ht="48" hidden="1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P3476">
        <f t="shared" si="232"/>
        <v>51.79</v>
      </c>
      <c r="Q3476" s="11" t="s">
        <v>8315</v>
      </c>
      <c r="R3476" t="s">
        <v>8316</v>
      </c>
      <c r="S3476" s="16">
        <f t="shared" si="233"/>
        <v>42541.501516203702</v>
      </c>
      <c r="T3476" s="16">
        <f t="shared" si="234"/>
        <v>42571.501516203702</v>
      </c>
      <c r="U3476">
        <f t="shared" si="235"/>
        <v>2016</v>
      </c>
    </row>
    <row r="3477" spans="1:21" ht="48" hidden="1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P3477">
        <f t="shared" si="232"/>
        <v>20</v>
      </c>
      <c r="Q3477" s="11" t="s">
        <v>8315</v>
      </c>
      <c r="R3477" t="s">
        <v>8316</v>
      </c>
      <c r="S3477" s="16">
        <f t="shared" si="233"/>
        <v>41918.880833333329</v>
      </c>
      <c r="T3477" s="16">
        <f t="shared" si="234"/>
        <v>41946</v>
      </c>
      <c r="U3477">
        <f t="shared" si="235"/>
        <v>2014</v>
      </c>
    </row>
    <row r="3478" spans="1:21" ht="48" hidden="1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P3478">
        <f t="shared" si="232"/>
        <v>52</v>
      </c>
      <c r="Q3478" s="11" t="s">
        <v>8315</v>
      </c>
      <c r="R3478" t="s">
        <v>8316</v>
      </c>
      <c r="S3478" s="16">
        <f t="shared" si="233"/>
        <v>41921.279976851853</v>
      </c>
      <c r="T3478" s="16">
        <f t="shared" si="234"/>
        <v>41939.125</v>
      </c>
      <c r="U3478">
        <f t="shared" si="235"/>
        <v>2014</v>
      </c>
    </row>
    <row r="3479" spans="1:21" ht="48" hidden="1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P3479">
        <f t="shared" si="232"/>
        <v>53.23</v>
      </c>
      <c r="Q3479" s="11" t="s">
        <v>8315</v>
      </c>
      <c r="R3479" t="s">
        <v>8316</v>
      </c>
      <c r="S3479" s="16">
        <f t="shared" si="233"/>
        <v>42128.736608796295</v>
      </c>
      <c r="T3479" s="16">
        <f t="shared" si="234"/>
        <v>42141.125</v>
      </c>
      <c r="U3479">
        <f t="shared" si="235"/>
        <v>2015</v>
      </c>
    </row>
    <row r="3480" spans="1:21" ht="48" hidden="1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P3480">
        <f t="shared" si="232"/>
        <v>39.6</v>
      </c>
      <c r="Q3480" s="11" t="s">
        <v>8315</v>
      </c>
      <c r="R3480" t="s">
        <v>8316</v>
      </c>
      <c r="S3480" s="16">
        <f t="shared" si="233"/>
        <v>42053.916921296302</v>
      </c>
      <c r="T3480" s="16">
        <f t="shared" si="234"/>
        <v>42079.875</v>
      </c>
      <c r="U3480">
        <f t="shared" si="235"/>
        <v>2015</v>
      </c>
    </row>
    <row r="3481" spans="1:21" ht="48" hidden="1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P3481">
        <f t="shared" si="232"/>
        <v>34.25</v>
      </c>
      <c r="Q3481" s="11" t="s">
        <v>8315</v>
      </c>
      <c r="R3481" t="s">
        <v>8316</v>
      </c>
      <c r="S3481" s="16">
        <f t="shared" si="233"/>
        <v>41781.855092592588</v>
      </c>
      <c r="T3481" s="16">
        <f t="shared" si="234"/>
        <v>41811.855092592588</v>
      </c>
      <c r="U3481">
        <f t="shared" si="235"/>
        <v>2014</v>
      </c>
    </row>
    <row r="3482" spans="1:21" ht="48" hidden="1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P3482">
        <f t="shared" si="232"/>
        <v>164.62</v>
      </c>
      <c r="Q3482" s="11" t="s">
        <v>8315</v>
      </c>
      <c r="R3482" t="s">
        <v>8316</v>
      </c>
      <c r="S3482" s="16">
        <f t="shared" si="233"/>
        <v>42171.317442129628</v>
      </c>
      <c r="T3482" s="16">
        <f t="shared" si="234"/>
        <v>42195.875</v>
      </c>
      <c r="U3482">
        <f t="shared" si="235"/>
        <v>2015</v>
      </c>
    </row>
    <row r="3483" spans="1:21" ht="48" hidden="1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P3483">
        <f t="shared" si="232"/>
        <v>125.05</v>
      </c>
      <c r="Q3483" s="11" t="s">
        <v>8315</v>
      </c>
      <c r="R3483" t="s">
        <v>8316</v>
      </c>
      <c r="S3483" s="16">
        <f t="shared" si="233"/>
        <v>41989.24754629629</v>
      </c>
      <c r="T3483" s="16">
        <f t="shared" si="234"/>
        <v>42006.24754629629</v>
      </c>
      <c r="U3483">
        <f t="shared" si="235"/>
        <v>2015</v>
      </c>
    </row>
    <row r="3484" spans="1:21" ht="48" hidden="1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P3484">
        <f t="shared" si="232"/>
        <v>51.88</v>
      </c>
      <c r="Q3484" s="11" t="s">
        <v>8315</v>
      </c>
      <c r="R3484" t="s">
        <v>8316</v>
      </c>
      <c r="S3484" s="16">
        <f t="shared" si="233"/>
        <v>41796.771597222221</v>
      </c>
      <c r="T3484" s="16">
        <f t="shared" si="234"/>
        <v>41826.771597222221</v>
      </c>
      <c r="U3484">
        <f t="shared" si="235"/>
        <v>2014</v>
      </c>
    </row>
    <row r="3485" spans="1:21" ht="48" hidden="1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P3485">
        <f t="shared" si="232"/>
        <v>40.29</v>
      </c>
      <c r="Q3485" s="11" t="s">
        <v>8315</v>
      </c>
      <c r="R3485" t="s">
        <v>8316</v>
      </c>
      <c r="S3485" s="16">
        <f t="shared" si="233"/>
        <v>41793.668761574074</v>
      </c>
      <c r="T3485" s="16">
        <f t="shared" si="234"/>
        <v>41823.668761574074</v>
      </c>
      <c r="U3485">
        <f t="shared" si="235"/>
        <v>2014</v>
      </c>
    </row>
    <row r="3486" spans="1:21" ht="48" hidden="1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P3486">
        <f t="shared" si="232"/>
        <v>64.91</v>
      </c>
      <c r="Q3486" s="11" t="s">
        <v>8315</v>
      </c>
      <c r="R3486" t="s">
        <v>8316</v>
      </c>
      <c r="S3486" s="16">
        <f t="shared" si="233"/>
        <v>42506.760405092587</v>
      </c>
      <c r="T3486" s="16">
        <f t="shared" si="234"/>
        <v>42536.760405092587</v>
      </c>
      <c r="U3486">
        <f t="shared" si="235"/>
        <v>2016</v>
      </c>
    </row>
    <row r="3487" spans="1:21" ht="48" hidden="1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P3487">
        <f t="shared" si="232"/>
        <v>55.33</v>
      </c>
      <c r="Q3487" s="11" t="s">
        <v>8315</v>
      </c>
      <c r="R3487" t="s">
        <v>8316</v>
      </c>
      <c r="S3487" s="16">
        <f t="shared" si="233"/>
        <v>42372.693055555559</v>
      </c>
      <c r="T3487" s="16">
        <f t="shared" si="234"/>
        <v>42402.693055555559</v>
      </c>
      <c r="U3487">
        <f t="shared" si="235"/>
        <v>2016</v>
      </c>
    </row>
    <row r="3488" spans="1:21" ht="48" hidden="1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P3488">
        <f t="shared" si="232"/>
        <v>83.14</v>
      </c>
      <c r="Q3488" s="11" t="s">
        <v>8315</v>
      </c>
      <c r="R3488" t="s">
        <v>8316</v>
      </c>
      <c r="S3488" s="16">
        <f t="shared" si="233"/>
        <v>42126.87501157407</v>
      </c>
      <c r="T3488" s="16">
        <f t="shared" si="234"/>
        <v>42158.290972222225</v>
      </c>
      <c r="U3488">
        <f t="shared" si="235"/>
        <v>2015</v>
      </c>
    </row>
    <row r="3489" spans="1:21" ht="48" hidden="1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P3489">
        <f t="shared" si="232"/>
        <v>38.71</v>
      </c>
      <c r="Q3489" s="11" t="s">
        <v>8315</v>
      </c>
      <c r="R3489" t="s">
        <v>8316</v>
      </c>
      <c r="S3489" s="16">
        <f t="shared" si="233"/>
        <v>42149.940416666665</v>
      </c>
      <c r="T3489" s="16">
        <f t="shared" si="234"/>
        <v>42179.940416666665</v>
      </c>
      <c r="U3489">
        <f t="shared" si="235"/>
        <v>2015</v>
      </c>
    </row>
    <row r="3490" spans="1:21" ht="48" hidden="1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P3490">
        <f t="shared" si="232"/>
        <v>125.38</v>
      </c>
      <c r="Q3490" s="11" t="s">
        <v>8315</v>
      </c>
      <c r="R3490" t="s">
        <v>8316</v>
      </c>
      <c r="S3490" s="16">
        <f t="shared" si="233"/>
        <v>42087.768055555556</v>
      </c>
      <c r="T3490" s="16">
        <f t="shared" si="234"/>
        <v>42111.666666666672</v>
      </c>
      <c r="U3490">
        <f t="shared" si="235"/>
        <v>2015</v>
      </c>
    </row>
    <row r="3491" spans="1:21" ht="48" hidden="1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P3491">
        <f t="shared" si="232"/>
        <v>78.260000000000005</v>
      </c>
      <c r="Q3491" s="11" t="s">
        <v>8315</v>
      </c>
      <c r="R3491" t="s">
        <v>8316</v>
      </c>
      <c r="S3491" s="16">
        <f t="shared" si="233"/>
        <v>41753.635775462964</v>
      </c>
      <c r="T3491" s="16">
        <f t="shared" si="234"/>
        <v>41783.875</v>
      </c>
      <c r="U3491">
        <f t="shared" si="235"/>
        <v>2014</v>
      </c>
    </row>
    <row r="3492" spans="1:21" ht="48" hidden="1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P3492">
        <f t="shared" si="232"/>
        <v>47.22</v>
      </c>
      <c r="Q3492" s="11" t="s">
        <v>8315</v>
      </c>
      <c r="R3492" t="s">
        <v>8316</v>
      </c>
      <c r="S3492" s="16">
        <f t="shared" si="233"/>
        <v>42443.802361111113</v>
      </c>
      <c r="T3492" s="16">
        <f t="shared" si="234"/>
        <v>42473.802361111113</v>
      </c>
      <c r="U3492">
        <f t="shared" si="235"/>
        <v>2016</v>
      </c>
    </row>
    <row r="3493" spans="1:21" ht="48" hidden="1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P3493">
        <f t="shared" si="232"/>
        <v>79.099999999999994</v>
      </c>
      <c r="Q3493" s="11" t="s">
        <v>8315</v>
      </c>
      <c r="R3493" t="s">
        <v>8316</v>
      </c>
      <c r="S3493" s="16">
        <f t="shared" si="233"/>
        <v>42121.249814814815</v>
      </c>
      <c r="T3493" s="16">
        <f t="shared" si="234"/>
        <v>42142.249814814815</v>
      </c>
      <c r="U3493">
        <f t="shared" si="235"/>
        <v>2015</v>
      </c>
    </row>
    <row r="3494" spans="1:21" ht="48" hidden="1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P3494">
        <f t="shared" si="232"/>
        <v>114.29</v>
      </c>
      <c r="Q3494" s="11" t="s">
        <v>8315</v>
      </c>
      <c r="R3494" t="s">
        <v>8316</v>
      </c>
      <c r="S3494" s="16">
        <f t="shared" si="233"/>
        <v>42268.009224537032</v>
      </c>
      <c r="T3494" s="16">
        <f t="shared" si="234"/>
        <v>42303.009224537032</v>
      </c>
      <c r="U3494">
        <f t="shared" si="235"/>
        <v>2015</v>
      </c>
    </row>
    <row r="3495" spans="1:21" ht="48" hidden="1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P3495">
        <f t="shared" si="232"/>
        <v>51.72</v>
      </c>
      <c r="Q3495" s="11" t="s">
        <v>8315</v>
      </c>
      <c r="R3495" t="s">
        <v>8316</v>
      </c>
      <c r="S3495" s="16">
        <f t="shared" si="233"/>
        <v>41848.866157407407</v>
      </c>
      <c r="T3495" s="16">
        <f t="shared" si="234"/>
        <v>41868.21597222222</v>
      </c>
      <c r="U3495">
        <f t="shared" si="235"/>
        <v>2014</v>
      </c>
    </row>
    <row r="3496" spans="1:21" ht="48" hidden="1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P3496">
        <f t="shared" si="232"/>
        <v>30.77</v>
      </c>
      <c r="Q3496" s="11" t="s">
        <v>8315</v>
      </c>
      <c r="R3496" t="s">
        <v>8316</v>
      </c>
      <c r="S3496" s="16">
        <f t="shared" si="233"/>
        <v>42689.214988425927</v>
      </c>
      <c r="T3496" s="16">
        <f t="shared" si="234"/>
        <v>42700.25</v>
      </c>
      <c r="U3496">
        <f t="shared" si="235"/>
        <v>2016</v>
      </c>
    </row>
    <row r="3497" spans="1:21" ht="48" hidden="1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P3497">
        <f t="shared" si="232"/>
        <v>74.209999999999994</v>
      </c>
      <c r="Q3497" s="11" t="s">
        <v>8315</v>
      </c>
      <c r="R3497" t="s">
        <v>8316</v>
      </c>
      <c r="S3497" s="16">
        <f t="shared" si="233"/>
        <v>41915.762835648151</v>
      </c>
      <c r="T3497" s="16">
        <f t="shared" si="234"/>
        <v>41944.720833333333</v>
      </c>
      <c r="U3497">
        <f t="shared" si="235"/>
        <v>2014</v>
      </c>
    </row>
    <row r="3498" spans="1:21" ht="48" hidden="1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P3498">
        <f t="shared" si="232"/>
        <v>47.85</v>
      </c>
      <c r="Q3498" s="11" t="s">
        <v>8315</v>
      </c>
      <c r="R3498" t="s">
        <v>8316</v>
      </c>
      <c r="S3498" s="16">
        <f t="shared" si="233"/>
        <v>42584.846828703703</v>
      </c>
      <c r="T3498" s="16">
        <f t="shared" si="234"/>
        <v>42624.846828703703</v>
      </c>
      <c r="U3498">
        <f t="shared" si="235"/>
        <v>2016</v>
      </c>
    </row>
    <row r="3499" spans="1:21" ht="48" hidden="1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P3499">
        <f t="shared" si="232"/>
        <v>34.409999999999997</v>
      </c>
      <c r="Q3499" s="11" t="s">
        <v>8315</v>
      </c>
      <c r="R3499" t="s">
        <v>8316</v>
      </c>
      <c r="S3499" s="16">
        <f t="shared" si="233"/>
        <v>42511.741944444439</v>
      </c>
      <c r="T3499" s="16">
        <f t="shared" si="234"/>
        <v>42523.916666666672</v>
      </c>
      <c r="U3499">
        <f t="shared" si="235"/>
        <v>2016</v>
      </c>
    </row>
    <row r="3500" spans="1:21" ht="48" hidden="1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P3500">
        <f t="shared" si="232"/>
        <v>40.24</v>
      </c>
      <c r="Q3500" s="11" t="s">
        <v>8315</v>
      </c>
      <c r="R3500" t="s">
        <v>8316</v>
      </c>
      <c r="S3500" s="16">
        <f t="shared" si="233"/>
        <v>42459.15861111111</v>
      </c>
      <c r="T3500" s="16">
        <f t="shared" si="234"/>
        <v>42518.905555555553</v>
      </c>
      <c r="U3500">
        <f t="shared" si="235"/>
        <v>2016</v>
      </c>
    </row>
    <row r="3501" spans="1:21" ht="48" hidden="1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P3501">
        <f t="shared" si="232"/>
        <v>60.29</v>
      </c>
      <c r="Q3501" s="11" t="s">
        <v>8315</v>
      </c>
      <c r="R3501" t="s">
        <v>8316</v>
      </c>
      <c r="S3501" s="16">
        <f t="shared" si="233"/>
        <v>42132.036168981482</v>
      </c>
      <c r="T3501" s="16">
        <f t="shared" si="234"/>
        <v>42186.290972222225</v>
      </c>
      <c r="U3501">
        <f t="shared" si="235"/>
        <v>2015</v>
      </c>
    </row>
    <row r="3502" spans="1:21" ht="48" hidden="1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P3502">
        <f t="shared" si="232"/>
        <v>25.31</v>
      </c>
      <c r="Q3502" s="11" t="s">
        <v>8315</v>
      </c>
      <c r="R3502" t="s">
        <v>8316</v>
      </c>
      <c r="S3502" s="16">
        <f t="shared" si="233"/>
        <v>42419.91942129629</v>
      </c>
      <c r="T3502" s="16">
        <f t="shared" si="234"/>
        <v>42436.207638888889</v>
      </c>
      <c r="U3502">
        <f t="shared" si="235"/>
        <v>2016</v>
      </c>
    </row>
    <row r="3503" spans="1:21" ht="48" hidden="1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P3503">
        <f t="shared" si="232"/>
        <v>35.950000000000003</v>
      </c>
      <c r="Q3503" s="11" t="s">
        <v>8315</v>
      </c>
      <c r="R3503" t="s">
        <v>8316</v>
      </c>
      <c r="S3503" s="16">
        <f t="shared" si="233"/>
        <v>42233.763831018514</v>
      </c>
      <c r="T3503" s="16">
        <f t="shared" si="234"/>
        <v>42258.763831018514</v>
      </c>
      <c r="U3503">
        <f t="shared" si="235"/>
        <v>2015</v>
      </c>
    </row>
    <row r="3504" spans="1:21" ht="48" hidden="1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P3504">
        <f t="shared" si="232"/>
        <v>136</v>
      </c>
      <c r="Q3504" s="11" t="s">
        <v>8315</v>
      </c>
      <c r="R3504" t="s">
        <v>8316</v>
      </c>
      <c r="S3504" s="16">
        <f t="shared" si="233"/>
        <v>42430.839398148149</v>
      </c>
      <c r="T3504" s="16">
        <f t="shared" si="234"/>
        <v>42445.165972222225</v>
      </c>
      <c r="U3504">
        <f t="shared" si="235"/>
        <v>2016</v>
      </c>
    </row>
    <row r="3505" spans="1:21" ht="48" hidden="1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P3505">
        <f t="shared" si="232"/>
        <v>70.760000000000005</v>
      </c>
      <c r="Q3505" s="11" t="s">
        <v>8315</v>
      </c>
      <c r="R3505" t="s">
        <v>8316</v>
      </c>
      <c r="S3505" s="16">
        <f t="shared" si="233"/>
        <v>42545.478333333333</v>
      </c>
      <c r="T3505" s="16">
        <f t="shared" si="234"/>
        <v>42575.478333333333</v>
      </c>
      <c r="U3505">
        <f t="shared" si="235"/>
        <v>2016</v>
      </c>
    </row>
    <row r="3506" spans="1:21" ht="48" hidden="1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P3506">
        <f t="shared" si="232"/>
        <v>125</v>
      </c>
      <c r="Q3506" s="11" t="s">
        <v>8315</v>
      </c>
      <c r="R3506" t="s">
        <v>8316</v>
      </c>
      <c r="S3506" s="16">
        <f t="shared" si="233"/>
        <v>42297.748738425929</v>
      </c>
      <c r="T3506" s="16">
        <f t="shared" si="234"/>
        <v>42327.790405092594</v>
      </c>
      <c r="U3506">
        <f t="shared" si="235"/>
        <v>2015</v>
      </c>
    </row>
    <row r="3507" spans="1:21" ht="96" hidden="1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P3507">
        <f t="shared" si="232"/>
        <v>66.510000000000005</v>
      </c>
      <c r="Q3507" s="11" t="s">
        <v>8315</v>
      </c>
      <c r="R3507" t="s">
        <v>8316</v>
      </c>
      <c r="S3507" s="16">
        <f t="shared" si="233"/>
        <v>41760.935706018521</v>
      </c>
      <c r="T3507" s="16">
        <f t="shared" si="234"/>
        <v>41772.166666666664</v>
      </c>
      <c r="U3507">
        <f t="shared" si="235"/>
        <v>2014</v>
      </c>
    </row>
    <row r="3508" spans="1:21" ht="48" hidden="1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P3508">
        <f t="shared" si="232"/>
        <v>105</v>
      </c>
      <c r="Q3508" s="11" t="s">
        <v>8315</v>
      </c>
      <c r="R3508" t="s">
        <v>8316</v>
      </c>
      <c r="S3508" s="16">
        <f t="shared" si="233"/>
        <v>41829.734259259261</v>
      </c>
      <c r="T3508" s="16">
        <f t="shared" si="234"/>
        <v>41874.734259259261</v>
      </c>
      <c r="U3508">
        <f t="shared" si="235"/>
        <v>2014</v>
      </c>
    </row>
    <row r="3509" spans="1:21" ht="32" hidden="1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P3509">
        <f t="shared" si="232"/>
        <v>145</v>
      </c>
      <c r="Q3509" s="11" t="s">
        <v>8315</v>
      </c>
      <c r="R3509" t="s">
        <v>8316</v>
      </c>
      <c r="S3509" s="16">
        <f t="shared" si="233"/>
        <v>42491.92288194444</v>
      </c>
      <c r="T3509" s="16">
        <f t="shared" si="234"/>
        <v>42521.92288194444</v>
      </c>
      <c r="U3509">
        <f t="shared" si="235"/>
        <v>2016</v>
      </c>
    </row>
    <row r="3510" spans="1:21" ht="48" hidden="1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P3510">
        <f t="shared" si="232"/>
        <v>12</v>
      </c>
      <c r="Q3510" s="11" t="s">
        <v>8315</v>
      </c>
      <c r="R3510" t="s">
        <v>8316</v>
      </c>
      <c r="S3510" s="16">
        <f t="shared" si="233"/>
        <v>42477.729780092588</v>
      </c>
      <c r="T3510" s="16">
        <f t="shared" si="234"/>
        <v>42500.875</v>
      </c>
      <c r="U3510">
        <f t="shared" si="235"/>
        <v>2016</v>
      </c>
    </row>
    <row r="3511" spans="1:21" ht="48" hidden="1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P3511">
        <f t="shared" si="232"/>
        <v>96.67</v>
      </c>
      <c r="Q3511" s="11" t="s">
        <v>8315</v>
      </c>
      <c r="R3511" t="s">
        <v>8316</v>
      </c>
      <c r="S3511" s="16">
        <f t="shared" si="233"/>
        <v>41950.859560185185</v>
      </c>
      <c r="T3511" s="16">
        <f t="shared" si="234"/>
        <v>41964.204861111109</v>
      </c>
      <c r="U3511">
        <f t="shared" si="235"/>
        <v>2014</v>
      </c>
    </row>
    <row r="3512" spans="1:21" ht="48" hidden="1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P3512">
        <f t="shared" si="232"/>
        <v>60.33</v>
      </c>
      <c r="Q3512" s="11" t="s">
        <v>8315</v>
      </c>
      <c r="R3512" t="s">
        <v>8316</v>
      </c>
      <c r="S3512" s="16">
        <f t="shared" si="233"/>
        <v>41802.62090277778</v>
      </c>
      <c r="T3512" s="16">
        <f t="shared" si="234"/>
        <v>41822.62090277778</v>
      </c>
      <c r="U3512">
        <f t="shared" si="235"/>
        <v>2014</v>
      </c>
    </row>
    <row r="3513" spans="1:21" ht="48" hidden="1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P3513">
        <f t="shared" si="232"/>
        <v>79.89</v>
      </c>
      <c r="Q3513" s="11" t="s">
        <v>8315</v>
      </c>
      <c r="R3513" t="s">
        <v>8316</v>
      </c>
      <c r="S3513" s="16">
        <f t="shared" si="233"/>
        <v>41927.873784722222</v>
      </c>
      <c r="T3513" s="16">
        <f t="shared" si="234"/>
        <v>41950.770833333336</v>
      </c>
      <c r="U3513">
        <f t="shared" si="235"/>
        <v>2014</v>
      </c>
    </row>
    <row r="3514" spans="1:21" ht="48" hidden="1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P3514">
        <f t="shared" si="232"/>
        <v>58.82</v>
      </c>
      <c r="Q3514" s="11" t="s">
        <v>8315</v>
      </c>
      <c r="R3514" t="s">
        <v>8316</v>
      </c>
      <c r="S3514" s="16">
        <f t="shared" si="233"/>
        <v>42057.536944444444</v>
      </c>
      <c r="T3514" s="16">
        <f t="shared" si="234"/>
        <v>42117.49527777778</v>
      </c>
      <c r="U3514">
        <f t="shared" si="235"/>
        <v>2015</v>
      </c>
    </row>
    <row r="3515" spans="1:21" ht="48" hidden="1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P3515">
        <f t="shared" si="232"/>
        <v>75.34</v>
      </c>
      <c r="Q3515" s="11" t="s">
        <v>8315</v>
      </c>
      <c r="R3515" t="s">
        <v>8316</v>
      </c>
      <c r="S3515" s="16">
        <f t="shared" si="233"/>
        <v>41781.096203703702</v>
      </c>
      <c r="T3515" s="16">
        <f t="shared" si="234"/>
        <v>41794.207638888889</v>
      </c>
      <c r="U3515">
        <f t="shared" si="235"/>
        <v>2014</v>
      </c>
    </row>
    <row r="3516" spans="1:21" ht="48" hidden="1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P3516">
        <f t="shared" si="232"/>
        <v>55</v>
      </c>
      <c r="Q3516" s="11" t="s">
        <v>8315</v>
      </c>
      <c r="R3516" t="s">
        <v>8316</v>
      </c>
      <c r="S3516" s="16">
        <f t="shared" si="233"/>
        <v>42020.846666666665</v>
      </c>
      <c r="T3516" s="16">
        <f t="shared" si="234"/>
        <v>42037.207638888889</v>
      </c>
      <c r="U3516">
        <f t="shared" si="235"/>
        <v>2015</v>
      </c>
    </row>
    <row r="3517" spans="1:21" ht="48" hidden="1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P3517">
        <f t="shared" si="232"/>
        <v>66.959999999999994</v>
      </c>
      <c r="Q3517" s="11" t="s">
        <v>8315</v>
      </c>
      <c r="R3517" t="s">
        <v>8316</v>
      </c>
      <c r="S3517" s="16">
        <f t="shared" si="233"/>
        <v>42125.772812499999</v>
      </c>
      <c r="T3517" s="16">
        <f t="shared" si="234"/>
        <v>42155.772812499999</v>
      </c>
      <c r="U3517">
        <f t="shared" si="235"/>
        <v>2015</v>
      </c>
    </row>
    <row r="3518" spans="1:21" ht="48" hidden="1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P3518">
        <f t="shared" si="232"/>
        <v>227.27</v>
      </c>
      <c r="Q3518" s="11" t="s">
        <v>8315</v>
      </c>
      <c r="R3518" t="s">
        <v>8316</v>
      </c>
      <c r="S3518" s="16">
        <f t="shared" si="233"/>
        <v>41856.010069444441</v>
      </c>
      <c r="T3518" s="16">
        <f t="shared" si="234"/>
        <v>41890.125</v>
      </c>
      <c r="U3518">
        <f t="shared" si="235"/>
        <v>2014</v>
      </c>
    </row>
    <row r="3519" spans="1:21" ht="48" hidden="1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P3519">
        <f t="shared" si="232"/>
        <v>307.69</v>
      </c>
      <c r="Q3519" s="11" t="s">
        <v>8315</v>
      </c>
      <c r="R3519" t="s">
        <v>8316</v>
      </c>
      <c r="S3519" s="16">
        <f t="shared" si="233"/>
        <v>41794.817523148151</v>
      </c>
      <c r="T3519" s="16">
        <f t="shared" si="234"/>
        <v>41824.458333333336</v>
      </c>
      <c r="U3519">
        <f t="shared" si="235"/>
        <v>2014</v>
      </c>
    </row>
    <row r="3520" spans="1:21" ht="48" hidden="1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P3520">
        <f t="shared" si="232"/>
        <v>50.02</v>
      </c>
      <c r="Q3520" s="11" t="s">
        <v>8315</v>
      </c>
      <c r="R3520" t="s">
        <v>8316</v>
      </c>
      <c r="S3520" s="16">
        <f t="shared" si="233"/>
        <v>41893.783553240741</v>
      </c>
      <c r="T3520" s="16">
        <f t="shared" si="234"/>
        <v>41914.597916666666</v>
      </c>
      <c r="U3520">
        <f t="shared" si="235"/>
        <v>2014</v>
      </c>
    </row>
    <row r="3521" spans="1:21" ht="48" hidden="1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P3521">
        <f t="shared" si="232"/>
        <v>72.39</v>
      </c>
      <c r="Q3521" s="11" t="s">
        <v>8315</v>
      </c>
      <c r="R3521" t="s">
        <v>8316</v>
      </c>
      <c r="S3521" s="16">
        <f t="shared" si="233"/>
        <v>42037.598958333328</v>
      </c>
      <c r="T3521" s="16">
        <f t="shared" si="234"/>
        <v>42067.598958333328</v>
      </c>
      <c r="U3521">
        <f t="shared" si="235"/>
        <v>2015</v>
      </c>
    </row>
    <row r="3522" spans="1:21" ht="32" hidden="1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P3522">
        <f t="shared" si="232"/>
        <v>95.95</v>
      </c>
      <c r="Q3522" s="11" t="s">
        <v>8315</v>
      </c>
      <c r="R3522" t="s">
        <v>8316</v>
      </c>
      <c r="S3522" s="16">
        <f t="shared" si="233"/>
        <v>42227.824212962965</v>
      </c>
      <c r="T3522" s="16">
        <f t="shared" si="234"/>
        <v>42253.57430555555</v>
      </c>
      <c r="U3522">
        <f t="shared" si="235"/>
        <v>2015</v>
      </c>
    </row>
    <row r="3523" spans="1:21" ht="48" hidden="1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P3523">
        <f t="shared" ref="P3523:P3586" si="236">IFERROR(ROUND(E3523/L3523,2),0)</f>
        <v>45.62</v>
      </c>
      <c r="Q3523" s="11" t="s">
        <v>8315</v>
      </c>
      <c r="R3523" t="s">
        <v>8316</v>
      </c>
      <c r="S3523" s="16">
        <f t="shared" ref="S3523:S3586" si="237">(((J3523/60)/60)/24)+DATE(1970,1,1)</f>
        <v>41881.361342592594</v>
      </c>
      <c r="T3523" s="16">
        <f t="shared" ref="T3523:T3586" si="238">(((I3523/60)/60)/24)+DATE(1970,1,1)</f>
        <v>41911.361342592594</v>
      </c>
      <c r="U3523">
        <f t="shared" ref="U3523:U3586" si="239">YEAR(T3523)</f>
        <v>2014</v>
      </c>
    </row>
    <row r="3524" spans="1:21" ht="48" hidden="1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P3524">
        <f t="shared" si="236"/>
        <v>41.03</v>
      </c>
      <c r="Q3524" s="11" t="s">
        <v>8315</v>
      </c>
      <c r="R3524" t="s">
        <v>8316</v>
      </c>
      <c r="S3524" s="16">
        <f t="shared" si="237"/>
        <v>42234.789884259255</v>
      </c>
      <c r="T3524" s="16">
        <f t="shared" si="238"/>
        <v>42262.420833333337</v>
      </c>
      <c r="U3524">
        <f t="shared" si="239"/>
        <v>2015</v>
      </c>
    </row>
    <row r="3525" spans="1:21" ht="48" hidden="1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P3525">
        <f t="shared" si="236"/>
        <v>56.83</v>
      </c>
      <c r="Q3525" s="11" t="s">
        <v>8315</v>
      </c>
      <c r="R3525" t="s">
        <v>8316</v>
      </c>
      <c r="S3525" s="16">
        <f t="shared" si="237"/>
        <v>42581.397546296299</v>
      </c>
      <c r="T3525" s="16">
        <f t="shared" si="238"/>
        <v>42638.958333333328</v>
      </c>
      <c r="U3525">
        <f t="shared" si="239"/>
        <v>2016</v>
      </c>
    </row>
    <row r="3526" spans="1:21" ht="48" hidden="1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P3526">
        <f t="shared" si="236"/>
        <v>137.24</v>
      </c>
      <c r="Q3526" s="11" t="s">
        <v>8315</v>
      </c>
      <c r="R3526" t="s">
        <v>8316</v>
      </c>
      <c r="S3526" s="16">
        <f t="shared" si="237"/>
        <v>41880.76357638889</v>
      </c>
      <c r="T3526" s="16">
        <f t="shared" si="238"/>
        <v>41895.166666666664</v>
      </c>
      <c r="U3526">
        <f t="shared" si="239"/>
        <v>2014</v>
      </c>
    </row>
    <row r="3527" spans="1:21" ht="48" hidden="1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P3527">
        <f t="shared" si="236"/>
        <v>75.709999999999994</v>
      </c>
      <c r="Q3527" s="11" t="s">
        <v>8315</v>
      </c>
      <c r="R3527" t="s">
        <v>8316</v>
      </c>
      <c r="S3527" s="16">
        <f t="shared" si="237"/>
        <v>42214.6956712963</v>
      </c>
      <c r="T3527" s="16">
        <f t="shared" si="238"/>
        <v>42225.666666666672</v>
      </c>
      <c r="U3527">
        <f t="shared" si="239"/>
        <v>2015</v>
      </c>
    </row>
    <row r="3528" spans="1:21" ht="48" hidden="1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P3528">
        <f t="shared" si="236"/>
        <v>99</v>
      </c>
      <c r="Q3528" s="11" t="s">
        <v>8315</v>
      </c>
      <c r="R3528" t="s">
        <v>8316</v>
      </c>
      <c r="S3528" s="16">
        <f t="shared" si="237"/>
        <v>42460.335312499999</v>
      </c>
      <c r="T3528" s="16">
        <f t="shared" si="238"/>
        <v>42488.249305555553</v>
      </c>
      <c r="U3528">
        <f t="shared" si="239"/>
        <v>2016</v>
      </c>
    </row>
    <row r="3529" spans="1:21" ht="48" hidden="1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P3529">
        <f t="shared" si="236"/>
        <v>81.569999999999993</v>
      </c>
      <c r="Q3529" s="11" t="s">
        <v>8315</v>
      </c>
      <c r="R3529" t="s">
        <v>8316</v>
      </c>
      <c r="S3529" s="16">
        <f t="shared" si="237"/>
        <v>42167.023206018523</v>
      </c>
      <c r="T3529" s="16">
        <f t="shared" si="238"/>
        <v>42196.165972222225</v>
      </c>
      <c r="U3529">
        <f t="shared" si="239"/>
        <v>2015</v>
      </c>
    </row>
    <row r="3530" spans="1:21" ht="48" hidden="1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P3530">
        <f t="shared" si="236"/>
        <v>45.11</v>
      </c>
      <c r="Q3530" s="11" t="s">
        <v>8315</v>
      </c>
      <c r="R3530" t="s">
        <v>8316</v>
      </c>
      <c r="S3530" s="16">
        <f t="shared" si="237"/>
        <v>42733.50136574074</v>
      </c>
      <c r="T3530" s="16">
        <f t="shared" si="238"/>
        <v>42753.50136574074</v>
      </c>
      <c r="U3530">
        <f t="shared" si="239"/>
        <v>2017</v>
      </c>
    </row>
    <row r="3531" spans="1:21" ht="48" hidden="1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P3531">
        <f t="shared" si="236"/>
        <v>36.67</v>
      </c>
      <c r="Q3531" s="11" t="s">
        <v>8315</v>
      </c>
      <c r="R3531" t="s">
        <v>8316</v>
      </c>
      <c r="S3531" s="16">
        <f t="shared" si="237"/>
        <v>42177.761782407411</v>
      </c>
      <c r="T3531" s="16">
        <f t="shared" si="238"/>
        <v>42198.041666666672</v>
      </c>
      <c r="U3531">
        <f t="shared" si="239"/>
        <v>2015</v>
      </c>
    </row>
    <row r="3532" spans="1:21" ht="48" hidden="1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P3532">
        <f t="shared" si="236"/>
        <v>125</v>
      </c>
      <c r="Q3532" s="11" t="s">
        <v>8315</v>
      </c>
      <c r="R3532" t="s">
        <v>8316</v>
      </c>
      <c r="S3532" s="16">
        <f t="shared" si="237"/>
        <v>42442.623344907406</v>
      </c>
      <c r="T3532" s="16">
        <f t="shared" si="238"/>
        <v>42470.833333333328</v>
      </c>
      <c r="U3532">
        <f t="shared" si="239"/>
        <v>2016</v>
      </c>
    </row>
    <row r="3533" spans="1:21" ht="16" hidden="1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P3533">
        <f t="shared" si="236"/>
        <v>49.23</v>
      </c>
      <c r="Q3533" s="11" t="s">
        <v>8315</v>
      </c>
      <c r="R3533" t="s">
        <v>8316</v>
      </c>
      <c r="S3533" s="16">
        <f t="shared" si="237"/>
        <v>42521.654328703706</v>
      </c>
      <c r="T3533" s="16">
        <f t="shared" si="238"/>
        <v>42551.654328703706</v>
      </c>
      <c r="U3533">
        <f t="shared" si="239"/>
        <v>2016</v>
      </c>
    </row>
    <row r="3534" spans="1:21" ht="48" hidden="1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P3534">
        <f t="shared" si="236"/>
        <v>42.3</v>
      </c>
      <c r="Q3534" s="11" t="s">
        <v>8315</v>
      </c>
      <c r="R3534" t="s">
        <v>8316</v>
      </c>
      <c r="S3534" s="16">
        <f t="shared" si="237"/>
        <v>41884.599849537037</v>
      </c>
      <c r="T3534" s="16">
        <f t="shared" si="238"/>
        <v>41900.165972222225</v>
      </c>
      <c r="U3534">
        <f t="shared" si="239"/>
        <v>2014</v>
      </c>
    </row>
    <row r="3535" spans="1:21" ht="48" hidden="1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P3535">
        <f t="shared" si="236"/>
        <v>78.88</v>
      </c>
      <c r="Q3535" s="11" t="s">
        <v>8315</v>
      </c>
      <c r="R3535" t="s">
        <v>8316</v>
      </c>
      <c r="S3535" s="16">
        <f t="shared" si="237"/>
        <v>42289.761192129634</v>
      </c>
      <c r="T3535" s="16">
        <f t="shared" si="238"/>
        <v>42319.802858796291</v>
      </c>
      <c r="U3535">
        <f t="shared" si="239"/>
        <v>2015</v>
      </c>
    </row>
    <row r="3536" spans="1:21" ht="32" hidden="1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P3536">
        <f t="shared" si="236"/>
        <v>38.28</v>
      </c>
      <c r="Q3536" s="11" t="s">
        <v>8315</v>
      </c>
      <c r="R3536" t="s">
        <v>8316</v>
      </c>
      <c r="S3536" s="16">
        <f t="shared" si="237"/>
        <v>42243.6252662037</v>
      </c>
      <c r="T3536" s="16">
        <f t="shared" si="238"/>
        <v>42278.6252662037</v>
      </c>
      <c r="U3536">
        <f t="shared" si="239"/>
        <v>2015</v>
      </c>
    </row>
    <row r="3537" spans="1:21" ht="48" hidden="1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P3537">
        <f t="shared" si="236"/>
        <v>44.85</v>
      </c>
      <c r="Q3537" s="11" t="s">
        <v>8315</v>
      </c>
      <c r="R3537" t="s">
        <v>8316</v>
      </c>
      <c r="S3537" s="16">
        <f t="shared" si="237"/>
        <v>42248.640162037031</v>
      </c>
      <c r="T3537" s="16">
        <f t="shared" si="238"/>
        <v>42279.75</v>
      </c>
      <c r="U3537">
        <f t="shared" si="239"/>
        <v>2015</v>
      </c>
    </row>
    <row r="3538" spans="1:21" ht="48" hidden="1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P3538">
        <f t="shared" si="236"/>
        <v>13.53</v>
      </c>
      <c r="Q3538" s="11" t="s">
        <v>8315</v>
      </c>
      <c r="R3538" t="s">
        <v>8316</v>
      </c>
      <c r="S3538" s="16">
        <f t="shared" si="237"/>
        <v>42328.727141203708</v>
      </c>
      <c r="T3538" s="16">
        <f t="shared" si="238"/>
        <v>42358.499305555553</v>
      </c>
      <c r="U3538">
        <f t="shared" si="239"/>
        <v>2015</v>
      </c>
    </row>
    <row r="3539" spans="1:21" ht="48" hidden="1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P3539">
        <f t="shared" si="236"/>
        <v>43.5</v>
      </c>
      <c r="Q3539" s="11" t="s">
        <v>8315</v>
      </c>
      <c r="R3539" t="s">
        <v>8316</v>
      </c>
      <c r="S3539" s="16">
        <f t="shared" si="237"/>
        <v>41923.354351851849</v>
      </c>
      <c r="T3539" s="16">
        <f t="shared" si="238"/>
        <v>41960.332638888889</v>
      </c>
      <c r="U3539">
        <f t="shared" si="239"/>
        <v>2014</v>
      </c>
    </row>
    <row r="3540" spans="1:21" ht="48" hidden="1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P3540">
        <f t="shared" si="236"/>
        <v>30.95</v>
      </c>
      <c r="Q3540" s="11" t="s">
        <v>8315</v>
      </c>
      <c r="R3540" t="s">
        <v>8316</v>
      </c>
      <c r="S3540" s="16">
        <f t="shared" si="237"/>
        <v>42571.420601851853</v>
      </c>
      <c r="T3540" s="16">
        <f t="shared" si="238"/>
        <v>42599.420601851853</v>
      </c>
      <c r="U3540">
        <f t="shared" si="239"/>
        <v>2016</v>
      </c>
    </row>
    <row r="3541" spans="1:21" ht="48" hidden="1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P3541">
        <f t="shared" si="236"/>
        <v>55.23</v>
      </c>
      <c r="Q3541" s="11" t="s">
        <v>8315</v>
      </c>
      <c r="R3541" t="s">
        <v>8316</v>
      </c>
      <c r="S3541" s="16">
        <f t="shared" si="237"/>
        <v>42600.756041666667</v>
      </c>
      <c r="T3541" s="16">
        <f t="shared" si="238"/>
        <v>42621.756041666667</v>
      </c>
      <c r="U3541">
        <f t="shared" si="239"/>
        <v>2016</v>
      </c>
    </row>
    <row r="3542" spans="1:21" ht="48" hidden="1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P3542">
        <f t="shared" si="236"/>
        <v>46.13</v>
      </c>
      <c r="Q3542" s="11" t="s">
        <v>8315</v>
      </c>
      <c r="R3542" t="s">
        <v>8316</v>
      </c>
      <c r="S3542" s="16">
        <f t="shared" si="237"/>
        <v>42517.003368055557</v>
      </c>
      <c r="T3542" s="16">
        <f t="shared" si="238"/>
        <v>42547.003368055557</v>
      </c>
      <c r="U3542">
        <f t="shared" si="239"/>
        <v>2016</v>
      </c>
    </row>
    <row r="3543" spans="1:21" ht="48" hidden="1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P3543">
        <f t="shared" si="236"/>
        <v>39.380000000000003</v>
      </c>
      <c r="Q3543" s="11" t="s">
        <v>8315</v>
      </c>
      <c r="R3543" t="s">
        <v>8316</v>
      </c>
      <c r="S3543" s="16">
        <f t="shared" si="237"/>
        <v>42222.730034722219</v>
      </c>
      <c r="T3543" s="16">
        <f t="shared" si="238"/>
        <v>42247.730034722219</v>
      </c>
      <c r="U3543">
        <f t="shared" si="239"/>
        <v>2015</v>
      </c>
    </row>
    <row r="3544" spans="1:21" ht="48" hidden="1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P3544">
        <f t="shared" si="236"/>
        <v>66.150000000000006</v>
      </c>
      <c r="Q3544" s="11" t="s">
        <v>8315</v>
      </c>
      <c r="R3544" t="s">
        <v>8316</v>
      </c>
      <c r="S3544" s="16">
        <f t="shared" si="237"/>
        <v>41829.599791666667</v>
      </c>
      <c r="T3544" s="16">
        <f t="shared" si="238"/>
        <v>41889.599791666667</v>
      </c>
      <c r="U3544">
        <f t="shared" si="239"/>
        <v>2014</v>
      </c>
    </row>
    <row r="3545" spans="1:21" ht="48" hidden="1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P3545">
        <f t="shared" si="236"/>
        <v>54.14</v>
      </c>
      <c r="Q3545" s="11" t="s">
        <v>8315</v>
      </c>
      <c r="R3545" t="s">
        <v>8316</v>
      </c>
      <c r="S3545" s="16">
        <f t="shared" si="237"/>
        <v>42150.755312499998</v>
      </c>
      <c r="T3545" s="16">
        <f t="shared" si="238"/>
        <v>42180.755312499998</v>
      </c>
      <c r="U3545">
        <f t="shared" si="239"/>
        <v>2015</v>
      </c>
    </row>
    <row r="3546" spans="1:21" ht="32" hidden="1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P3546">
        <f t="shared" si="236"/>
        <v>104.17</v>
      </c>
      <c r="Q3546" s="11" t="s">
        <v>8315</v>
      </c>
      <c r="R3546" t="s">
        <v>8316</v>
      </c>
      <c r="S3546" s="16">
        <f t="shared" si="237"/>
        <v>42040.831678240742</v>
      </c>
      <c r="T3546" s="16">
        <f t="shared" si="238"/>
        <v>42070.831678240742</v>
      </c>
      <c r="U3546">
        <f t="shared" si="239"/>
        <v>2015</v>
      </c>
    </row>
    <row r="3547" spans="1:21" ht="48" hidden="1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P3547">
        <f t="shared" si="236"/>
        <v>31.38</v>
      </c>
      <c r="Q3547" s="11" t="s">
        <v>8315</v>
      </c>
      <c r="R3547" t="s">
        <v>8316</v>
      </c>
      <c r="S3547" s="16">
        <f t="shared" si="237"/>
        <v>42075.807395833333</v>
      </c>
      <c r="T3547" s="16">
        <f t="shared" si="238"/>
        <v>42105.807395833333</v>
      </c>
      <c r="U3547">
        <f t="shared" si="239"/>
        <v>2015</v>
      </c>
    </row>
    <row r="3548" spans="1:21" ht="48" hidden="1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P3548">
        <f t="shared" si="236"/>
        <v>59.21</v>
      </c>
      <c r="Q3548" s="11" t="s">
        <v>8315</v>
      </c>
      <c r="R3548" t="s">
        <v>8316</v>
      </c>
      <c r="S3548" s="16">
        <f t="shared" si="237"/>
        <v>42073.660694444443</v>
      </c>
      <c r="T3548" s="16">
        <f t="shared" si="238"/>
        <v>42095.165972222225</v>
      </c>
      <c r="U3548">
        <f t="shared" si="239"/>
        <v>2015</v>
      </c>
    </row>
    <row r="3549" spans="1:21" ht="48" hidden="1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P3549">
        <f t="shared" si="236"/>
        <v>119.18</v>
      </c>
      <c r="Q3549" s="11" t="s">
        <v>8315</v>
      </c>
      <c r="R3549" t="s">
        <v>8316</v>
      </c>
      <c r="S3549" s="16">
        <f t="shared" si="237"/>
        <v>42480.078715277778</v>
      </c>
      <c r="T3549" s="16">
        <f t="shared" si="238"/>
        <v>42504.165972222225</v>
      </c>
      <c r="U3549">
        <f t="shared" si="239"/>
        <v>2016</v>
      </c>
    </row>
    <row r="3550" spans="1:21" ht="48" hidden="1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P3550">
        <f t="shared" si="236"/>
        <v>164.62</v>
      </c>
      <c r="Q3550" s="11" t="s">
        <v>8315</v>
      </c>
      <c r="R3550" t="s">
        <v>8316</v>
      </c>
      <c r="S3550" s="16">
        <f t="shared" si="237"/>
        <v>42411.942291666666</v>
      </c>
      <c r="T3550" s="16">
        <f t="shared" si="238"/>
        <v>42434.041666666672</v>
      </c>
      <c r="U3550">
        <f t="shared" si="239"/>
        <v>2016</v>
      </c>
    </row>
    <row r="3551" spans="1:21" ht="48" hidden="1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P3551">
        <f t="shared" si="236"/>
        <v>24.29</v>
      </c>
      <c r="Q3551" s="11" t="s">
        <v>8315</v>
      </c>
      <c r="R3551" t="s">
        <v>8316</v>
      </c>
      <c r="S3551" s="16">
        <f t="shared" si="237"/>
        <v>42223.394363425927</v>
      </c>
      <c r="T3551" s="16">
        <f t="shared" si="238"/>
        <v>42251.394363425927</v>
      </c>
      <c r="U3551">
        <f t="shared" si="239"/>
        <v>2015</v>
      </c>
    </row>
    <row r="3552" spans="1:21" ht="48" hidden="1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P3552">
        <f t="shared" si="236"/>
        <v>40.94</v>
      </c>
      <c r="Q3552" s="11" t="s">
        <v>8315</v>
      </c>
      <c r="R3552" t="s">
        <v>8316</v>
      </c>
      <c r="S3552" s="16">
        <f t="shared" si="237"/>
        <v>42462.893495370372</v>
      </c>
      <c r="T3552" s="16">
        <f t="shared" si="238"/>
        <v>42492.893495370372</v>
      </c>
      <c r="U3552">
        <f t="shared" si="239"/>
        <v>2016</v>
      </c>
    </row>
    <row r="3553" spans="1:21" ht="48" hidden="1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P3553">
        <f t="shared" si="236"/>
        <v>61.1</v>
      </c>
      <c r="Q3553" s="11" t="s">
        <v>8315</v>
      </c>
      <c r="R3553" t="s">
        <v>8316</v>
      </c>
      <c r="S3553" s="16">
        <f t="shared" si="237"/>
        <v>41753.515856481477</v>
      </c>
      <c r="T3553" s="16">
        <f t="shared" si="238"/>
        <v>41781.921527777777</v>
      </c>
      <c r="U3553">
        <f t="shared" si="239"/>
        <v>2014</v>
      </c>
    </row>
    <row r="3554" spans="1:21" ht="48" hidden="1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P3554">
        <f t="shared" si="236"/>
        <v>38.65</v>
      </c>
      <c r="Q3554" s="11" t="s">
        <v>8315</v>
      </c>
      <c r="R3554" t="s">
        <v>8316</v>
      </c>
      <c r="S3554" s="16">
        <f t="shared" si="237"/>
        <v>41788.587083333332</v>
      </c>
      <c r="T3554" s="16">
        <f t="shared" si="238"/>
        <v>41818.587083333332</v>
      </c>
      <c r="U3554">
        <f t="shared" si="239"/>
        <v>2014</v>
      </c>
    </row>
    <row r="3555" spans="1:21" ht="48" hidden="1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P3555">
        <f t="shared" si="236"/>
        <v>56.2</v>
      </c>
      <c r="Q3555" s="11" t="s">
        <v>8315</v>
      </c>
      <c r="R3555" t="s">
        <v>8316</v>
      </c>
      <c r="S3555" s="16">
        <f t="shared" si="237"/>
        <v>42196.028703703705</v>
      </c>
      <c r="T3555" s="16">
        <f t="shared" si="238"/>
        <v>42228</v>
      </c>
      <c r="U3555">
        <f t="shared" si="239"/>
        <v>2015</v>
      </c>
    </row>
    <row r="3556" spans="1:21" ht="48" hidden="1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P3556">
        <f t="shared" si="236"/>
        <v>107</v>
      </c>
      <c r="Q3556" s="11" t="s">
        <v>8315</v>
      </c>
      <c r="R3556" t="s">
        <v>8316</v>
      </c>
      <c r="S3556" s="16">
        <f t="shared" si="237"/>
        <v>42016.050451388888</v>
      </c>
      <c r="T3556" s="16">
        <f t="shared" si="238"/>
        <v>42046.708333333328</v>
      </c>
      <c r="U3556">
        <f t="shared" si="239"/>
        <v>2015</v>
      </c>
    </row>
    <row r="3557" spans="1:21" ht="48" hidden="1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P3557">
        <f t="shared" si="236"/>
        <v>171.43</v>
      </c>
      <c r="Q3557" s="11" t="s">
        <v>8315</v>
      </c>
      <c r="R3557" t="s">
        <v>8316</v>
      </c>
      <c r="S3557" s="16">
        <f t="shared" si="237"/>
        <v>42661.442060185189</v>
      </c>
      <c r="T3557" s="16">
        <f t="shared" si="238"/>
        <v>42691.483726851846</v>
      </c>
      <c r="U3557">
        <f t="shared" si="239"/>
        <v>2016</v>
      </c>
    </row>
    <row r="3558" spans="1:21" ht="48" hidden="1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P3558">
        <f t="shared" si="236"/>
        <v>110.5</v>
      </c>
      <c r="Q3558" s="11" t="s">
        <v>8315</v>
      </c>
      <c r="R3558" t="s">
        <v>8316</v>
      </c>
      <c r="S3558" s="16">
        <f t="shared" si="237"/>
        <v>41808.649583333332</v>
      </c>
      <c r="T3558" s="16">
        <f t="shared" si="238"/>
        <v>41868.649583333332</v>
      </c>
      <c r="U3558">
        <f t="shared" si="239"/>
        <v>2014</v>
      </c>
    </row>
    <row r="3559" spans="1:21" ht="48" hidden="1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P3559">
        <f t="shared" si="236"/>
        <v>179.28</v>
      </c>
      <c r="Q3559" s="11" t="s">
        <v>8315</v>
      </c>
      <c r="R3559" t="s">
        <v>8316</v>
      </c>
      <c r="S3559" s="16">
        <f t="shared" si="237"/>
        <v>41730.276747685188</v>
      </c>
      <c r="T3559" s="16">
        <f t="shared" si="238"/>
        <v>41764.276747685188</v>
      </c>
      <c r="U3559">
        <f t="shared" si="239"/>
        <v>2014</v>
      </c>
    </row>
    <row r="3560" spans="1:21" ht="48" hidden="1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P3560">
        <f t="shared" si="236"/>
        <v>22.91</v>
      </c>
      <c r="Q3560" s="11" t="s">
        <v>8315</v>
      </c>
      <c r="R3560" t="s">
        <v>8316</v>
      </c>
      <c r="S3560" s="16">
        <f t="shared" si="237"/>
        <v>42139.816840277781</v>
      </c>
      <c r="T3560" s="16">
        <f t="shared" si="238"/>
        <v>42181.875</v>
      </c>
      <c r="U3560">
        <f t="shared" si="239"/>
        <v>2015</v>
      </c>
    </row>
    <row r="3561" spans="1:21" ht="48" hidden="1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P3561">
        <f t="shared" si="236"/>
        <v>43.13</v>
      </c>
      <c r="Q3561" s="11" t="s">
        <v>8315</v>
      </c>
      <c r="R3561" t="s">
        <v>8316</v>
      </c>
      <c r="S3561" s="16">
        <f t="shared" si="237"/>
        <v>42194.096157407403</v>
      </c>
      <c r="T3561" s="16">
        <f t="shared" si="238"/>
        <v>42216.373611111107</v>
      </c>
      <c r="U3561">
        <f t="shared" si="239"/>
        <v>2015</v>
      </c>
    </row>
    <row r="3562" spans="1:21" ht="48" hidden="1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P3562">
        <f t="shared" si="236"/>
        <v>46.89</v>
      </c>
      <c r="Q3562" s="11" t="s">
        <v>8315</v>
      </c>
      <c r="R3562" t="s">
        <v>8316</v>
      </c>
      <c r="S3562" s="16">
        <f t="shared" si="237"/>
        <v>42115.889652777783</v>
      </c>
      <c r="T3562" s="16">
        <f t="shared" si="238"/>
        <v>42151.114583333328</v>
      </c>
      <c r="U3562">
        <f t="shared" si="239"/>
        <v>2015</v>
      </c>
    </row>
    <row r="3563" spans="1:21" ht="112" hidden="1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P3563">
        <f t="shared" si="236"/>
        <v>47.41</v>
      </c>
      <c r="Q3563" s="11" t="s">
        <v>8315</v>
      </c>
      <c r="R3563" t="s">
        <v>8316</v>
      </c>
      <c r="S3563" s="16">
        <f t="shared" si="237"/>
        <v>42203.680300925931</v>
      </c>
      <c r="T3563" s="16">
        <f t="shared" si="238"/>
        <v>42221.774999999994</v>
      </c>
      <c r="U3563">
        <f t="shared" si="239"/>
        <v>2015</v>
      </c>
    </row>
    <row r="3564" spans="1:21" ht="48" hidden="1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P3564">
        <f t="shared" si="236"/>
        <v>15.13</v>
      </c>
      <c r="Q3564" s="11" t="s">
        <v>8315</v>
      </c>
      <c r="R3564" t="s">
        <v>8316</v>
      </c>
      <c r="S3564" s="16">
        <f t="shared" si="237"/>
        <v>42433.761886574073</v>
      </c>
      <c r="T3564" s="16">
        <f t="shared" si="238"/>
        <v>42442.916666666672</v>
      </c>
      <c r="U3564">
        <f t="shared" si="239"/>
        <v>2016</v>
      </c>
    </row>
    <row r="3565" spans="1:21" ht="48" hidden="1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P3565">
        <f t="shared" si="236"/>
        <v>21.1</v>
      </c>
      <c r="Q3565" s="11" t="s">
        <v>8315</v>
      </c>
      <c r="R3565" t="s">
        <v>8316</v>
      </c>
      <c r="S3565" s="16">
        <f t="shared" si="237"/>
        <v>42555.671944444446</v>
      </c>
      <c r="T3565" s="16">
        <f t="shared" si="238"/>
        <v>42583.791666666672</v>
      </c>
      <c r="U3565">
        <f t="shared" si="239"/>
        <v>2016</v>
      </c>
    </row>
    <row r="3566" spans="1:21" ht="32" hidden="1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P3566">
        <f t="shared" si="236"/>
        <v>59.12</v>
      </c>
      <c r="Q3566" s="11" t="s">
        <v>8315</v>
      </c>
      <c r="R3566" t="s">
        <v>8316</v>
      </c>
      <c r="S3566" s="16">
        <f t="shared" si="237"/>
        <v>42236.623252314821</v>
      </c>
      <c r="T3566" s="16">
        <f t="shared" si="238"/>
        <v>42282.666666666672</v>
      </c>
      <c r="U3566">
        <f t="shared" si="239"/>
        <v>2015</v>
      </c>
    </row>
    <row r="3567" spans="1:21" ht="48" hidden="1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P3567">
        <f t="shared" si="236"/>
        <v>97.92</v>
      </c>
      <c r="Q3567" s="11" t="s">
        <v>8315</v>
      </c>
      <c r="R3567" t="s">
        <v>8316</v>
      </c>
      <c r="S3567" s="16">
        <f t="shared" si="237"/>
        <v>41974.743148148147</v>
      </c>
      <c r="T3567" s="16">
        <f t="shared" si="238"/>
        <v>42004.743148148147</v>
      </c>
      <c r="U3567">
        <f t="shared" si="239"/>
        <v>2014</v>
      </c>
    </row>
    <row r="3568" spans="1:21" ht="48" hidden="1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P3568">
        <f t="shared" si="236"/>
        <v>55.13</v>
      </c>
      <c r="Q3568" s="11" t="s">
        <v>8315</v>
      </c>
      <c r="R3568" t="s">
        <v>8316</v>
      </c>
      <c r="S3568" s="16">
        <f t="shared" si="237"/>
        <v>41997.507905092592</v>
      </c>
      <c r="T3568" s="16">
        <f t="shared" si="238"/>
        <v>42027.507905092592</v>
      </c>
      <c r="U3568">
        <f t="shared" si="239"/>
        <v>2015</v>
      </c>
    </row>
    <row r="3569" spans="1:21" ht="48" hidden="1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P3569">
        <f t="shared" si="236"/>
        <v>26.54</v>
      </c>
      <c r="Q3569" s="11" t="s">
        <v>8315</v>
      </c>
      <c r="R3569" t="s">
        <v>8316</v>
      </c>
      <c r="S3569" s="16">
        <f t="shared" si="237"/>
        <v>42135.810694444444</v>
      </c>
      <c r="T3569" s="16">
        <f t="shared" si="238"/>
        <v>42165.810694444444</v>
      </c>
      <c r="U3569">
        <f t="shared" si="239"/>
        <v>2015</v>
      </c>
    </row>
    <row r="3570" spans="1:21" ht="48" hidden="1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P3570">
        <f t="shared" si="236"/>
        <v>58.42</v>
      </c>
      <c r="Q3570" s="11" t="s">
        <v>8315</v>
      </c>
      <c r="R3570" t="s">
        <v>8316</v>
      </c>
      <c r="S3570" s="16">
        <f t="shared" si="237"/>
        <v>41869.740671296298</v>
      </c>
      <c r="T3570" s="16">
        <f t="shared" si="238"/>
        <v>41899.740671296298</v>
      </c>
      <c r="U3570">
        <f t="shared" si="239"/>
        <v>2014</v>
      </c>
    </row>
    <row r="3571" spans="1:21" ht="48" hidden="1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P3571">
        <f t="shared" si="236"/>
        <v>122.54</v>
      </c>
      <c r="Q3571" s="11" t="s">
        <v>8315</v>
      </c>
      <c r="R3571" t="s">
        <v>8316</v>
      </c>
      <c r="S3571" s="16">
        <f t="shared" si="237"/>
        <v>41982.688611111109</v>
      </c>
      <c r="T3571" s="16">
        <f t="shared" si="238"/>
        <v>42012.688611111109</v>
      </c>
      <c r="U3571">
        <f t="shared" si="239"/>
        <v>2015</v>
      </c>
    </row>
    <row r="3572" spans="1:21" ht="48" hidden="1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P3572">
        <f t="shared" si="236"/>
        <v>87.96</v>
      </c>
      <c r="Q3572" s="11" t="s">
        <v>8315</v>
      </c>
      <c r="R3572" t="s">
        <v>8316</v>
      </c>
      <c r="S3572" s="16">
        <f t="shared" si="237"/>
        <v>41976.331979166673</v>
      </c>
      <c r="T3572" s="16">
        <f t="shared" si="238"/>
        <v>42004.291666666672</v>
      </c>
      <c r="U3572">
        <f t="shared" si="239"/>
        <v>2014</v>
      </c>
    </row>
    <row r="3573" spans="1:21" ht="48" hidden="1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P3573">
        <f t="shared" si="236"/>
        <v>73.239999999999995</v>
      </c>
      <c r="Q3573" s="11" t="s">
        <v>8315</v>
      </c>
      <c r="R3573" t="s">
        <v>8316</v>
      </c>
      <c r="S3573" s="16">
        <f t="shared" si="237"/>
        <v>41912.858946759261</v>
      </c>
      <c r="T3573" s="16">
        <f t="shared" si="238"/>
        <v>41942.858946759261</v>
      </c>
      <c r="U3573">
        <f t="shared" si="239"/>
        <v>2014</v>
      </c>
    </row>
    <row r="3574" spans="1:21" ht="32" hidden="1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P3574">
        <f t="shared" si="236"/>
        <v>55.56</v>
      </c>
      <c r="Q3574" s="11" t="s">
        <v>8315</v>
      </c>
      <c r="R3574" t="s">
        <v>8316</v>
      </c>
      <c r="S3574" s="16">
        <f t="shared" si="237"/>
        <v>42146.570393518516</v>
      </c>
      <c r="T3574" s="16">
        <f t="shared" si="238"/>
        <v>42176.570393518516</v>
      </c>
      <c r="U3574">
        <f t="shared" si="239"/>
        <v>2015</v>
      </c>
    </row>
    <row r="3575" spans="1:21" ht="32" hidden="1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P3575">
        <f t="shared" si="236"/>
        <v>39.54</v>
      </c>
      <c r="Q3575" s="11" t="s">
        <v>8315</v>
      </c>
      <c r="R3575" t="s">
        <v>8316</v>
      </c>
      <c r="S3575" s="16">
        <f t="shared" si="237"/>
        <v>41921.375532407408</v>
      </c>
      <c r="T3575" s="16">
        <f t="shared" si="238"/>
        <v>41951.417199074072</v>
      </c>
      <c r="U3575">
        <f t="shared" si="239"/>
        <v>2014</v>
      </c>
    </row>
    <row r="3576" spans="1:21" ht="48" hidden="1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P3576">
        <f t="shared" si="236"/>
        <v>136.78</v>
      </c>
      <c r="Q3576" s="11" t="s">
        <v>8315</v>
      </c>
      <c r="R3576" t="s">
        <v>8316</v>
      </c>
      <c r="S3576" s="16">
        <f t="shared" si="237"/>
        <v>41926.942685185182</v>
      </c>
      <c r="T3576" s="16">
        <f t="shared" si="238"/>
        <v>41956.984351851846</v>
      </c>
      <c r="U3576">
        <f t="shared" si="239"/>
        <v>2014</v>
      </c>
    </row>
    <row r="3577" spans="1:21" ht="48" hidden="1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P3577">
        <f t="shared" si="236"/>
        <v>99.34</v>
      </c>
      <c r="Q3577" s="11" t="s">
        <v>8315</v>
      </c>
      <c r="R3577" t="s">
        <v>8316</v>
      </c>
      <c r="S3577" s="16">
        <f t="shared" si="237"/>
        <v>42561.783877314811</v>
      </c>
      <c r="T3577" s="16">
        <f t="shared" si="238"/>
        <v>42593.165972222225</v>
      </c>
      <c r="U3577">
        <f t="shared" si="239"/>
        <v>2016</v>
      </c>
    </row>
    <row r="3578" spans="1:21" ht="48" hidden="1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P3578">
        <f t="shared" si="236"/>
        <v>20</v>
      </c>
      <c r="Q3578" s="11" t="s">
        <v>8315</v>
      </c>
      <c r="R3578" t="s">
        <v>8316</v>
      </c>
      <c r="S3578" s="16">
        <f t="shared" si="237"/>
        <v>42649.54923611111</v>
      </c>
      <c r="T3578" s="16">
        <f t="shared" si="238"/>
        <v>42709.590902777782</v>
      </c>
      <c r="U3578">
        <f t="shared" si="239"/>
        <v>2016</v>
      </c>
    </row>
    <row r="3579" spans="1:21" ht="48" hidden="1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P3579">
        <f t="shared" si="236"/>
        <v>28.89</v>
      </c>
      <c r="Q3579" s="11" t="s">
        <v>8315</v>
      </c>
      <c r="R3579" t="s">
        <v>8316</v>
      </c>
      <c r="S3579" s="16">
        <f t="shared" si="237"/>
        <v>42093.786840277782</v>
      </c>
      <c r="T3579" s="16">
        <f t="shared" si="238"/>
        <v>42120.26944444445</v>
      </c>
      <c r="U3579">
        <f t="shared" si="239"/>
        <v>2015</v>
      </c>
    </row>
    <row r="3580" spans="1:21" ht="48" hidden="1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P3580">
        <f t="shared" si="236"/>
        <v>40.549999999999997</v>
      </c>
      <c r="Q3580" s="11" t="s">
        <v>8315</v>
      </c>
      <c r="R3580" t="s">
        <v>8316</v>
      </c>
      <c r="S3580" s="16">
        <f t="shared" si="237"/>
        <v>42460.733530092592</v>
      </c>
      <c r="T3580" s="16">
        <f t="shared" si="238"/>
        <v>42490.733530092592</v>
      </c>
      <c r="U3580">
        <f t="shared" si="239"/>
        <v>2016</v>
      </c>
    </row>
    <row r="3581" spans="1:21" ht="48" hidden="1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P3581">
        <f t="shared" si="236"/>
        <v>35.71</v>
      </c>
      <c r="Q3581" s="11" t="s">
        <v>8315</v>
      </c>
      <c r="R3581" t="s">
        <v>8316</v>
      </c>
      <c r="S3581" s="16">
        <f t="shared" si="237"/>
        <v>42430.762222222227</v>
      </c>
      <c r="T3581" s="16">
        <f t="shared" si="238"/>
        <v>42460.720555555556</v>
      </c>
      <c r="U3581">
        <f t="shared" si="239"/>
        <v>2016</v>
      </c>
    </row>
    <row r="3582" spans="1:21" ht="48" hidden="1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P3582">
        <f t="shared" si="236"/>
        <v>37.96</v>
      </c>
      <c r="Q3582" s="11" t="s">
        <v>8315</v>
      </c>
      <c r="R3582" t="s">
        <v>8316</v>
      </c>
      <c r="S3582" s="16">
        <f t="shared" si="237"/>
        <v>42026.176180555558</v>
      </c>
      <c r="T3582" s="16">
        <f t="shared" si="238"/>
        <v>42064.207638888889</v>
      </c>
      <c r="U3582">
        <f t="shared" si="239"/>
        <v>2015</v>
      </c>
    </row>
    <row r="3583" spans="1:21" ht="48" hidden="1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P3583">
        <f t="shared" si="236"/>
        <v>33.33</v>
      </c>
      <c r="Q3583" s="11" t="s">
        <v>8315</v>
      </c>
      <c r="R3583" t="s">
        <v>8316</v>
      </c>
      <c r="S3583" s="16">
        <f t="shared" si="237"/>
        <v>41836.471180555556</v>
      </c>
      <c r="T3583" s="16">
        <f t="shared" si="238"/>
        <v>41850.471180555556</v>
      </c>
      <c r="U3583">
        <f t="shared" si="239"/>
        <v>2014</v>
      </c>
    </row>
    <row r="3584" spans="1:21" ht="48" hidden="1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P3584">
        <f t="shared" si="236"/>
        <v>58.57</v>
      </c>
      <c r="Q3584" s="11" t="s">
        <v>8315</v>
      </c>
      <c r="R3584" t="s">
        <v>8316</v>
      </c>
      <c r="S3584" s="16">
        <f t="shared" si="237"/>
        <v>42451.095856481479</v>
      </c>
      <c r="T3584" s="16">
        <f t="shared" si="238"/>
        <v>42465.095856481479</v>
      </c>
      <c r="U3584">
        <f t="shared" si="239"/>
        <v>2016</v>
      </c>
    </row>
    <row r="3585" spans="1:21" ht="48" hidden="1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P3585">
        <f t="shared" si="236"/>
        <v>135.63</v>
      </c>
      <c r="Q3585" s="11" t="s">
        <v>8315</v>
      </c>
      <c r="R3585" t="s">
        <v>8316</v>
      </c>
      <c r="S3585" s="16">
        <f t="shared" si="237"/>
        <v>42418.425983796296</v>
      </c>
      <c r="T3585" s="16">
        <f t="shared" si="238"/>
        <v>42478.384317129632</v>
      </c>
      <c r="U3585">
        <f t="shared" si="239"/>
        <v>2016</v>
      </c>
    </row>
    <row r="3586" spans="1:21" ht="96" hidden="1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P3586">
        <f t="shared" si="236"/>
        <v>30.94</v>
      </c>
      <c r="Q3586" s="11" t="s">
        <v>8315</v>
      </c>
      <c r="R3586" t="s">
        <v>8316</v>
      </c>
      <c r="S3586" s="16">
        <f t="shared" si="237"/>
        <v>42168.316481481481</v>
      </c>
      <c r="T3586" s="16">
        <f t="shared" si="238"/>
        <v>42198.316481481481</v>
      </c>
      <c r="U3586">
        <f t="shared" si="239"/>
        <v>2015</v>
      </c>
    </row>
    <row r="3587" spans="1:21" ht="48" hidden="1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P3587">
        <f t="shared" ref="P3587:P3650" si="240">IFERROR(ROUND(E3587/L3587,2),0)</f>
        <v>176.09</v>
      </c>
      <c r="Q3587" s="11" t="s">
        <v>8315</v>
      </c>
      <c r="R3587" t="s">
        <v>8316</v>
      </c>
      <c r="S3587" s="16">
        <f t="shared" ref="S3587:S3650" si="241">(((J3587/60)/60)/24)+DATE(1970,1,1)</f>
        <v>41964.716319444444</v>
      </c>
      <c r="T3587" s="16">
        <f t="shared" ref="T3587:T3650" si="242">(((I3587/60)/60)/24)+DATE(1970,1,1)</f>
        <v>41994.716319444444</v>
      </c>
      <c r="U3587">
        <f t="shared" ref="U3587:U3650" si="243">YEAR(T3587)</f>
        <v>2014</v>
      </c>
    </row>
    <row r="3588" spans="1:21" ht="16" hidden="1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P3588">
        <f t="shared" si="240"/>
        <v>151.97999999999999</v>
      </c>
      <c r="Q3588" s="11" t="s">
        <v>8315</v>
      </c>
      <c r="R3588" t="s">
        <v>8316</v>
      </c>
      <c r="S3588" s="16">
        <f t="shared" si="241"/>
        <v>42576.697569444441</v>
      </c>
      <c r="T3588" s="16">
        <f t="shared" si="242"/>
        <v>42636.697569444441</v>
      </c>
      <c r="U3588">
        <f t="shared" si="243"/>
        <v>2016</v>
      </c>
    </row>
    <row r="3589" spans="1:21" ht="48" hidden="1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P3589">
        <f t="shared" si="240"/>
        <v>22.61</v>
      </c>
      <c r="Q3589" s="11" t="s">
        <v>8315</v>
      </c>
      <c r="R3589" t="s">
        <v>8316</v>
      </c>
      <c r="S3589" s="16">
        <f t="shared" si="241"/>
        <v>42503.539976851855</v>
      </c>
      <c r="T3589" s="16">
        <f t="shared" si="242"/>
        <v>42548.791666666672</v>
      </c>
      <c r="U3589">
        <f t="shared" si="243"/>
        <v>2016</v>
      </c>
    </row>
    <row r="3590" spans="1:21" ht="48" hidden="1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P3590">
        <f t="shared" si="240"/>
        <v>18.27</v>
      </c>
      <c r="Q3590" s="11" t="s">
        <v>8315</v>
      </c>
      <c r="R3590" t="s">
        <v>8316</v>
      </c>
      <c r="S3590" s="16">
        <f t="shared" si="241"/>
        <v>42101.828819444447</v>
      </c>
      <c r="T3590" s="16">
        <f t="shared" si="242"/>
        <v>42123.958333333328</v>
      </c>
      <c r="U3590">
        <f t="shared" si="243"/>
        <v>2015</v>
      </c>
    </row>
    <row r="3591" spans="1:21" ht="48" hidden="1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P3591">
        <f t="shared" si="240"/>
        <v>82.26</v>
      </c>
      <c r="Q3591" s="11" t="s">
        <v>8315</v>
      </c>
      <c r="R3591" t="s">
        <v>8316</v>
      </c>
      <c r="S3591" s="16">
        <f t="shared" si="241"/>
        <v>42125.647534722222</v>
      </c>
      <c r="T3591" s="16">
        <f t="shared" si="242"/>
        <v>42150.647534722222</v>
      </c>
      <c r="U3591">
        <f t="shared" si="243"/>
        <v>2015</v>
      </c>
    </row>
    <row r="3592" spans="1:21" ht="48" hidden="1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P3592">
        <f t="shared" si="240"/>
        <v>68.53</v>
      </c>
      <c r="Q3592" s="11" t="s">
        <v>8315</v>
      </c>
      <c r="R3592" t="s">
        <v>8316</v>
      </c>
      <c r="S3592" s="16">
        <f t="shared" si="241"/>
        <v>41902.333726851852</v>
      </c>
      <c r="T3592" s="16">
        <f t="shared" si="242"/>
        <v>41932.333726851852</v>
      </c>
      <c r="U3592">
        <f t="shared" si="243"/>
        <v>2014</v>
      </c>
    </row>
    <row r="3593" spans="1:21" ht="48" hidden="1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P3593">
        <f t="shared" si="240"/>
        <v>68.06</v>
      </c>
      <c r="Q3593" s="11" t="s">
        <v>8315</v>
      </c>
      <c r="R3593" t="s">
        <v>8316</v>
      </c>
      <c r="S3593" s="16">
        <f t="shared" si="241"/>
        <v>42003.948425925926</v>
      </c>
      <c r="T3593" s="16">
        <f t="shared" si="242"/>
        <v>42028.207638888889</v>
      </c>
      <c r="U3593">
        <f t="shared" si="243"/>
        <v>2015</v>
      </c>
    </row>
    <row r="3594" spans="1:21" ht="48" hidden="1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P3594">
        <f t="shared" si="240"/>
        <v>72.709999999999994</v>
      </c>
      <c r="Q3594" s="11" t="s">
        <v>8315</v>
      </c>
      <c r="R3594" t="s">
        <v>8316</v>
      </c>
      <c r="S3594" s="16">
        <f t="shared" si="241"/>
        <v>41988.829942129625</v>
      </c>
      <c r="T3594" s="16">
        <f t="shared" si="242"/>
        <v>42046.207638888889</v>
      </c>
      <c r="U3594">
        <f t="shared" si="243"/>
        <v>2015</v>
      </c>
    </row>
    <row r="3595" spans="1:21" ht="48" hidden="1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P3595">
        <f t="shared" si="240"/>
        <v>77.19</v>
      </c>
      <c r="Q3595" s="11" t="s">
        <v>8315</v>
      </c>
      <c r="R3595" t="s">
        <v>8316</v>
      </c>
      <c r="S3595" s="16">
        <f t="shared" si="241"/>
        <v>41974.898599537039</v>
      </c>
      <c r="T3595" s="16">
        <f t="shared" si="242"/>
        <v>42009.851388888885</v>
      </c>
      <c r="U3595">
        <f t="shared" si="243"/>
        <v>2015</v>
      </c>
    </row>
    <row r="3596" spans="1:21" ht="48" hidden="1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P3596">
        <f t="shared" si="240"/>
        <v>55.97</v>
      </c>
      <c r="Q3596" s="11" t="s">
        <v>8315</v>
      </c>
      <c r="R3596" t="s">
        <v>8316</v>
      </c>
      <c r="S3596" s="16">
        <f t="shared" si="241"/>
        <v>42592.066921296297</v>
      </c>
      <c r="T3596" s="16">
        <f t="shared" si="242"/>
        <v>42617.066921296297</v>
      </c>
      <c r="U3596">
        <f t="shared" si="243"/>
        <v>2016</v>
      </c>
    </row>
    <row r="3597" spans="1:21" ht="32" hidden="1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P3597">
        <f t="shared" si="240"/>
        <v>49.69</v>
      </c>
      <c r="Q3597" s="11" t="s">
        <v>8315</v>
      </c>
      <c r="R3597" t="s">
        <v>8316</v>
      </c>
      <c r="S3597" s="16">
        <f t="shared" si="241"/>
        <v>42050.008368055554</v>
      </c>
      <c r="T3597" s="16">
        <f t="shared" si="242"/>
        <v>42076.290972222225</v>
      </c>
      <c r="U3597">
        <f t="shared" si="243"/>
        <v>2015</v>
      </c>
    </row>
    <row r="3598" spans="1:21" ht="48" hidden="1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P3598">
        <f t="shared" si="240"/>
        <v>79</v>
      </c>
      <c r="Q3598" s="11" t="s">
        <v>8315</v>
      </c>
      <c r="R3598" t="s">
        <v>8316</v>
      </c>
      <c r="S3598" s="16">
        <f t="shared" si="241"/>
        <v>41856.715069444443</v>
      </c>
      <c r="T3598" s="16">
        <f t="shared" si="242"/>
        <v>41877.715069444443</v>
      </c>
      <c r="U3598">
        <f t="shared" si="243"/>
        <v>2014</v>
      </c>
    </row>
    <row r="3599" spans="1:21" ht="32" hidden="1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P3599">
        <f t="shared" si="240"/>
        <v>77.73</v>
      </c>
      <c r="Q3599" s="11" t="s">
        <v>8315</v>
      </c>
      <c r="R3599" t="s">
        <v>8316</v>
      </c>
      <c r="S3599" s="16">
        <f t="shared" si="241"/>
        <v>42417.585532407407</v>
      </c>
      <c r="T3599" s="16">
        <f t="shared" si="242"/>
        <v>42432.249305555553</v>
      </c>
      <c r="U3599">
        <f t="shared" si="243"/>
        <v>2016</v>
      </c>
    </row>
    <row r="3600" spans="1:21" ht="48" hidden="1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P3600">
        <f t="shared" si="240"/>
        <v>40.78</v>
      </c>
      <c r="Q3600" s="11" t="s">
        <v>8315</v>
      </c>
      <c r="R3600" t="s">
        <v>8316</v>
      </c>
      <c r="S3600" s="16">
        <f t="shared" si="241"/>
        <v>41866.79886574074</v>
      </c>
      <c r="T3600" s="16">
        <f t="shared" si="242"/>
        <v>41885.207638888889</v>
      </c>
      <c r="U3600">
        <f t="shared" si="243"/>
        <v>2014</v>
      </c>
    </row>
    <row r="3601" spans="1:21" ht="48" hidden="1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P3601">
        <f t="shared" si="240"/>
        <v>59.41</v>
      </c>
      <c r="Q3601" s="11" t="s">
        <v>8315</v>
      </c>
      <c r="R3601" t="s">
        <v>8316</v>
      </c>
      <c r="S3601" s="16">
        <f t="shared" si="241"/>
        <v>42220.79487268519</v>
      </c>
      <c r="T3601" s="16">
        <f t="shared" si="242"/>
        <v>42246</v>
      </c>
      <c r="U3601">
        <f t="shared" si="243"/>
        <v>2015</v>
      </c>
    </row>
    <row r="3602" spans="1:21" ht="32" hidden="1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P3602">
        <f t="shared" si="240"/>
        <v>3.25</v>
      </c>
      <c r="Q3602" s="11" t="s">
        <v>8315</v>
      </c>
      <c r="R3602" t="s">
        <v>8316</v>
      </c>
      <c r="S3602" s="16">
        <f t="shared" si="241"/>
        <v>42628.849120370374</v>
      </c>
      <c r="T3602" s="16">
        <f t="shared" si="242"/>
        <v>42656.849120370374</v>
      </c>
      <c r="U3602">
        <f t="shared" si="243"/>
        <v>2016</v>
      </c>
    </row>
    <row r="3603" spans="1:21" ht="48" hidden="1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P3603">
        <f t="shared" si="240"/>
        <v>39.380000000000003</v>
      </c>
      <c r="Q3603" s="11" t="s">
        <v>8315</v>
      </c>
      <c r="R3603" t="s">
        <v>8316</v>
      </c>
      <c r="S3603" s="16">
        <f t="shared" si="241"/>
        <v>41990.99863425926</v>
      </c>
      <c r="T3603" s="16">
        <f t="shared" si="242"/>
        <v>42020.99863425926</v>
      </c>
      <c r="U3603">
        <f t="shared" si="243"/>
        <v>2015</v>
      </c>
    </row>
    <row r="3604" spans="1:21" ht="48" hidden="1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P3604">
        <f t="shared" si="240"/>
        <v>81.67</v>
      </c>
      <c r="Q3604" s="11" t="s">
        <v>8315</v>
      </c>
      <c r="R3604" t="s">
        <v>8316</v>
      </c>
      <c r="S3604" s="16">
        <f t="shared" si="241"/>
        <v>42447.894432870366</v>
      </c>
      <c r="T3604" s="16">
        <f t="shared" si="242"/>
        <v>42507.894432870366</v>
      </c>
      <c r="U3604">
        <f t="shared" si="243"/>
        <v>2016</v>
      </c>
    </row>
    <row r="3605" spans="1:21" ht="48" hidden="1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P3605">
        <f t="shared" si="240"/>
        <v>44.91</v>
      </c>
      <c r="Q3605" s="11" t="s">
        <v>8315</v>
      </c>
      <c r="R3605" t="s">
        <v>8316</v>
      </c>
      <c r="S3605" s="16">
        <f t="shared" si="241"/>
        <v>42283.864351851851</v>
      </c>
      <c r="T3605" s="16">
        <f t="shared" si="242"/>
        <v>42313.906018518523</v>
      </c>
      <c r="U3605">
        <f t="shared" si="243"/>
        <v>2015</v>
      </c>
    </row>
    <row r="3606" spans="1:21" ht="48" hidden="1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P3606">
        <f t="shared" si="240"/>
        <v>49.06</v>
      </c>
      <c r="Q3606" s="11" t="s">
        <v>8315</v>
      </c>
      <c r="R3606" t="s">
        <v>8316</v>
      </c>
      <c r="S3606" s="16">
        <f t="shared" si="241"/>
        <v>42483.015694444446</v>
      </c>
      <c r="T3606" s="16">
        <f t="shared" si="242"/>
        <v>42489.290972222225</v>
      </c>
      <c r="U3606">
        <f t="shared" si="243"/>
        <v>2016</v>
      </c>
    </row>
    <row r="3607" spans="1:21" ht="48" hidden="1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P3607">
        <f t="shared" si="240"/>
        <v>30.67</v>
      </c>
      <c r="Q3607" s="11" t="s">
        <v>8315</v>
      </c>
      <c r="R3607" t="s">
        <v>8316</v>
      </c>
      <c r="S3607" s="16">
        <f t="shared" si="241"/>
        <v>42383.793124999997</v>
      </c>
      <c r="T3607" s="16">
        <f t="shared" si="242"/>
        <v>42413.793124999997</v>
      </c>
      <c r="U3607">
        <f t="shared" si="243"/>
        <v>2016</v>
      </c>
    </row>
    <row r="3608" spans="1:21" ht="48" hidden="1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P3608">
        <f t="shared" si="240"/>
        <v>61.06</v>
      </c>
      <c r="Q3608" s="11" t="s">
        <v>8315</v>
      </c>
      <c r="R3608" t="s">
        <v>8316</v>
      </c>
      <c r="S3608" s="16">
        <f t="shared" si="241"/>
        <v>42566.604826388888</v>
      </c>
      <c r="T3608" s="16">
        <f t="shared" si="242"/>
        <v>42596.604826388888</v>
      </c>
      <c r="U3608">
        <f t="shared" si="243"/>
        <v>2016</v>
      </c>
    </row>
    <row r="3609" spans="1:21" ht="32" hidden="1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P3609">
        <f t="shared" si="240"/>
        <v>29</v>
      </c>
      <c r="Q3609" s="11" t="s">
        <v>8315</v>
      </c>
      <c r="R3609" t="s">
        <v>8316</v>
      </c>
      <c r="S3609" s="16">
        <f t="shared" si="241"/>
        <v>42338.963912037041</v>
      </c>
      <c r="T3609" s="16">
        <f t="shared" si="242"/>
        <v>42353</v>
      </c>
      <c r="U3609">
        <f t="shared" si="243"/>
        <v>2015</v>
      </c>
    </row>
    <row r="3610" spans="1:21" ht="48" hidden="1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P3610">
        <f t="shared" si="240"/>
        <v>29.63</v>
      </c>
      <c r="Q3610" s="11" t="s">
        <v>8315</v>
      </c>
      <c r="R3610" t="s">
        <v>8316</v>
      </c>
      <c r="S3610" s="16">
        <f t="shared" si="241"/>
        <v>42506.709375000006</v>
      </c>
      <c r="T3610" s="16">
        <f t="shared" si="242"/>
        <v>42538.583333333328</v>
      </c>
      <c r="U3610">
        <f t="shared" si="243"/>
        <v>2016</v>
      </c>
    </row>
    <row r="3611" spans="1:21" ht="48" hidden="1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P3611">
        <f t="shared" si="240"/>
        <v>143.1</v>
      </c>
      <c r="Q3611" s="11" t="s">
        <v>8315</v>
      </c>
      <c r="R3611" t="s">
        <v>8316</v>
      </c>
      <c r="S3611" s="16">
        <f t="shared" si="241"/>
        <v>42429.991724537031</v>
      </c>
      <c r="T3611" s="16">
        <f t="shared" si="242"/>
        <v>42459.950057870374</v>
      </c>
      <c r="U3611">
        <f t="shared" si="243"/>
        <v>2016</v>
      </c>
    </row>
    <row r="3612" spans="1:21" ht="48" hidden="1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P3612">
        <f t="shared" si="240"/>
        <v>52.35</v>
      </c>
      <c r="Q3612" s="11" t="s">
        <v>8315</v>
      </c>
      <c r="R3612" t="s">
        <v>8316</v>
      </c>
      <c r="S3612" s="16">
        <f t="shared" si="241"/>
        <v>42203.432129629626</v>
      </c>
      <c r="T3612" s="16">
        <f t="shared" si="242"/>
        <v>42233.432129629626</v>
      </c>
      <c r="U3612">
        <f t="shared" si="243"/>
        <v>2015</v>
      </c>
    </row>
    <row r="3613" spans="1:21" ht="48" hidden="1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P3613">
        <f t="shared" si="240"/>
        <v>66.67</v>
      </c>
      <c r="Q3613" s="11" t="s">
        <v>8315</v>
      </c>
      <c r="R3613" t="s">
        <v>8316</v>
      </c>
      <c r="S3613" s="16">
        <f t="shared" si="241"/>
        <v>42072.370381944449</v>
      </c>
      <c r="T3613" s="16">
        <f t="shared" si="242"/>
        <v>42102.370381944449</v>
      </c>
      <c r="U3613">
        <f t="shared" si="243"/>
        <v>2015</v>
      </c>
    </row>
    <row r="3614" spans="1:21" ht="48" hidden="1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P3614">
        <f t="shared" si="240"/>
        <v>126.67</v>
      </c>
      <c r="Q3614" s="11" t="s">
        <v>8315</v>
      </c>
      <c r="R3614" t="s">
        <v>8316</v>
      </c>
      <c r="S3614" s="16">
        <f t="shared" si="241"/>
        <v>41789.726979166669</v>
      </c>
      <c r="T3614" s="16">
        <f t="shared" si="242"/>
        <v>41799.726979166669</v>
      </c>
      <c r="U3614">
        <f t="shared" si="243"/>
        <v>2014</v>
      </c>
    </row>
    <row r="3615" spans="1:21" ht="32" hidden="1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P3615">
        <f t="shared" si="240"/>
        <v>62.5</v>
      </c>
      <c r="Q3615" s="11" t="s">
        <v>8315</v>
      </c>
      <c r="R3615" t="s">
        <v>8316</v>
      </c>
      <c r="S3615" s="16">
        <f t="shared" si="241"/>
        <v>41788.58997685185</v>
      </c>
      <c r="T3615" s="16">
        <f t="shared" si="242"/>
        <v>41818.58997685185</v>
      </c>
      <c r="U3615">
        <f t="shared" si="243"/>
        <v>2014</v>
      </c>
    </row>
    <row r="3616" spans="1:21" ht="48" hidden="1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P3616">
        <f t="shared" si="240"/>
        <v>35.49</v>
      </c>
      <c r="Q3616" s="11" t="s">
        <v>8315</v>
      </c>
      <c r="R3616" t="s">
        <v>8316</v>
      </c>
      <c r="S3616" s="16">
        <f t="shared" si="241"/>
        <v>42144.041851851856</v>
      </c>
      <c r="T3616" s="16">
        <f t="shared" si="242"/>
        <v>42174.041851851856</v>
      </c>
      <c r="U3616">
        <f t="shared" si="243"/>
        <v>2015</v>
      </c>
    </row>
    <row r="3617" spans="1:21" ht="48" hidden="1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P3617">
        <f t="shared" si="240"/>
        <v>37.08</v>
      </c>
      <c r="Q3617" s="11" t="s">
        <v>8315</v>
      </c>
      <c r="R3617" t="s">
        <v>8316</v>
      </c>
      <c r="S3617" s="16">
        <f t="shared" si="241"/>
        <v>42318.593703703707</v>
      </c>
      <c r="T3617" s="16">
        <f t="shared" si="242"/>
        <v>42348.593703703707</v>
      </c>
      <c r="U3617">
        <f t="shared" si="243"/>
        <v>2015</v>
      </c>
    </row>
    <row r="3618" spans="1:21" ht="48" hidden="1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P3618">
        <f t="shared" si="240"/>
        <v>69.33</v>
      </c>
      <c r="Q3618" s="11" t="s">
        <v>8315</v>
      </c>
      <c r="R3618" t="s">
        <v>8316</v>
      </c>
      <c r="S3618" s="16">
        <f t="shared" si="241"/>
        <v>42052.949814814812</v>
      </c>
      <c r="T3618" s="16">
        <f t="shared" si="242"/>
        <v>42082.908148148148</v>
      </c>
      <c r="U3618">
        <f t="shared" si="243"/>
        <v>2015</v>
      </c>
    </row>
    <row r="3619" spans="1:21" ht="48" hidden="1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P3619">
        <f t="shared" si="240"/>
        <v>17.25</v>
      </c>
      <c r="Q3619" s="11" t="s">
        <v>8315</v>
      </c>
      <c r="R3619" t="s">
        <v>8316</v>
      </c>
      <c r="S3619" s="16">
        <f t="shared" si="241"/>
        <v>42779.610289351855</v>
      </c>
      <c r="T3619" s="16">
        <f t="shared" si="242"/>
        <v>42794</v>
      </c>
      <c r="U3619">
        <f t="shared" si="243"/>
        <v>2017</v>
      </c>
    </row>
    <row r="3620" spans="1:21" ht="48" hidden="1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P3620">
        <f t="shared" si="240"/>
        <v>36.07</v>
      </c>
      <c r="Q3620" s="11" t="s">
        <v>8315</v>
      </c>
      <c r="R3620" t="s">
        <v>8316</v>
      </c>
      <c r="S3620" s="16">
        <f t="shared" si="241"/>
        <v>42128.627893518518</v>
      </c>
      <c r="T3620" s="16">
        <f t="shared" si="242"/>
        <v>42158.627893518518</v>
      </c>
      <c r="U3620">
        <f t="shared" si="243"/>
        <v>2015</v>
      </c>
    </row>
    <row r="3621" spans="1:21" ht="48" hidden="1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P3621">
        <f t="shared" si="240"/>
        <v>66.47</v>
      </c>
      <c r="Q3621" s="11" t="s">
        <v>8315</v>
      </c>
      <c r="R3621" t="s">
        <v>8316</v>
      </c>
      <c r="S3621" s="16">
        <f t="shared" si="241"/>
        <v>42661.132245370376</v>
      </c>
      <c r="T3621" s="16">
        <f t="shared" si="242"/>
        <v>42693.916666666672</v>
      </c>
      <c r="U3621">
        <f t="shared" si="243"/>
        <v>2016</v>
      </c>
    </row>
    <row r="3622" spans="1:21" ht="48" hidden="1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P3622">
        <f t="shared" si="240"/>
        <v>56.07</v>
      </c>
      <c r="Q3622" s="11" t="s">
        <v>8315</v>
      </c>
      <c r="R3622" t="s">
        <v>8316</v>
      </c>
      <c r="S3622" s="16">
        <f t="shared" si="241"/>
        <v>42037.938206018516</v>
      </c>
      <c r="T3622" s="16">
        <f t="shared" si="242"/>
        <v>42068.166666666672</v>
      </c>
      <c r="U3622">
        <f t="shared" si="243"/>
        <v>2015</v>
      </c>
    </row>
    <row r="3623" spans="1:21" ht="48" hidden="1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P3623">
        <f t="shared" si="240"/>
        <v>47.03</v>
      </c>
      <c r="Q3623" s="11" t="s">
        <v>8315</v>
      </c>
      <c r="R3623" t="s">
        <v>8316</v>
      </c>
      <c r="S3623" s="16">
        <f t="shared" si="241"/>
        <v>42619.935694444444</v>
      </c>
      <c r="T3623" s="16">
        <f t="shared" si="242"/>
        <v>42643.875</v>
      </c>
      <c r="U3623">
        <f t="shared" si="243"/>
        <v>2016</v>
      </c>
    </row>
    <row r="3624" spans="1:21" ht="32" hidden="1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P3624">
        <f t="shared" si="240"/>
        <v>47.67</v>
      </c>
      <c r="Q3624" s="11" t="s">
        <v>8315</v>
      </c>
      <c r="R3624" t="s">
        <v>8316</v>
      </c>
      <c r="S3624" s="16">
        <f t="shared" si="241"/>
        <v>41877.221886574072</v>
      </c>
      <c r="T3624" s="16">
        <f t="shared" si="242"/>
        <v>41910.140972222223</v>
      </c>
      <c r="U3624">
        <f t="shared" si="243"/>
        <v>2014</v>
      </c>
    </row>
    <row r="3625" spans="1:21" ht="32" hidden="1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P3625">
        <f t="shared" si="240"/>
        <v>88.24</v>
      </c>
      <c r="Q3625" s="11" t="s">
        <v>8315</v>
      </c>
      <c r="R3625" t="s">
        <v>8316</v>
      </c>
      <c r="S3625" s="16">
        <f t="shared" si="241"/>
        <v>41828.736921296295</v>
      </c>
      <c r="T3625" s="16">
        <f t="shared" si="242"/>
        <v>41846.291666666664</v>
      </c>
      <c r="U3625">
        <f t="shared" si="243"/>
        <v>2014</v>
      </c>
    </row>
    <row r="3626" spans="1:21" ht="80" hidden="1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P3626">
        <f t="shared" si="240"/>
        <v>80.72</v>
      </c>
      <c r="Q3626" s="11" t="s">
        <v>8315</v>
      </c>
      <c r="R3626" t="s">
        <v>8316</v>
      </c>
      <c r="S3626" s="16">
        <f t="shared" si="241"/>
        <v>42545.774189814809</v>
      </c>
      <c r="T3626" s="16">
        <f t="shared" si="242"/>
        <v>42605.774189814809</v>
      </c>
      <c r="U3626">
        <f t="shared" si="243"/>
        <v>2016</v>
      </c>
    </row>
    <row r="3627" spans="1:21" ht="48" hidden="1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P3627">
        <f t="shared" si="240"/>
        <v>39.49</v>
      </c>
      <c r="Q3627" s="11" t="s">
        <v>8315</v>
      </c>
      <c r="R3627" t="s">
        <v>8316</v>
      </c>
      <c r="S3627" s="16">
        <f t="shared" si="241"/>
        <v>42157.652511574073</v>
      </c>
      <c r="T3627" s="16">
        <f t="shared" si="242"/>
        <v>42187.652511574073</v>
      </c>
      <c r="U3627">
        <f t="shared" si="243"/>
        <v>2015</v>
      </c>
    </row>
    <row r="3628" spans="1:21" ht="48" hidden="1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P3628">
        <f t="shared" si="240"/>
        <v>84.85</v>
      </c>
      <c r="Q3628" s="11" t="s">
        <v>8315</v>
      </c>
      <c r="R3628" t="s">
        <v>8316</v>
      </c>
      <c r="S3628" s="16">
        <f t="shared" si="241"/>
        <v>41846.667326388888</v>
      </c>
      <c r="T3628" s="16">
        <f t="shared" si="242"/>
        <v>41867.667326388888</v>
      </c>
      <c r="U3628">
        <f t="shared" si="243"/>
        <v>2014</v>
      </c>
    </row>
    <row r="3629" spans="1:21" ht="48" hidden="1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P3629">
        <f t="shared" si="240"/>
        <v>68.97</v>
      </c>
      <c r="Q3629" s="11" t="s">
        <v>8315</v>
      </c>
      <c r="R3629" t="s">
        <v>8316</v>
      </c>
      <c r="S3629" s="16">
        <f t="shared" si="241"/>
        <v>42460.741747685184</v>
      </c>
      <c r="T3629" s="16">
        <f t="shared" si="242"/>
        <v>42511.165972222225</v>
      </c>
      <c r="U3629">
        <f t="shared" si="243"/>
        <v>2016</v>
      </c>
    </row>
    <row r="3630" spans="1:21" ht="48" hidden="1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P3630">
        <f t="shared" si="240"/>
        <v>0</v>
      </c>
      <c r="Q3630" s="11" t="s">
        <v>8315</v>
      </c>
      <c r="R3630" t="s">
        <v>8357</v>
      </c>
      <c r="S3630" s="16">
        <f t="shared" si="241"/>
        <v>42291.833287037036</v>
      </c>
      <c r="T3630" s="16">
        <f t="shared" si="242"/>
        <v>42351.874953703707</v>
      </c>
      <c r="U3630">
        <f t="shared" si="243"/>
        <v>2015</v>
      </c>
    </row>
    <row r="3631" spans="1:21" ht="48" hidden="1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P3631">
        <f t="shared" si="240"/>
        <v>1</v>
      </c>
      <c r="Q3631" s="11" t="s">
        <v>8315</v>
      </c>
      <c r="R3631" t="s">
        <v>8357</v>
      </c>
      <c r="S3631" s="16">
        <f t="shared" si="241"/>
        <v>42437.094490740739</v>
      </c>
      <c r="T3631" s="16">
        <f t="shared" si="242"/>
        <v>42495.708333333328</v>
      </c>
      <c r="U3631">
        <f t="shared" si="243"/>
        <v>2016</v>
      </c>
    </row>
    <row r="3632" spans="1:21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P3632">
        <f t="shared" si="240"/>
        <v>1</v>
      </c>
      <c r="Q3632" s="11" t="s">
        <v>8315</v>
      </c>
      <c r="R3632" t="s">
        <v>8357</v>
      </c>
      <c r="S3632" s="16">
        <f t="shared" si="241"/>
        <v>41942.84710648148</v>
      </c>
      <c r="T3632" s="16">
        <f t="shared" si="242"/>
        <v>41972.888773148152</v>
      </c>
      <c r="U3632">
        <f t="shared" si="243"/>
        <v>2014</v>
      </c>
    </row>
    <row r="3633" spans="1:21" ht="48" hidden="1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P3633">
        <f t="shared" si="240"/>
        <v>147.88</v>
      </c>
      <c r="Q3633" s="11" t="s">
        <v>8315</v>
      </c>
      <c r="R3633" t="s">
        <v>8357</v>
      </c>
      <c r="S3633" s="16">
        <f t="shared" si="241"/>
        <v>41880.753437499996</v>
      </c>
      <c r="T3633" s="16">
        <f t="shared" si="242"/>
        <v>41905.165972222225</v>
      </c>
      <c r="U3633">
        <f t="shared" si="243"/>
        <v>2014</v>
      </c>
    </row>
    <row r="3634" spans="1:21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P3634">
        <f t="shared" si="240"/>
        <v>100</v>
      </c>
      <c r="Q3634" s="11" t="s">
        <v>8315</v>
      </c>
      <c r="R3634" t="s">
        <v>8357</v>
      </c>
      <c r="S3634" s="16">
        <f t="shared" si="241"/>
        <v>41946.936909722222</v>
      </c>
      <c r="T3634" s="16">
        <f t="shared" si="242"/>
        <v>41966.936909722222</v>
      </c>
      <c r="U3634">
        <f t="shared" si="243"/>
        <v>2014</v>
      </c>
    </row>
    <row r="3635" spans="1:21" ht="48" hidden="1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P3635">
        <f t="shared" si="240"/>
        <v>56.84</v>
      </c>
      <c r="Q3635" s="11" t="s">
        <v>8315</v>
      </c>
      <c r="R3635" t="s">
        <v>8357</v>
      </c>
      <c r="S3635" s="16">
        <f t="shared" si="241"/>
        <v>42649.623460648145</v>
      </c>
      <c r="T3635" s="16">
        <f t="shared" si="242"/>
        <v>42693.041666666672</v>
      </c>
      <c r="U3635">
        <f t="shared" si="243"/>
        <v>2016</v>
      </c>
    </row>
    <row r="3636" spans="1:21" ht="48" hidden="1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P3636">
        <f t="shared" si="240"/>
        <v>176.94</v>
      </c>
      <c r="Q3636" s="11" t="s">
        <v>8315</v>
      </c>
      <c r="R3636" t="s">
        <v>8357</v>
      </c>
      <c r="S3636" s="16">
        <f t="shared" si="241"/>
        <v>42701.166365740741</v>
      </c>
      <c r="T3636" s="16">
        <f t="shared" si="242"/>
        <v>42749.165972222225</v>
      </c>
      <c r="U3636">
        <f t="shared" si="243"/>
        <v>2017</v>
      </c>
    </row>
    <row r="3637" spans="1:21" ht="32" hidden="1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P3637">
        <f t="shared" si="240"/>
        <v>127.6</v>
      </c>
      <c r="Q3637" s="11" t="s">
        <v>8315</v>
      </c>
      <c r="R3637" t="s">
        <v>8357</v>
      </c>
      <c r="S3637" s="16">
        <f t="shared" si="241"/>
        <v>42450.88282407407</v>
      </c>
      <c r="T3637" s="16">
        <f t="shared" si="242"/>
        <v>42480.88282407407</v>
      </c>
      <c r="U3637">
        <f t="shared" si="243"/>
        <v>2016</v>
      </c>
    </row>
    <row r="3638" spans="1:21" ht="48" hidden="1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P3638">
        <f t="shared" si="240"/>
        <v>0</v>
      </c>
      <c r="Q3638" s="11" t="s">
        <v>8315</v>
      </c>
      <c r="R3638" t="s">
        <v>8357</v>
      </c>
      <c r="S3638" s="16">
        <f t="shared" si="241"/>
        <v>42226.694780092599</v>
      </c>
      <c r="T3638" s="16">
        <f t="shared" si="242"/>
        <v>42261.694780092599</v>
      </c>
      <c r="U3638">
        <f t="shared" si="243"/>
        <v>2015</v>
      </c>
    </row>
    <row r="3639" spans="1:21" ht="64" hidden="1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P3639">
        <f t="shared" si="240"/>
        <v>66.14</v>
      </c>
      <c r="Q3639" s="11" t="s">
        <v>8315</v>
      </c>
      <c r="R3639" t="s">
        <v>8357</v>
      </c>
      <c r="S3639" s="16">
        <f t="shared" si="241"/>
        <v>41975.700636574074</v>
      </c>
      <c r="T3639" s="16">
        <f t="shared" si="242"/>
        <v>42005.700636574074</v>
      </c>
      <c r="U3639">
        <f t="shared" si="243"/>
        <v>2015</v>
      </c>
    </row>
    <row r="3640" spans="1:21" ht="32" hidden="1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P3640">
        <f t="shared" si="240"/>
        <v>108</v>
      </c>
      <c r="Q3640" s="11" t="s">
        <v>8315</v>
      </c>
      <c r="R3640" t="s">
        <v>8357</v>
      </c>
      <c r="S3640" s="16">
        <f t="shared" si="241"/>
        <v>42053.672824074078</v>
      </c>
      <c r="T3640" s="16">
        <f t="shared" si="242"/>
        <v>42113.631157407406</v>
      </c>
      <c r="U3640">
        <f t="shared" si="243"/>
        <v>2015</v>
      </c>
    </row>
    <row r="3641" spans="1:21" ht="48" hidden="1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P3641">
        <f t="shared" si="240"/>
        <v>1</v>
      </c>
      <c r="Q3641" s="11" t="s">
        <v>8315</v>
      </c>
      <c r="R3641" t="s">
        <v>8357</v>
      </c>
      <c r="S3641" s="16">
        <f t="shared" si="241"/>
        <v>42590.677152777775</v>
      </c>
      <c r="T3641" s="16">
        <f t="shared" si="242"/>
        <v>42650.632638888885</v>
      </c>
      <c r="U3641">
        <f t="shared" si="243"/>
        <v>2016</v>
      </c>
    </row>
    <row r="3642" spans="1:21" ht="80" hidden="1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P3642">
        <f t="shared" si="240"/>
        <v>18.329999999999998</v>
      </c>
      <c r="Q3642" s="11" t="s">
        <v>8315</v>
      </c>
      <c r="R3642" t="s">
        <v>8357</v>
      </c>
      <c r="S3642" s="16">
        <f t="shared" si="241"/>
        <v>42104.781597222223</v>
      </c>
      <c r="T3642" s="16">
        <f t="shared" si="242"/>
        <v>42134.781597222223</v>
      </c>
      <c r="U3642">
        <f t="shared" si="243"/>
        <v>2015</v>
      </c>
    </row>
    <row r="3643" spans="1:21" ht="48" hidden="1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P3643">
        <f t="shared" si="240"/>
        <v>0</v>
      </c>
      <c r="Q3643" s="11" t="s">
        <v>8315</v>
      </c>
      <c r="R3643" t="s">
        <v>8357</v>
      </c>
      <c r="S3643" s="16">
        <f t="shared" si="241"/>
        <v>41899.627071759263</v>
      </c>
      <c r="T3643" s="16">
        <f t="shared" si="242"/>
        <v>41917.208333333336</v>
      </c>
      <c r="U3643">
        <f t="shared" si="243"/>
        <v>2014</v>
      </c>
    </row>
    <row r="3644" spans="1:21" ht="64" hidden="1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P3644">
        <f t="shared" si="240"/>
        <v>7.5</v>
      </c>
      <c r="Q3644" s="11" t="s">
        <v>8315</v>
      </c>
      <c r="R3644" t="s">
        <v>8357</v>
      </c>
      <c r="S3644" s="16">
        <f t="shared" si="241"/>
        <v>42297.816284722227</v>
      </c>
      <c r="T3644" s="16">
        <f t="shared" si="242"/>
        <v>42338.708333333328</v>
      </c>
      <c r="U3644">
        <f t="shared" si="243"/>
        <v>2015</v>
      </c>
    </row>
    <row r="3645" spans="1:21" ht="48" hidden="1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P3645">
        <f t="shared" si="240"/>
        <v>0</v>
      </c>
      <c r="Q3645" s="11" t="s">
        <v>8315</v>
      </c>
      <c r="R3645" t="s">
        <v>8357</v>
      </c>
      <c r="S3645" s="16">
        <f t="shared" si="241"/>
        <v>42285.143969907411</v>
      </c>
      <c r="T3645" s="16">
        <f t="shared" si="242"/>
        <v>42325.185636574075</v>
      </c>
      <c r="U3645">
        <f t="shared" si="243"/>
        <v>2015</v>
      </c>
    </row>
    <row r="3646" spans="1:21" ht="48" hidden="1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P3646">
        <f t="shared" si="240"/>
        <v>68.42</v>
      </c>
      <c r="Q3646" s="11" t="s">
        <v>8315</v>
      </c>
      <c r="R3646" t="s">
        <v>8357</v>
      </c>
      <c r="S3646" s="16">
        <f t="shared" si="241"/>
        <v>42409.241747685184</v>
      </c>
      <c r="T3646" s="16">
        <f t="shared" si="242"/>
        <v>42437.207638888889</v>
      </c>
      <c r="U3646">
        <f t="shared" si="243"/>
        <v>2016</v>
      </c>
    </row>
    <row r="3647" spans="1:21" ht="48" hidden="1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P3647">
        <f t="shared" si="240"/>
        <v>1</v>
      </c>
      <c r="Q3647" s="11" t="s">
        <v>8315</v>
      </c>
      <c r="R3647" t="s">
        <v>8357</v>
      </c>
      <c r="S3647" s="16">
        <f t="shared" si="241"/>
        <v>42665.970347222217</v>
      </c>
      <c r="T3647" s="16">
        <f t="shared" si="242"/>
        <v>42696.012013888889</v>
      </c>
      <c r="U3647">
        <f t="shared" si="243"/>
        <v>2016</v>
      </c>
    </row>
    <row r="3648" spans="1:21" ht="48" hidden="1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P3648">
        <f t="shared" si="240"/>
        <v>60.13</v>
      </c>
      <c r="Q3648" s="11" t="s">
        <v>8315</v>
      </c>
      <c r="R3648" t="s">
        <v>8357</v>
      </c>
      <c r="S3648" s="16">
        <f t="shared" si="241"/>
        <v>42140.421319444446</v>
      </c>
      <c r="T3648" s="16">
        <f t="shared" si="242"/>
        <v>42171.979166666672</v>
      </c>
      <c r="U3648">
        <f t="shared" si="243"/>
        <v>2015</v>
      </c>
    </row>
    <row r="3649" spans="1:21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P3649">
        <f t="shared" si="240"/>
        <v>15</v>
      </c>
      <c r="Q3649" s="11" t="s">
        <v>8315</v>
      </c>
      <c r="R3649" t="s">
        <v>8357</v>
      </c>
      <c r="S3649" s="16">
        <f t="shared" si="241"/>
        <v>42598.749155092592</v>
      </c>
      <c r="T3649" s="16">
        <f t="shared" si="242"/>
        <v>42643.749155092592</v>
      </c>
      <c r="U3649">
        <f t="shared" si="243"/>
        <v>2016</v>
      </c>
    </row>
    <row r="3650" spans="1:21" ht="32" hidden="1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P3650">
        <f t="shared" si="240"/>
        <v>550.04</v>
      </c>
      <c r="Q3650" s="11" t="s">
        <v>8315</v>
      </c>
      <c r="R3650" t="s">
        <v>8316</v>
      </c>
      <c r="S3650" s="16">
        <f t="shared" si="241"/>
        <v>41887.292187500003</v>
      </c>
      <c r="T3650" s="16">
        <f t="shared" si="242"/>
        <v>41917.292187500003</v>
      </c>
      <c r="U3650">
        <f t="shared" si="243"/>
        <v>2014</v>
      </c>
    </row>
    <row r="3651" spans="1:21" ht="48" hidden="1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P3651">
        <f t="shared" ref="P3651:P3714" si="244">IFERROR(ROUND(E3651/L3651,2),0)</f>
        <v>97.5</v>
      </c>
      <c r="Q3651" s="11" t="s">
        <v>8315</v>
      </c>
      <c r="R3651" t="s">
        <v>8316</v>
      </c>
      <c r="S3651" s="16">
        <f t="shared" ref="S3651:S3714" si="245">(((J3651/60)/60)/24)+DATE(1970,1,1)</f>
        <v>41780.712893518517</v>
      </c>
      <c r="T3651" s="16">
        <f t="shared" ref="T3651:T3714" si="246">(((I3651/60)/60)/24)+DATE(1970,1,1)</f>
        <v>41806.712893518517</v>
      </c>
      <c r="U3651">
        <f t="shared" ref="U3651:U3714" si="247">YEAR(T3651)</f>
        <v>2014</v>
      </c>
    </row>
    <row r="3652" spans="1:21" ht="48" hidden="1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P3652">
        <f t="shared" si="244"/>
        <v>29.41</v>
      </c>
      <c r="Q3652" s="11" t="s">
        <v>8315</v>
      </c>
      <c r="R3652" t="s">
        <v>8316</v>
      </c>
      <c r="S3652" s="16">
        <f t="shared" si="245"/>
        <v>42381.478981481487</v>
      </c>
      <c r="T3652" s="16">
        <f t="shared" si="246"/>
        <v>42402.478981481487</v>
      </c>
      <c r="U3652">
        <f t="shared" si="247"/>
        <v>2016</v>
      </c>
    </row>
    <row r="3653" spans="1:21" ht="32" hidden="1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P3653">
        <f t="shared" si="244"/>
        <v>57.78</v>
      </c>
      <c r="Q3653" s="11" t="s">
        <v>8315</v>
      </c>
      <c r="R3653" t="s">
        <v>8316</v>
      </c>
      <c r="S3653" s="16">
        <f t="shared" si="245"/>
        <v>41828.646319444444</v>
      </c>
      <c r="T3653" s="16">
        <f t="shared" si="246"/>
        <v>41861.665972222225</v>
      </c>
      <c r="U3653">
        <f t="shared" si="247"/>
        <v>2014</v>
      </c>
    </row>
    <row r="3654" spans="1:21" ht="48" hidden="1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P3654">
        <f t="shared" si="244"/>
        <v>44.24</v>
      </c>
      <c r="Q3654" s="11" t="s">
        <v>8315</v>
      </c>
      <c r="R3654" t="s">
        <v>8316</v>
      </c>
      <c r="S3654" s="16">
        <f t="shared" si="245"/>
        <v>42596.644699074073</v>
      </c>
      <c r="T3654" s="16">
        <f t="shared" si="246"/>
        <v>42607.165972222225</v>
      </c>
      <c r="U3654">
        <f t="shared" si="247"/>
        <v>2016</v>
      </c>
    </row>
    <row r="3655" spans="1:21" ht="48" hidden="1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P3655">
        <f t="shared" si="244"/>
        <v>60.91</v>
      </c>
      <c r="Q3655" s="11" t="s">
        <v>8315</v>
      </c>
      <c r="R3655" t="s">
        <v>8316</v>
      </c>
      <c r="S3655" s="16">
        <f t="shared" si="245"/>
        <v>42191.363506944443</v>
      </c>
      <c r="T3655" s="16">
        <f t="shared" si="246"/>
        <v>42221.363506944443</v>
      </c>
      <c r="U3655">
        <f t="shared" si="247"/>
        <v>2015</v>
      </c>
    </row>
    <row r="3656" spans="1:21" ht="48" hidden="1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P3656">
        <f t="shared" si="244"/>
        <v>68.84</v>
      </c>
      <c r="Q3656" s="11" t="s">
        <v>8315</v>
      </c>
      <c r="R3656" t="s">
        <v>8316</v>
      </c>
      <c r="S3656" s="16">
        <f t="shared" si="245"/>
        <v>42440.416504629626</v>
      </c>
      <c r="T3656" s="16">
        <f t="shared" si="246"/>
        <v>42463.708333333328</v>
      </c>
      <c r="U3656">
        <f t="shared" si="247"/>
        <v>2016</v>
      </c>
    </row>
    <row r="3657" spans="1:21" ht="48" hidden="1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P3657">
        <f t="shared" si="244"/>
        <v>73.58</v>
      </c>
      <c r="Q3657" s="11" t="s">
        <v>8315</v>
      </c>
      <c r="R3657" t="s">
        <v>8316</v>
      </c>
      <c r="S3657" s="16">
        <f t="shared" si="245"/>
        <v>42173.803217592591</v>
      </c>
      <c r="T3657" s="16">
        <f t="shared" si="246"/>
        <v>42203.290972222225</v>
      </c>
      <c r="U3657">
        <f t="shared" si="247"/>
        <v>2015</v>
      </c>
    </row>
    <row r="3658" spans="1:21" ht="48" hidden="1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P3658">
        <f t="shared" si="244"/>
        <v>115.02</v>
      </c>
      <c r="Q3658" s="11" t="s">
        <v>8315</v>
      </c>
      <c r="R3658" t="s">
        <v>8316</v>
      </c>
      <c r="S3658" s="16">
        <f t="shared" si="245"/>
        <v>42737.910138888896</v>
      </c>
      <c r="T3658" s="16">
        <f t="shared" si="246"/>
        <v>42767.957638888889</v>
      </c>
      <c r="U3658">
        <f t="shared" si="247"/>
        <v>2017</v>
      </c>
    </row>
    <row r="3659" spans="1:21" ht="48" hidden="1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P3659">
        <f t="shared" si="244"/>
        <v>110.75</v>
      </c>
      <c r="Q3659" s="11" t="s">
        <v>8315</v>
      </c>
      <c r="R3659" t="s">
        <v>8316</v>
      </c>
      <c r="S3659" s="16">
        <f t="shared" si="245"/>
        <v>42499.629849537043</v>
      </c>
      <c r="T3659" s="16">
        <f t="shared" si="246"/>
        <v>42522.904166666667</v>
      </c>
      <c r="U3659">
        <f t="shared" si="247"/>
        <v>2016</v>
      </c>
    </row>
    <row r="3660" spans="1:21" ht="32" hidden="1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P3660">
        <f t="shared" si="244"/>
        <v>75.5</v>
      </c>
      <c r="Q3660" s="11" t="s">
        <v>8315</v>
      </c>
      <c r="R3660" t="s">
        <v>8316</v>
      </c>
      <c r="S3660" s="16">
        <f t="shared" si="245"/>
        <v>41775.858564814815</v>
      </c>
      <c r="T3660" s="16">
        <f t="shared" si="246"/>
        <v>41822.165972222225</v>
      </c>
      <c r="U3660">
        <f t="shared" si="247"/>
        <v>2014</v>
      </c>
    </row>
    <row r="3661" spans="1:21" ht="48" hidden="1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P3661">
        <f t="shared" si="244"/>
        <v>235.46</v>
      </c>
      <c r="Q3661" s="11" t="s">
        <v>8315</v>
      </c>
      <c r="R3661" t="s">
        <v>8316</v>
      </c>
      <c r="S3661" s="16">
        <f t="shared" si="245"/>
        <v>42055.277199074073</v>
      </c>
      <c r="T3661" s="16">
        <f t="shared" si="246"/>
        <v>42082.610416666663</v>
      </c>
      <c r="U3661">
        <f t="shared" si="247"/>
        <v>2015</v>
      </c>
    </row>
    <row r="3662" spans="1:21" ht="48" hidden="1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P3662">
        <f t="shared" si="244"/>
        <v>11.36</v>
      </c>
      <c r="Q3662" s="11" t="s">
        <v>8315</v>
      </c>
      <c r="R3662" t="s">
        <v>8316</v>
      </c>
      <c r="S3662" s="16">
        <f t="shared" si="245"/>
        <v>41971.881076388891</v>
      </c>
      <c r="T3662" s="16">
        <f t="shared" si="246"/>
        <v>41996.881076388891</v>
      </c>
      <c r="U3662">
        <f t="shared" si="247"/>
        <v>2014</v>
      </c>
    </row>
    <row r="3663" spans="1:21" ht="48" hidden="1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P3663">
        <f t="shared" si="244"/>
        <v>92.5</v>
      </c>
      <c r="Q3663" s="11" t="s">
        <v>8315</v>
      </c>
      <c r="R3663" t="s">
        <v>8316</v>
      </c>
      <c r="S3663" s="16">
        <f t="shared" si="245"/>
        <v>42447.896666666667</v>
      </c>
      <c r="T3663" s="16">
        <f t="shared" si="246"/>
        <v>42470.166666666672</v>
      </c>
      <c r="U3663">
        <f t="shared" si="247"/>
        <v>2016</v>
      </c>
    </row>
    <row r="3664" spans="1:21" ht="48" hidden="1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P3664">
        <f t="shared" si="244"/>
        <v>202.85</v>
      </c>
      <c r="Q3664" s="11" t="s">
        <v>8315</v>
      </c>
      <c r="R3664" t="s">
        <v>8316</v>
      </c>
      <c r="S3664" s="16">
        <f t="shared" si="245"/>
        <v>42064.220069444447</v>
      </c>
      <c r="T3664" s="16">
        <f t="shared" si="246"/>
        <v>42094.178402777776</v>
      </c>
      <c r="U3664">
        <f t="shared" si="247"/>
        <v>2015</v>
      </c>
    </row>
    <row r="3665" spans="1:21" ht="48" hidden="1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P3665">
        <f t="shared" si="244"/>
        <v>26</v>
      </c>
      <c r="Q3665" s="11" t="s">
        <v>8315</v>
      </c>
      <c r="R3665" t="s">
        <v>8316</v>
      </c>
      <c r="S3665" s="16">
        <f t="shared" si="245"/>
        <v>42665.451736111107</v>
      </c>
      <c r="T3665" s="16">
        <f t="shared" si="246"/>
        <v>42725.493402777778</v>
      </c>
      <c r="U3665">
        <f t="shared" si="247"/>
        <v>2016</v>
      </c>
    </row>
    <row r="3666" spans="1:21" ht="48" hidden="1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P3666">
        <f t="shared" si="244"/>
        <v>46.05</v>
      </c>
      <c r="Q3666" s="11" t="s">
        <v>8315</v>
      </c>
      <c r="R3666" t="s">
        <v>8316</v>
      </c>
      <c r="S3666" s="16">
        <f t="shared" si="245"/>
        <v>42523.248715277776</v>
      </c>
      <c r="T3666" s="16">
        <f t="shared" si="246"/>
        <v>42537.248715277776</v>
      </c>
      <c r="U3666">
        <f t="shared" si="247"/>
        <v>2016</v>
      </c>
    </row>
    <row r="3667" spans="1:21" ht="48" hidden="1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P3667">
        <f t="shared" si="244"/>
        <v>51</v>
      </c>
      <c r="Q3667" s="11" t="s">
        <v>8315</v>
      </c>
      <c r="R3667" t="s">
        <v>8316</v>
      </c>
      <c r="S3667" s="16">
        <f t="shared" si="245"/>
        <v>42294.808124999996</v>
      </c>
      <c r="T3667" s="16">
        <f t="shared" si="246"/>
        <v>42305.829166666663</v>
      </c>
      <c r="U3667">
        <f t="shared" si="247"/>
        <v>2015</v>
      </c>
    </row>
    <row r="3668" spans="1:21" ht="16" hidden="1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P3668">
        <f t="shared" si="244"/>
        <v>31.58</v>
      </c>
      <c r="Q3668" s="11" t="s">
        <v>8315</v>
      </c>
      <c r="R3668" t="s">
        <v>8316</v>
      </c>
      <c r="S3668" s="16">
        <f t="shared" si="245"/>
        <v>41822.90488425926</v>
      </c>
      <c r="T3668" s="16">
        <f t="shared" si="246"/>
        <v>41844.291666666664</v>
      </c>
      <c r="U3668">
        <f t="shared" si="247"/>
        <v>2014</v>
      </c>
    </row>
    <row r="3669" spans="1:21" ht="48" hidden="1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P3669">
        <f t="shared" si="244"/>
        <v>53.36</v>
      </c>
      <c r="Q3669" s="11" t="s">
        <v>8315</v>
      </c>
      <c r="R3669" t="s">
        <v>8316</v>
      </c>
      <c r="S3669" s="16">
        <f t="shared" si="245"/>
        <v>42173.970127314817</v>
      </c>
      <c r="T3669" s="16">
        <f t="shared" si="246"/>
        <v>42203.970127314817</v>
      </c>
      <c r="U3669">
        <f t="shared" si="247"/>
        <v>2015</v>
      </c>
    </row>
    <row r="3670" spans="1:21" ht="48" hidden="1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P3670">
        <f t="shared" si="244"/>
        <v>36.96</v>
      </c>
      <c r="Q3670" s="11" t="s">
        <v>8315</v>
      </c>
      <c r="R3670" t="s">
        <v>8316</v>
      </c>
      <c r="S3670" s="16">
        <f t="shared" si="245"/>
        <v>42185.556157407409</v>
      </c>
      <c r="T3670" s="16">
        <f t="shared" si="246"/>
        <v>42208.772916666669</v>
      </c>
      <c r="U3670">
        <f t="shared" si="247"/>
        <v>2015</v>
      </c>
    </row>
    <row r="3671" spans="1:21" ht="48" hidden="1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P3671">
        <f t="shared" si="244"/>
        <v>81.290000000000006</v>
      </c>
      <c r="Q3671" s="11" t="s">
        <v>8315</v>
      </c>
      <c r="R3671" t="s">
        <v>8316</v>
      </c>
      <c r="S3671" s="16">
        <f t="shared" si="245"/>
        <v>42136.675196759257</v>
      </c>
      <c r="T3671" s="16">
        <f t="shared" si="246"/>
        <v>42166.675196759257</v>
      </c>
      <c r="U3671">
        <f t="shared" si="247"/>
        <v>2015</v>
      </c>
    </row>
    <row r="3672" spans="1:21" ht="48" hidden="1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P3672">
        <f t="shared" si="244"/>
        <v>20.079999999999998</v>
      </c>
      <c r="Q3672" s="11" t="s">
        <v>8315</v>
      </c>
      <c r="R3672" t="s">
        <v>8316</v>
      </c>
      <c r="S3672" s="16">
        <f t="shared" si="245"/>
        <v>42142.514016203699</v>
      </c>
      <c r="T3672" s="16">
        <f t="shared" si="246"/>
        <v>42155.958333333328</v>
      </c>
      <c r="U3672">
        <f t="shared" si="247"/>
        <v>2015</v>
      </c>
    </row>
    <row r="3673" spans="1:21" ht="48" hidden="1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P3673">
        <f t="shared" si="244"/>
        <v>88.25</v>
      </c>
      <c r="Q3673" s="11" t="s">
        <v>8315</v>
      </c>
      <c r="R3673" t="s">
        <v>8316</v>
      </c>
      <c r="S3673" s="16">
        <f t="shared" si="245"/>
        <v>41820.62809027778</v>
      </c>
      <c r="T3673" s="16">
        <f t="shared" si="246"/>
        <v>41841.165972222225</v>
      </c>
      <c r="U3673">
        <f t="shared" si="247"/>
        <v>2014</v>
      </c>
    </row>
    <row r="3674" spans="1:21" ht="48" hidden="1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P3674">
        <f t="shared" si="244"/>
        <v>53.44</v>
      </c>
      <c r="Q3674" s="11" t="s">
        <v>8315</v>
      </c>
      <c r="R3674" t="s">
        <v>8316</v>
      </c>
      <c r="S3674" s="16">
        <f t="shared" si="245"/>
        <v>41878.946574074071</v>
      </c>
      <c r="T3674" s="16">
        <f t="shared" si="246"/>
        <v>41908.946574074071</v>
      </c>
      <c r="U3674">
        <f t="shared" si="247"/>
        <v>2014</v>
      </c>
    </row>
    <row r="3675" spans="1:21" ht="48" hidden="1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P3675">
        <f t="shared" si="244"/>
        <v>39.869999999999997</v>
      </c>
      <c r="Q3675" s="11" t="s">
        <v>8315</v>
      </c>
      <c r="R3675" t="s">
        <v>8316</v>
      </c>
      <c r="S3675" s="16">
        <f t="shared" si="245"/>
        <v>41914.295104166667</v>
      </c>
      <c r="T3675" s="16">
        <f t="shared" si="246"/>
        <v>41948.536111111112</v>
      </c>
      <c r="U3675">
        <f t="shared" si="247"/>
        <v>2014</v>
      </c>
    </row>
    <row r="3676" spans="1:21" ht="48" hidden="1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P3676">
        <f t="shared" si="244"/>
        <v>145.16</v>
      </c>
      <c r="Q3676" s="11" t="s">
        <v>8315</v>
      </c>
      <c r="R3676" t="s">
        <v>8316</v>
      </c>
      <c r="S3676" s="16">
        <f t="shared" si="245"/>
        <v>42556.873020833329</v>
      </c>
      <c r="T3676" s="16">
        <f t="shared" si="246"/>
        <v>42616.873020833329</v>
      </c>
      <c r="U3676">
        <f t="shared" si="247"/>
        <v>2016</v>
      </c>
    </row>
    <row r="3677" spans="1:21" ht="48" hidden="1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P3677">
        <f t="shared" si="244"/>
        <v>23.33</v>
      </c>
      <c r="Q3677" s="11" t="s">
        <v>8315</v>
      </c>
      <c r="R3677" t="s">
        <v>8316</v>
      </c>
      <c r="S3677" s="16">
        <f t="shared" si="245"/>
        <v>42493.597013888888</v>
      </c>
      <c r="T3677" s="16">
        <f t="shared" si="246"/>
        <v>42505.958333333328</v>
      </c>
      <c r="U3677">
        <f t="shared" si="247"/>
        <v>2016</v>
      </c>
    </row>
    <row r="3678" spans="1:21" ht="48" hidden="1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P3678">
        <f t="shared" si="244"/>
        <v>64.38</v>
      </c>
      <c r="Q3678" s="11" t="s">
        <v>8315</v>
      </c>
      <c r="R3678" t="s">
        <v>8316</v>
      </c>
      <c r="S3678" s="16">
        <f t="shared" si="245"/>
        <v>41876.815787037034</v>
      </c>
      <c r="T3678" s="16">
        <f t="shared" si="246"/>
        <v>41894.815787037034</v>
      </c>
      <c r="U3678">
        <f t="shared" si="247"/>
        <v>2014</v>
      </c>
    </row>
    <row r="3679" spans="1:21" ht="32" hidden="1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P3679">
        <f t="shared" si="244"/>
        <v>62.05</v>
      </c>
      <c r="Q3679" s="11" t="s">
        <v>8315</v>
      </c>
      <c r="R3679" t="s">
        <v>8316</v>
      </c>
      <c r="S3679" s="16">
        <f t="shared" si="245"/>
        <v>41802.574282407404</v>
      </c>
      <c r="T3679" s="16">
        <f t="shared" si="246"/>
        <v>41823.165972222225</v>
      </c>
      <c r="U3679">
        <f t="shared" si="247"/>
        <v>2014</v>
      </c>
    </row>
    <row r="3680" spans="1:21" ht="32" hidden="1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P3680">
        <f t="shared" si="244"/>
        <v>66.13</v>
      </c>
      <c r="Q3680" s="11" t="s">
        <v>8315</v>
      </c>
      <c r="R3680" t="s">
        <v>8316</v>
      </c>
      <c r="S3680" s="16">
        <f t="shared" si="245"/>
        <v>42120.531226851846</v>
      </c>
      <c r="T3680" s="16">
        <f t="shared" si="246"/>
        <v>42155.531226851846</v>
      </c>
      <c r="U3680">
        <f t="shared" si="247"/>
        <v>2015</v>
      </c>
    </row>
    <row r="3681" spans="1:21" ht="48" hidden="1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P3681">
        <f t="shared" si="244"/>
        <v>73.400000000000006</v>
      </c>
      <c r="Q3681" s="11" t="s">
        <v>8315</v>
      </c>
      <c r="R3681" t="s">
        <v>8316</v>
      </c>
      <c r="S3681" s="16">
        <f t="shared" si="245"/>
        <v>41786.761354166665</v>
      </c>
      <c r="T3681" s="16">
        <f t="shared" si="246"/>
        <v>41821.207638888889</v>
      </c>
      <c r="U3681">
        <f t="shared" si="247"/>
        <v>2014</v>
      </c>
    </row>
    <row r="3682" spans="1:21" ht="32" hidden="1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P3682">
        <f t="shared" si="244"/>
        <v>99.5</v>
      </c>
      <c r="Q3682" s="11" t="s">
        <v>8315</v>
      </c>
      <c r="R3682" t="s">
        <v>8316</v>
      </c>
      <c r="S3682" s="16">
        <f t="shared" si="245"/>
        <v>42627.454097222217</v>
      </c>
      <c r="T3682" s="16">
        <f t="shared" si="246"/>
        <v>42648.454097222217</v>
      </c>
      <c r="U3682">
        <f t="shared" si="247"/>
        <v>2016</v>
      </c>
    </row>
    <row r="3683" spans="1:21" ht="64" hidden="1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P3683">
        <f t="shared" si="244"/>
        <v>62.17</v>
      </c>
      <c r="Q3683" s="11" t="s">
        <v>8315</v>
      </c>
      <c r="R3683" t="s">
        <v>8316</v>
      </c>
      <c r="S3683" s="16">
        <f t="shared" si="245"/>
        <v>42374.651504629626</v>
      </c>
      <c r="T3683" s="16">
        <f t="shared" si="246"/>
        <v>42384.651504629626</v>
      </c>
      <c r="U3683">
        <f t="shared" si="247"/>
        <v>2016</v>
      </c>
    </row>
    <row r="3684" spans="1:21" ht="48" hidden="1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P3684">
        <f t="shared" si="244"/>
        <v>62.33</v>
      </c>
      <c r="Q3684" s="11" t="s">
        <v>8315</v>
      </c>
      <c r="R3684" t="s">
        <v>8316</v>
      </c>
      <c r="S3684" s="16">
        <f t="shared" si="245"/>
        <v>41772.685393518521</v>
      </c>
      <c r="T3684" s="16">
        <f t="shared" si="246"/>
        <v>41806.290972222225</v>
      </c>
      <c r="U3684">
        <f t="shared" si="247"/>
        <v>2014</v>
      </c>
    </row>
    <row r="3685" spans="1:21" ht="48" hidden="1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P3685">
        <f t="shared" si="244"/>
        <v>58.79</v>
      </c>
      <c r="Q3685" s="11" t="s">
        <v>8315</v>
      </c>
      <c r="R3685" t="s">
        <v>8316</v>
      </c>
      <c r="S3685" s="16">
        <f t="shared" si="245"/>
        <v>42633.116851851853</v>
      </c>
      <c r="T3685" s="16">
        <f t="shared" si="246"/>
        <v>42663.116851851853</v>
      </c>
      <c r="U3685">
        <f t="shared" si="247"/>
        <v>2016</v>
      </c>
    </row>
    <row r="3686" spans="1:21" ht="48" hidden="1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P3686">
        <f t="shared" si="244"/>
        <v>45.35</v>
      </c>
      <c r="Q3686" s="11" t="s">
        <v>8315</v>
      </c>
      <c r="R3686" t="s">
        <v>8316</v>
      </c>
      <c r="S3686" s="16">
        <f t="shared" si="245"/>
        <v>42219.180393518516</v>
      </c>
      <c r="T3686" s="16">
        <f t="shared" si="246"/>
        <v>42249.180393518516</v>
      </c>
      <c r="U3686">
        <f t="shared" si="247"/>
        <v>2015</v>
      </c>
    </row>
    <row r="3687" spans="1:21" ht="48" hidden="1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P3687">
        <f t="shared" si="244"/>
        <v>41.94</v>
      </c>
      <c r="Q3687" s="11" t="s">
        <v>8315</v>
      </c>
      <c r="R3687" t="s">
        <v>8316</v>
      </c>
      <c r="S3687" s="16">
        <f t="shared" si="245"/>
        <v>41753.593275462961</v>
      </c>
      <c r="T3687" s="16">
        <f t="shared" si="246"/>
        <v>41778.875</v>
      </c>
      <c r="U3687">
        <f t="shared" si="247"/>
        <v>2014</v>
      </c>
    </row>
    <row r="3688" spans="1:21" ht="48" hidden="1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P3688">
        <f t="shared" si="244"/>
        <v>59.17</v>
      </c>
      <c r="Q3688" s="11" t="s">
        <v>8315</v>
      </c>
      <c r="R3688" t="s">
        <v>8316</v>
      </c>
      <c r="S3688" s="16">
        <f t="shared" si="245"/>
        <v>42230.662731481483</v>
      </c>
      <c r="T3688" s="16">
        <f t="shared" si="246"/>
        <v>42245.165972222225</v>
      </c>
      <c r="U3688">
        <f t="shared" si="247"/>
        <v>2015</v>
      </c>
    </row>
    <row r="3689" spans="1:21" ht="48" hidden="1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P3689">
        <f t="shared" si="244"/>
        <v>200.49</v>
      </c>
      <c r="Q3689" s="11" t="s">
        <v>8315</v>
      </c>
      <c r="R3689" t="s">
        <v>8316</v>
      </c>
      <c r="S3689" s="16">
        <f t="shared" si="245"/>
        <v>41787.218229166669</v>
      </c>
      <c r="T3689" s="16">
        <f t="shared" si="246"/>
        <v>41817.218229166669</v>
      </c>
      <c r="U3689">
        <f t="shared" si="247"/>
        <v>2014</v>
      </c>
    </row>
    <row r="3690" spans="1:21" ht="48" hidden="1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P3690">
        <f t="shared" si="244"/>
        <v>83.97</v>
      </c>
      <c r="Q3690" s="11" t="s">
        <v>8315</v>
      </c>
      <c r="R3690" t="s">
        <v>8316</v>
      </c>
      <c r="S3690" s="16">
        <f t="shared" si="245"/>
        <v>41829.787083333329</v>
      </c>
      <c r="T3690" s="16">
        <f t="shared" si="246"/>
        <v>41859.787083333329</v>
      </c>
      <c r="U3690">
        <f t="shared" si="247"/>
        <v>2014</v>
      </c>
    </row>
    <row r="3691" spans="1:21" ht="48" hidden="1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P3691">
        <f t="shared" si="244"/>
        <v>57.26</v>
      </c>
      <c r="Q3691" s="11" t="s">
        <v>8315</v>
      </c>
      <c r="R3691" t="s">
        <v>8316</v>
      </c>
      <c r="S3691" s="16">
        <f t="shared" si="245"/>
        <v>42147.826840277776</v>
      </c>
      <c r="T3691" s="16">
        <f t="shared" si="246"/>
        <v>42176.934027777781</v>
      </c>
      <c r="U3691">
        <f t="shared" si="247"/>
        <v>2015</v>
      </c>
    </row>
    <row r="3692" spans="1:21" ht="48" hidden="1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P3692">
        <f t="shared" si="244"/>
        <v>58.06</v>
      </c>
      <c r="Q3692" s="11" t="s">
        <v>8315</v>
      </c>
      <c r="R3692" t="s">
        <v>8316</v>
      </c>
      <c r="S3692" s="16">
        <f t="shared" si="245"/>
        <v>41940.598182870373</v>
      </c>
      <c r="T3692" s="16">
        <f t="shared" si="246"/>
        <v>41970.639849537038</v>
      </c>
      <c r="U3692">
        <f t="shared" si="247"/>
        <v>2014</v>
      </c>
    </row>
    <row r="3693" spans="1:21" ht="32" hidden="1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P3693">
        <f t="shared" si="244"/>
        <v>186.8</v>
      </c>
      <c r="Q3693" s="11" t="s">
        <v>8315</v>
      </c>
      <c r="R3693" t="s">
        <v>8316</v>
      </c>
      <c r="S3693" s="16">
        <f t="shared" si="245"/>
        <v>42020.700567129628</v>
      </c>
      <c r="T3693" s="16">
        <f t="shared" si="246"/>
        <v>42065.207638888889</v>
      </c>
      <c r="U3693">
        <f t="shared" si="247"/>
        <v>2015</v>
      </c>
    </row>
    <row r="3694" spans="1:21" ht="32" hidden="1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P3694">
        <f t="shared" si="244"/>
        <v>74.12</v>
      </c>
      <c r="Q3694" s="11" t="s">
        <v>8315</v>
      </c>
      <c r="R3694" t="s">
        <v>8316</v>
      </c>
      <c r="S3694" s="16">
        <f t="shared" si="245"/>
        <v>41891.96503472222</v>
      </c>
      <c r="T3694" s="16">
        <f t="shared" si="246"/>
        <v>41901</v>
      </c>
      <c r="U3694">
        <f t="shared" si="247"/>
        <v>2014</v>
      </c>
    </row>
    <row r="3695" spans="1:21" ht="48" hidden="1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P3695">
        <f t="shared" si="244"/>
        <v>30.71</v>
      </c>
      <c r="Q3695" s="11" t="s">
        <v>8315</v>
      </c>
      <c r="R3695" t="s">
        <v>8316</v>
      </c>
      <c r="S3695" s="16">
        <f t="shared" si="245"/>
        <v>42309.191307870366</v>
      </c>
      <c r="T3695" s="16">
        <f t="shared" si="246"/>
        <v>42338.9375</v>
      </c>
      <c r="U3695">
        <f t="shared" si="247"/>
        <v>2015</v>
      </c>
    </row>
    <row r="3696" spans="1:21" ht="48" hidden="1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P3696">
        <f t="shared" si="244"/>
        <v>62.67</v>
      </c>
      <c r="Q3696" s="11" t="s">
        <v>8315</v>
      </c>
      <c r="R3696" t="s">
        <v>8316</v>
      </c>
      <c r="S3696" s="16">
        <f t="shared" si="245"/>
        <v>42490.133877314816</v>
      </c>
      <c r="T3696" s="16">
        <f t="shared" si="246"/>
        <v>42527.083333333328</v>
      </c>
      <c r="U3696">
        <f t="shared" si="247"/>
        <v>2016</v>
      </c>
    </row>
    <row r="3697" spans="1:21" ht="64" hidden="1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P3697">
        <f t="shared" si="244"/>
        <v>121.36</v>
      </c>
      <c r="Q3697" s="11" t="s">
        <v>8315</v>
      </c>
      <c r="R3697" t="s">
        <v>8316</v>
      </c>
      <c r="S3697" s="16">
        <f t="shared" si="245"/>
        <v>41995.870486111111</v>
      </c>
      <c r="T3697" s="16">
        <f t="shared" si="246"/>
        <v>42015.870486111111</v>
      </c>
      <c r="U3697">
        <f t="shared" si="247"/>
        <v>2015</v>
      </c>
    </row>
    <row r="3698" spans="1:21" ht="48" hidden="1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P3698">
        <f t="shared" si="244"/>
        <v>39.74</v>
      </c>
      <c r="Q3698" s="11" t="s">
        <v>8315</v>
      </c>
      <c r="R3698" t="s">
        <v>8316</v>
      </c>
      <c r="S3698" s="16">
        <f t="shared" si="245"/>
        <v>41988.617083333331</v>
      </c>
      <c r="T3698" s="16">
        <f t="shared" si="246"/>
        <v>42048.617083333331</v>
      </c>
      <c r="U3698">
        <f t="shared" si="247"/>
        <v>2015</v>
      </c>
    </row>
    <row r="3699" spans="1:21" ht="48" hidden="1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P3699">
        <f t="shared" si="244"/>
        <v>72</v>
      </c>
      <c r="Q3699" s="11" t="s">
        <v>8315</v>
      </c>
      <c r="R3699" t="s">
        <v>8316</v>
      </c>
      <c r="S3699" s="16">
        <f t="shared" si="245"/>
        <v>42479.465833333335</v>
      </c>
      <c r="T3699" s="16">
        <f t="shared" si="246"/>
        <v>42500.465833333335</v>
      </c>
      <c r="U3699">
        <f t="shared" si="247"/>
        <v>2016</v>
      </c>
    </row>
    <row r="3700" spans="1:21" ht="32" hidden="1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P3700">
        <f t="shared" si="244"/>
        <v>40.630000000000003</v>
      </c>
      <c r="Q3700" s="11" t="s">
        <v>8315</v>
      </c>
      <c r="R3700" t="s">
        <v>8316</v>
      </c>
      <c r="S3700" s="16">
        <f t="shared" si="245"/>
        <v>42401.806562500002</v>
      </c>
      <c r="T3700" s="16">
        <f t="shared" si="246"/>
        <v>42431.806562500002</v>
      </c>
      <c r="U3700">
        <f t="shared" si="247"/>
        <v>2016</v>
      </c>
    </row>
    <row r="3701" spans="1:21" ht="48" hidden="1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P3701">
        <f t="shared" si="244"/>
        <v>63</v>
      </c>
      <c r="Q3701" s="11" t="s">
        <v>8315</v>
      </c>
      <c r="R3701" t="s">
        <v>8316</v>
      </c>
      <c r="S3701" s="16">
        <f t="shared" si="245"/>
        <v>41897.602037037039</v>
      </c>
      <c r="T3701" s="16">
        <f t="shared" si="246"/>
        <v>41927.602037037039</v>
      </c>
      <c r="U3701">
        <f t="shared" si="247"/>
        <v>2014</v>
      </c>
    </row>
    <row r="3702" spans="1:21" ht="32" hidden="1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P3702">
        <f t="shared" si="244"/>
        <v>33.67</v>
      </c>
      <c r="Q3702" s="11" t="s">
        <v>8315</v>
      </c>
      <c r="R3702" t="s">
        <v>8316</v>
      </c>
      <c r="S3702" s="16">
        <f t="shared" si="245"/>
        <v>41882.585648148146</v>
      </c>
      <c r="T3702" s="16">
        <f t="shared" si="246"/>
        <v>41912.666666666664</v>
      </c>
      <c r="U3702">
        <f t="shared" si="247"/>
        <v>2014</v>
      </c>
    </row>
    <row r="3703" spans="1:21" ht="48" hidden="1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P3703">
        <f t="shared" si="244"/>
        <v>38.590000000000003</v>
      </c>
      <c r="Q3703" s="11" t="s">
        <v>8315</v>
      </c>
      <c r="R3703" t="s">
        <v>8316</v>
      </c>
      <c r="S3703" s="16">
        <f t="shared" si="245"/>
        <v>42129.541585648149</v>
      </c>
      <c r="T3703" s="16">
        <f t="shared" si="246"/>
        <v>42159.541585648149</v>
      </c>
      <c r="U3703">
        <f t="shared" si="247"/>
        <v>2015</v>
      </c>
    </row>
    <row r="3704" spans="1:21" ht="48" hidden="1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P3704">
        <f t="shared" si="244"/>
        <v>155.94999999999999</v>
      </c>
      <c r="Q3704" s="11" t="s">
        <v>8315</v>
      </c>
      <c r="R3704" t="s">
        <v>8316</v>
      </c>
      <c r="S3704" s="16">
        <f t="shared" si="245"/>
        <v>42524.53800925926</v>
      </c>
      <c r="T3704" s="16">
        <f t="shared" si="246"/>
        <v>42561.957638888889</v>
      </c>
      <c r="U3704">
        <f t="shared" si="247"/>
        <v>2016</v>
      </c>
    </row>
    <row r="3705" spans="1:21" ht="48" hidden="1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P3705">
        <f t="shared" si="244"/>
        <v>43.2</v>
      </c>
      <c r="Q3705" s="11" t="s">
        <v>8315</v>
      </c>
      <c r="R3705" t="s">
        <v>8316</v>
      </c>
      <c r="S3705" s="16">
        <f t="shared" si="245"/>
        <v>42556.504490740743</v>
      </c>
      <c r="T3705" s="16">
        <f t="shared" si="246"/>
        <v>42595.290972222225</v>
      </c>
      <c r="U3705">
        <f t="shared" si="247"/>
        <v>2016</v>
      </c>
    </row>
    <row r="3706" spans="1:21" ht="48" hidden="1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P3706">
        <f t="shared" si="244"/>
        <v>15.15</v>
      </c>
      <c r="Q3706" s="11" t="s">
        <v>8315</v>
      </c>
      <c r="R3706" t="s">
        <v>8316</v>
      </c>
      <c r="S3706" s="16">
        <f t="shared" si="245"/>
        <v>42461.689745370371</v>
      </c>
      <c r="T3706" s="16">
        <f t="shared" si="246"/>
        <v>42521.689745370371</v>
      </c>
      <c r="U3706">
        <f t="shared" si="247"/>
        <v>2016</v>
      </c>
    </row>
    <row r="3707" spans="1:21" ht="48" hidden="1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P3707">
        <f t="shared" si="244"/>
        <v>83.57</v>
      </c>
      <c r="Q3707" s="11" t="s">
        <v>8315</v>
      </c>
      <c r="R3707" t="s">
        <v>8316</v>
      </c>
      <c r="S3707" s="16">
        <f t="shared" si="245"/>
        <v>41792.542986111112</v>
      </c>
      <c r="T3707" s="16">
        <f t="shared" si="246"/>
        <v>41813.75</v>
      </c>
      <c r="U3707">
        <f t="shared" si="247"/>
        <v>2014</v>
      </c>
    </row>
    <row r="3708" spans="1:21" ht="48" hidden="1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P3708">
        <f t="shared" si="244"/>
        <v>140</v>
      </c>
      <c r="Q3708" s="11" t="s">
        <v>8315</v>
      </c>
      <c r="R3708" t="s">
        <v>8316</v>
      </c>
      <c r="S3708" s="16">
        <f t="shared" si="245"/>
        <v>41879.913761574076</v>
      </c>
      <c r="T3708" s="16">
        <f t="shared" si="246"/>
        <v>41894.913761574076</v>
      </c>
      <c r="U3708">
        <f t="shared" si="247"/>
        <v>2014</v>
      </c>
    </row>
    <row r="3709" spans="1:21" ht="32" hidden="1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P3709">
        <f t="shared" si="244"/>
        <v>80.87</v>
      </c>
      <c r="Q3709" s="11" t="s">
        <v>8315</v>
      </c>
      <c r="R3709" t="s">
        <v>8316</v>
      </c>
      <c r="S3709" s="16">
        <f t="shared" si="245"/>
        <v>42552.048356481479</v>
      </c>
      <c r="T3709" s="16">
        <f t="shared" si="246"/>
        <v>42573.226388888885</v>
      </c>
      <c r="U3709">
        <f t="shared" si="247"/>
        <v>2016</v>
      </c>
    </row>
    <row r="3710" spans="1:21" ht="48" hidden="1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P3710">
        <f t="shared" si="244"/>
        <v>53.85</v>
      </c>
      <c r="Q3710" s="11" t="s">
        <v>8315</v>
      </c>
      <c r="R3710" t="s">
        <v>8316</v>
      </c>
      <c r="S3710" s="16">
        <f t="shared" si="245"/>
        <v>41810.142199074071</v>
      </c>
      <c r="T3710" s="16">
        <f t="shared" si="246"/>
        <v>41824.142199074071</v>
      </c>
      <c r="U3710">
        <f t="shared" si="247"/>
        <v>2014</v>
      </c>
    </row>
    <row r="3711" spans="1:21" ht="48" hidden="1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P3711">
        <f t="shared" si="244"/>
        <v>30.93</v>
      </c>
      <c r="Q3711" s="11" t="s">
        <v>8315</v>
      </c>
      <c r="R3711" t="s">
        <v>8316</v>
      </c>
      <c r="S3711" s="16">
        <f t="shared" si="245"/>
        <v>41785.707708333335</v>
      </c>
      <c r="T3711" s="16">
        <f t="shared" si="246"/>
        <v>41815.707708333335</v>
      </c>
      <c r="U3711">
        <f t="shared" si="247"/>
        <v>2014</v>
      </c>
    </row>
    <row r="3712" spans="1:21" ht="32" hidden="1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P3712">
        <f t="shared" si="244"/>
        <v>67.959999999999994</v>
      </c>
      <c r="Q3712" s="11" t="s">
        <v>8315</v>
      </c>
      <c r="R3712" t="s">
        <v>8316</v>
      </c>
      <c r="S3712" s="16">
        <f t="shared" si="245"/>
        <v>42072.576249999998</v>
      </c>
      <c r="T3712" s="16">
        <f t="shared" si="246"/>
        <v>42097.576249999998</v>
      </c>
      <c r="U3712">
        <f t="shared" si="247"/>
        <v>2015</v>
      </c>
    </row>
    <row r="3713" spans="1:21" ht="32" hidden="1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P3713">
        <f t="shared" si="244"/>
        <v>27.14</v>
      </c>
      <c r="Q3713" s="11" t="s">
        <v>8315</v>
      </c>
      <c r="R3713" t="s">
        <v>8316</v>
      </c>
      <c r="S3713" s="16">
        <f t="shared" si="245"/>
        <v>41779.724224537036</v>
      </c>
      <c r="T3713" s="16">
        <f t="shared" si="246"/>
        <v>41805.666666666664</v>
      </c>
      <c r="U3713">
        <f t="shared" si="247"/>
        <v>2014</v>
      </c>
    </row>
    <row r="3714" spans="1:21" ht="48" hidden="1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P3714">
        <f t="shared" si="244"/>
        <v>110.87</v>
      </c>
      <c r="Q3714" s="11" t="s">
        <v>8315</v>
      </c>
      <c r="R3714" t="s">
        <v>8316</v>
      </c>
      <c r="S3714" s="16">
        <f t="shared" si="245"/>
        <v>42134.172071759262</v>
      </c>
      <c r="T3714" s="16">
        <f t="shared" si="246"/>
        <v>42155.290972222225</v>
      </c>
      <c r="U3714">
        <f t="shared" si="247"/>
        <v>2015</v>
      </c>
    </row>
    <row r="3715" spans="1:21" ht="48" hidden="1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P3715">
        <f t="shared" ref="P3715:P3778" si="248">IFERROR(ROUND(E3715/L3715,2),0)</f>
        <v>106.84</v>
      </c>
      <c r="Q3715" s="11" t="s">
        <v>8315</v>
      </c>
      <c r="R3715" t="s">
        <v>8316</v>
      </c>
      <c r="S3715" s="16">
        <f t="shared" ref="S3715:S3778" si="249">(((J3715/60)/60)/24)+DATE(1970,1,1)</f>
        <v>42505.738032407404</v>
      </c>
      <c r="T3715" s="16">
        <f t="shared" ref="T3715:T3778" si="250">(((I3715/60)/60)/24)+DATE(1970,1,1)</f>
        <v>42525.738032407404</v>
      </c>
      <c r="U3715">
        <f t="shared" ref="U3715:U3778" si="251">YEAR(T3715)</f>
        <v>2016</v>
      </c>
    </row>
    <row r="3716" spans="1:21" ht="48" hidden="1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P3716">
        <f t="shared" si="248"/>
        <v>105.52</v>
      </c>
      <c r="Q3716" s="11" t="s">
        <v>8315</v>
      </c>
      <c r="R3716" t="s">
        <v>8316</v>
      </c>
      <c r="S3716" s="16">
        <f t="shared" si="249"/>
        <v>42118.556331018524</v>
      </c>
      <c r="T3716" s="16">
        <f t="shared" si="250"/>
        <v>42150.165972222225</v>
      </c>
      <c r="U3716">
        <f t="shared" si="251"/>
        <v>2015</v>
      </c>
    </row>
    <row r="3717" spans="1:21" ht="48" hidden="1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P3717">
        <f t="shared" si="248"/>
        <v>132.96</v>
      </c>
      <c r="Q3717" s="11" t="s">
        <v>8315</v>
      </c>
      <c r="R3717" t="s">
        <v>8316</v>
      </c>
      <c r="S3717" s="16">
        <f t="shared" si="249"/>
        <v>42036.995590277773</v>
      </c>
      <c r="T3717" s="16">
        <f t="shared" si="250"/>
        <v>42094.536111111112</v>
      </c>
      <c r="U3717">
        <f t="shared" si="251"/>
        <v>2015</v>
      </c>
    </row>
    <row r="3718" spans="1:21" ht="48" hidden="1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P3718">
        <f t="shared" si="248"/>
        <v>51.92</v>
      </c>
      <c r="Q3718" s="11" t="s">
        <v>8315</v>
      </c>
      <c r="R3718" t="s">
        <v>8316</v>
      </c>
      <c r="S3718" s="16">
        <f t="shared" si="249"/>
        <v>42360.887835648144</v>
      </c>
      <c r="T3718" s="16">
        <f t="shared" si="250"/>
        <v>42390.887835648144</v>
      </c>
      <c r="U3718">
        <f t="shared" si="251"/>
        <v>2016</v>
      </c>
    </row>
    <row r="3719" spans="1:21" ht="48" hidden="1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P3719">
        <f t="shared" si="248"/>
        <v>310</v>
      </c>
      <c r="Q3719" s="11" t="s">
        <v>8315</v>
      </c>
      <c r="R3719" t="s">
        <v>8316</v>
      </c>
      <c r="S3719" s="16">
        <f t="shared" si="249"/>
        <v>42102.866307870368</v>
      </c>
      <c r="T3719" s="16">
        <f t="shared" si="250"/>
        <v>42133.866307870368</v>
      </c>
      <c r="U3719">
        <f t="shared" si="251"/>
        <v>2015</v>
      </c>
    </row>
    <row r="3720" spans="1:21" ht="48" hidden="1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P3720">
        <f t="shared" si="248"/>
        <v>26.02</v>
      </c>
      <c r="Q3720" s="11" t="s">
        <v>8315</v>
      </c>
      <c r="R3720" t="s">
        <v>8316</v>
      </c>
      <c r="S3720" s="16">
        <f t="shared" si="249"/>
        <v>42032.716145833328</v>
      </c>
      <c r="T3720" s="16">
        <f t="shared" si="250"/>
        <v>42062.716145833328</v>
      </c>
      <c r="U3720">
        <f t="shared" si="251"/>
        <v>2015</v>
      </c>
    </row>
    <row r="3721" spans="1:21" ht="32" hidden="1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P3721">
        <f t="shared" si="248"/>
        <v>105</v>
      </c>
      <c r="Q3721" s="11" t="s">
        <v>8315</v>
      </c>
      <c r="R3721" t="s">
        <v>8316</v>
      </c>
      <c r="S3721" s="16">
        <f t="shared" si="249"/>
        <v>42147.729930555557</v>
      </c>
      <c r="T3721" s="16">
        <f t="shared" si="250"/>
        <v>42177.729930555557</v>
      </c>
      <c r="U3721">
        <f t="shared" si="251"/>
        <v>2015</v>
      </c>
    </row>
    <row r="3722" spans="1:21" ht="32" hidden="1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P3722">
        <f t="shared" si="248"/>
        <v>86.23</v>
      </c>
      <c r="Q3722" s="11" t="s">
        <v>8315</v>
      </c>
      <c r="R3722" t="s">
        <v>8316</v>
      </c>
      <c r="S3722" s="16">
        <f t="shared" si="249"/>
        <v>42165.993125000001</v>
      </c>
      <c r="T3722" s="16">
        <f t="shared" si="250"/>
        <v>42187.993125000001</v>
      </c>
      <c r="U3722">
        <f t="shared" si="251"/>
        <v>2015</v>
      </c>
    </row>
    <row r="3723" spans="1:21" ht="48" hidden="1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P3723">
        <f t="shared" si="248"/>
        <v>114.55</v>
      </c>
      <c r="Q3723" s="11" t="s">
        <v>8315</v>
      </c>
      <c r="R3723" t="s">
        <v>8316</v>
      </c>
      <c r="S3723" s="16">
        <f t="shared" si="249"/>
        <v>41927.936157407406</v>
      </c>
      <c r="T3723" s="16">
        <f t="shared" si="250"/>
        <v>41948.977824074071</v>
      </c>
      <c r="U3723">
        <f t="shared" si="251"/>
        <v>2014</v>
      </c>
    </row>
    <row r="3724" spans="1:21" ht="64" hidden="1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P3724">
        <f t="shared" si="248"/>
        <v>47.66</v>
      </c>
      <c r="Q3724" s="11" t="s">
        <v>8315</v>
      </c>
      <c r="R3724" t="s">
        <v>8316</v>
      </c>
      <c r="S3724" s="16">
        <f t="shared" si="249"/>
        <v>42381.671840277777</v>
      </c>
      <c r="T3724" s="16">
        <f t="shared" si="250"/>
        <v>42411.957638888889</v>
      </c>
      <c r="U3724">
        <f t="shared" si="251"/>
        <v>2016</v>
      </c>
    </row>
    <row r="3725" spans="1:21" ht="32" hidden="1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P3725">
        <f t="shared" si="248"/>
        <v>72.89</v>
      </c>
      <c r="Q3725" s="11" t="s">
        <v>8315</v>
      </c>
      <c r="R3725" t="s">
        <v>8316</v>
      </c>
      <c r="S3725" s="16">
        <f t="shared" si="249"/>
        <v>41943.753032407411</v>
      </c>
      <c r="T3725" s="16">
        <f t="shared" si="250"/>
        <v>41973.794699074075</v>
      </c>
      <c r="U3725">
        <f t="shared" si="251"/>
        <v>2014</v>
      </c>
    </row>
    <row r="3726" spans="1:21" ht="48" hidden="1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P3726">
        <f t="shared" si="248"/>
        <v>49.55</v>
      </c>
      <c r="Q3726" s="11" t="s">
        <v>8315</v>
      </c>
      <c r="R3726" t="s">
        <v>8316</v>
      </c>
      <c r="S3726" s="16">
        <f t="shared" si="249"/>
        <v>42465.491435185191</v>
      </c>
      <c r="T3726" s="16">
        <f t="shared" si="250"/>
        <v>42494.958333333328</v>
      </c>
      <c r="U3726">
        <f t="shared" si="251"/>
        <v>2016</v>
      </c>
    </row>
    <row r="3727" spans="1:21" ht="48" hidden="1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P3727">
        <f t="shared" si="248"/>
        <v>25.4</v>
      </c>
      <c r="Q3727" s="11" t="s">
        <v>8315</v>
      </c>
      <c r="R3727" t="s">
        <v>8316</v>
      </c>
      <c r="S3727" s="16">
        <f t="shared" si="249"/>
        <v>42401.945219907408</v>
      </c>
      <c r="T3727" s="16">
        <f t="shared" si="250"/>
        <v>42418.895833333328</v>
      </c>
      <c r="U3727">
        <f t="shared" si="251"/>
        <v>2016</v>
      </c>
    </row>
    <row r="3728" spans="1:21" ht="48" hidden="1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P3728">
        <f t="shared" si="248"/>
        <v>62.59</v>
      </c>
      <c r="Q3728" s="11" t="s">
        <v>8315</v>
      </c>
      <c r="R3728" t="s">
        <v>8316</v>
      </c>
      <c r="S3728" s="16">
        <f t="shared" si="249"/>
        <v>42462.140868055561</v>
      </c>
      <c r="T3728" s="16">
        <f t="shared" si="250"/>
        <v>42489.875</v>
      </c>
      <c r="U3728">
        <f t="shared" si="251"/>
        <v>2016</v>
      </c>
    </row>
    <row r="3729" spans="1:21" ht="48" hidden="1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P3729">
        <f t="shared" si="248"/>
        <v>61.06</v>
      </c>
      <c r="Q3729" s="11" t="s">
        <v>8315</v>
      </c>
      <c r="R3729" t="s">
        <v>8316</v>
      </c>
      <c r="S3729" s="16">
        <f t="shared" si="249"/>
        <v>42632.348310185189</v>
      </c>
      <c r="T3729" s="16">
        <f t="shared" si="250"/>
        <v>42663.204861111109</v>
      </c>
      <c r="U3729">
        <f t="shared" si="251"/>
        <v>2016</v>
      </c>
    </row>
    <row r="3730" spans="1:21" ht="32" hidden="1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P3730">
        <f t="shared" si="248"/>
        <v>60.06</v>
      </c>
      <c r="Q3730" s="11" t="s">
        <v>8315</v>
      </c>
      <c r="R3730" t="s">
        <v>8316</v>
      </c>
      <c r="S3730" s="16">
        <f t="shared" si="249"/>
        <v>42205.171018518522</v>
      </c>
      <c r="T3730" s="16">
        <f t="shared" si="250"/>
        <v>42235.171018518522</v>
      </c>
      <c r="U3730">
        <f t="shared" si="251"/>
        <v>2015</v>
      </c>
    </row>
    <row r="3731" spans="1:21" ht="48" hidden="1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P3731">
        <f t="shared" si="248"/>
        <v>72.400000000000006</v>
      </c>
      <c r="Q3731" s="11" t="s">
        <v>8315</v>
      </c>
      <c r="R3731" t="s">
        <v>8316</v>
      </c>
      <c r="S3731" s="16">
        <f t="shared" si="249"/>
        <v>42041.205000000002</v>
      </c>
      <c r="T3731" s="16">
        <f t="shared" si="250"/>
        <v>42086.16333333333</v>
      </c>
      <c r="U3731">
        <f t="shared" si="251"/>
        <v>2015</v>
      </c>
    </row>
    <row r="3732" spans="1:21" ht="48" hidden="1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P3732">
        <f t="shared" si="248"/>
        <v>100</v>
      </c>
      <c r="Q3732" s="11" t="s">
        <v>8315</v>
      </c>
      <c r="R3732" t="s">
        <v>8316</v>
      </c>
      <c r="S3732" s="16">
        <f t="shared" si="249"/>
        <v>42203.677766203706</v>
      </c>
      <c r="T3732" s="16">
        <f t="shared" si="250"/>
        <v>42233.677766203706</v>
      </c>
      <c r="U3732">
        <f t="shared" si="251"/>
        <v>2015</v>
      </c>
    </row>
    <row r="3733" spans="1:21" ht="48" hidden="1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P3733">
        <f t="shared" si="248"/>
        <v>51.67</v>
      </c>
      <c r="Q3733" s="11" t="s">
        <v>8315</v>
      </c>
      <c r="R3733" t="s">
        <v>8316</v>
      </c>
      <c r="S3733" s="16">
        <f t="shared" si="249"/>
        <v>41983.752847222218</v>
      </c>
      <c r="T3733" s="16">
        <f t="shared" si="250"/>
        <v>42014.140972222223</v>
      </c>
      <c r="U3733">
        <f t="shared" si="251"/>
        <v>2015</v>
      </c>
    </row>
    <row r="3734" spans="1:21" ht="32" hidden="1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P3734">
        <f t="shared" si="248"/>
        <v>32.75</v>
      </c>
      <c r="Q3734" s="11" t="s">
        <v>8315</v>
      </c>
      <c r="R3734" t="s">
        <v>8316</v>
      </c>
      <c r="S3734" s="16">
        <f t="shared" si="249"/>
        <v>41968.677465277782</v>
      </c>
      <c r="T3734" s="16">
        <f t="shared" si="250"/>
        <v>42028.5</v>
      </c>
      <c r="U3734">
        <f t="shared" si="251"/>
        <v>2015</v>
      </c>
    </row>
    <row r="3735" spans="1:21" ht="48" hidden="1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P3735">
        <f t="shared" si="248"/>
        <v>0</v>
      </c>
      <c r="Q3735" s="11" t="s">
        <v>8315</v>
      </c>
      <c r="R3735" t="s">
        <v>8316</v>
      </c>
      <c r="S3735" s="16">
        <f t="shared" si="249"/>
        <v>42103.024398148147</v>
      </c>
      <c r="T3735" s="16">
        <f t="shared" si="250"/>
        <v>42112.9375</v>
      </c>
      <c r="U3735">
        <f t="shared" si="251"/>
        <v>2015</v>
      </c>
    </row>
    <row r="3736" spans="1:21" ht="48" hidden="1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P3736">
        <f t="shared" si="248"/>
        <v>61</v>
      </c>
      <c r="Q3736" s="11" t="s">
        <v>8315</v>
      </c>
      <c r="R3736" t="s">
        <v>8316</v>
      </c>
      <c r="S3736" s="16">
        <f t="shared" si="249"/>
        <v>42089.901574074072</v>
      </c>
      <c r="T3736" s="16">
        <f t="shared" si="250"/>
        <v>42149.901574074072</v>
      </c>
      <c r="U3736">
        <f t="shared" si="251"/>
        <v>2015</v>
      </c>
    </row>
    <row r="3737" spans="1:21" ht="32" hidden="1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P3737">
        <f t="shared" si="248"/>
        <v>10</v>
      </c>
      <c r="Q3737" s="11" t="s">
        <v>8315</v>
      </c>
      <c r="R3737" t="s">
        <v>8316</v>
      </c>
      <c r="S3737" s="16">
        <f t="shared" si="249"/>
        <v>42122.693159722221</v>
      </c>
      <c r="T3737" s="16">
        <f t="shared" si="250"/>
        <v>42152.693159722221</v>
      </c>
      <c r="U3737">
        <f t="shared" si="251"/>
        <v>2015</v>
      </c>
    </row>
    <row r="3738" spans="1:21" ht="48" hidden="1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P3738">
        <f t="shared" si="248"/>
        <v>10</v>
      </c>
      <c r="Q3738" s="11" t="s">
        <v>8315</v>
      </c>
      <c r="R3738" t="s">
        <v>8316</v>
      </c>
      <c r="S3738" s="16">
        <f t="shared" si="249"/>
        <v>42048.711724537032</v>
      </c>
      <c r="T3738" s="16">
        <f t="shared" si="250"/>
        <v>42086.75</v>
      </c>
      <c r="U3738">
        <f t="shared" si="251"/>
        <v>2015</v>
      </c>
    </row>
    <row r="3739" spans="1:21" ht="32" hidden="1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P3739">
        <f t="shared" si="248"/>
        <v>37.5</v>
      </c>
      <c r="Q3739" s="11" t="s">
        <v>8315</v>
      </c>
      <c r="R3739" t="s">
        <v>8316</v>
      </c>
      <c r="S3739" s="16">
        <f t="shared" si="249"/>
        <v>42297.691006944442</v>
      </c>
      <c r="T3739" s="16">
        <f t="shared" si="250"/>
        <v>42320.290972222225</v>
      </c>
      <c r="U3739">
        <f t="shared" si="251"/>
        <v>2015</v>
      </c>
    </row>
    <row r="3740" spans="1:21" ht="32" hidden="1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P3740">
        <f t="shared" si="248"/>
        <v>45</v>
      </c>
      <c r="Q3740" s="11" t="s">
        <v>8315</v>
      </c>
      <c r="R3740" t="s">
        <v>8316</v>
      </c>
      <c r="S3740" s="16">
        <f t="shared" si="249"/>
        <v>41813.938715277778</v>
      </c>
      <c r="T3740" s="16">
        <f t="shared" si="250"/>
        <v>41835.916666666664</v>
      </c>
      <c r="U3740">
        <f t="shared" si="251"/>
        <v>2014</v>
      </c>
    </row>
    <row r="3741" spans="1:21" ht="48" hidden="1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P3741">
        <f t="shared" si="248"/>
        <v>100.63</v>
      </c>
      <c r="Q3741" s="11" t="s">
        <v>8315</v>
      </c>
      <c r="R3741" t="s">
        <v>8316</v>
      </c>
      <c r="S3741" s="16">
        <f t="shared" si="249"/>
        <v>42548.449861111112</v>
      </c>
      <c r="T3741" s="16">
        <f t="shared" si="250"/>
        <v>42568.449861111112</v>
      </c>
      <c r="U3741">
        <f t="shared" si="251"/>
        <v>2016</v>
      </c>
    </row>
    <row r="3742" spans="1:21" ht="48" hidden="1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P3742">
        <f t="shared" si="248"/>
        <v>25.57</v>
      </c>
      <c r="Q3742" s="11" t="s">
        <v>8315</v>
      </c>
      <c r="R3742" t="s">
        <v>8316</v>
      </c>
      <c r="S3742" s="16">
        <f t="shared" si="249"/>
        <v>41833.089756944442</v>
      </c>
      <c r="T3742" s="16">
        <f t="shared" si="250"/>
        <v>41863.079143518517</v>
      </c>
      <c r="U3742">
        <f t="shared" si="251"/>
        <v>2014</v>
      </c>
    </row>
    <row r="3743" spans="1:21" ht="48" hidden="1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P3743">
        <f t="shared" si="248"/>
        <v>0</v>
      </c>
      <c r="Q3743" s="11" t="s">
        <v>8315</v>
      </c>
      <c r="R3743" t="s">
        <v>8316</v>
      </c>
      <c r="S3743" s="16">
        <f t="shared" si="249"/>
        <v>42325.920717592591</v>
      </c>
      <c r="T3743" s="16">
        <f t="shared" si="250"/>
        <v>42355.920717592591</v>
      </c>
      <c r="U3743">
        <f t="shared" si="251"/>
        <v>2015</v>
      </c>
    </row>
    <row r="3744" spans="1:21" ht="48" hidden="1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P3744">
        <f t="shared" si="248"/>
        <v>25</v>
      </c>
      <c r="Q3744" s="11" t="s">
        <v>8315</v>
      </c>
      <c r="R3744" t="s">
        <v>8316</v>
      </c>
      <c r="S3744" s="16">
        <f t="shared" si="249"/>
        <v>41858.214629629627</v>
      </c>
      <c r="T3744" s="16">
        <f t="shared" si="250"/>
        <v>41888.214629629627</v>
      </c>
      <c r="U3744">
        <f t="shared" si="251"/>
        <v>2014</v>
      </c>
    </row>
    <row r="3745" spans="1:21" ht="32" hidden="1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P3745">
        <f t="shared" si="248"/>
        <v>0</v>
      </c>
      <c r="Q3745" s="11" t="s">
        <v>8315</v>
      </c>
      <c r="R3745" t="s">
        <v>8316</v>
      </c>
      <c r="S3745" s="16">
        <f t="shared" si="249"/>
        <v>41793.710231481484</v>
      </c>
      <c r="T3745" s="16">
        <f t="shared" si="250"/>
        <v>41823.710231481484</v>
      </c>
      <c r="U3745">
        <f t="shared" si="251"/>
        <v>2014</v>
      </c>
    </row>
    <row r="3746" spans="1:21" ht="48" hidden="1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P3746">
        <f t="shared" si="248"/>
        <v>0</v>
      </c>
      <c r="Q3746" s="11" t="s">
        <v>8315</v>
      </c>
      <c r="R3746" t="s">
        <v>8316</v>
      </c>
      <c r="S3746" s="16">
        <f t="shared" si="249"/>
        <v>41793.814259259263</v>
      </c>
      <c r="T3746" s="16">
        <f t="shared" si="250"/>
        <v>41825.165972222225</v>
      </c>
      <c r="U3746">
        <f t="shared" si="251"/>
        <v>2014</v>
      </c>
    </row>
    <row r="3747" spans="1:21" ht="48" hidden="1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P3747">
        <f t="shared" si="248"/>
        <v>10</v>
      </c>
      <c r="Q3747" s="11" t="s">
        <v>8315</v>
      </c>
      <c r="R3747" t="s">
        <v>8316</v>
      </c>
      <c r="S3747" s="16">
        <f t="shared" si="249"/>
        <v>41831.697939814818</v>
      </c>
      <c r="T3747" s="16">
        <f t="shared" si="250"/>
        <v>41861.697939814818</v>
      </c>
      <c r="U3747">
        <f t="shared" si="251"/>
        <v>2014</v>
      </c>
    </row>
    <row r="3748" spans="1:21" ht="16" hidden="1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P3748">
        <f t="shared" si="248"/>
        <v>202</v>
      </c>
      <c r="Q3748" s="11" t="s">
        <v>8315</v>
      </c>
      <c r="R3748" t="s">
        <v>8316</v>
      </c>
      <c r="S3748" s="16">
        <f t="shared" si="249"/>
        <v>42621.389340277776</v>
      </c>
      <c r="T3748" s="16">
        <f t="shared" si="250"/>
        <v>42651.389340277776</v>
      </c>
      <c r="U3748">
        <f t="shared" si="251"/>
        <v>2016</v>
      </c>
    </row>
    <row r="3749" spans="1:21" ht="32" hidden="1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P3749">
        <f t="shared" si="248"/>
        <v>25</v>
      </c>
      <c r="Q3749" s="11" t="s">
        <v>8315</v>
      </c>
      <c r="R3749" t="s">
        <v>8316</v>
      </c>
      <c r="S3749" s="16">
        <f t="shared" si="249"/>
        <v>42164.299722222218</v>
      </c>
      <c r="T3749" s="16">
        <f t="shared" si="250"/>
        <v>42190.957638888889</v>
      </c>
      <c r="U3749">
        <f t="shared" si="251"/>
        <v>2015</v>
      </c>
    </row>
    <row r="3750" spans="1:21" ht="48" hidden="1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P3750">
        <f t="shared" si="248"/>
        <v>99.54</v>
      </c>
      <c r="Q3750" s="11" t="s">
        <v>8315</v>
      </c>
      <c r="R3750" t="s">
        <v>8357</v>
      </c>
      <c r="S3750" s="16">
        <f t="shared" si="249"/>
        <v>42395.706435185188</v>
      </c>
      <c r="T3750" s="16">
        <f t="shared" si="250"/>
        <v>42416.249305555553</v>
      </c>
      <c r="U3750">
        <f t="shared" si="251"/>
        <v>2016</v>
      </c>
    </row>
    <row r="3751" spans="1:21" ht="48" hidden="1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P3751">
        <f t="shared" si="248"/>
        <v>75</v>
      </c>
      <c r="Q3751" s="11" t="s">
        <v>8315</v>
      </c>
      <c r="R3751" t="s">
        <v>8357</v>
      </c>
      <c r="S3751" s="16">
        <f t="shared" si="249"/>
        <v>42458.127175925925</v>
      </c>
      <c r="T3751" s="16">
        <f t="shared" si="250"/>
        <v>42489.165972222225</v>
      </c>
      <c r="U3751">
        <f t="shared" si="251"/>
        <v>2016</v>
      </c>
    </row>
    <row r="3752" spans="1:21" ht="96" hidden="1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P3752">
        <f t="shared" si="248"/>
        <v>215.25</v>
      </c>
      <c r="Q3752" s="11" t="s">
        <v>8315</v>
      </c>
      <c r="R3752" t="s">
        <v>8357</v>
      </c>
      <c r="S3752" s="16">
        <f t="shared" si="249"/>
        <v>42016.981574074074</v>
      </c>
      <c r="T3752" s="16">
        <f t="shared" si="250"/>
        <v>42045.332638888889</v>
      </c>
      <c r="U3752">
        <f t="shared" si="251"/>
        <v>2015</v>
      </c>
    </row>
    <row r="3753" spans="1:21" ht="48" hidden="1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P3753">
        <f t="shared" si="248"/>
        <v>120.55</v>
      </c>
      <c r="Q3753" s="11" t="s">
        <v>8315</v>
      </c>
      <c r="R3753" t="s">
        <v>8357</v>
      </c>
      <c r="S3753" s="16">
        <f t="shared" si="249"/>
        <v>42403.035567129627</v>
      </c>
      <c r="T3753" s="16">
        <f t="shared" si="250"/>
        <v>42462.993900462956</v>
      </c>
      <c r="U3753">
        <f t="shared" si="251"/>
        <v>2016</v>
      </c>
    </row>
    <row r="3754" spans="1:21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P3754">
        <f t="shared" si="248"/>
        <v>37.67</v>
      </c>
      <c r="Q3754" s="11" t="s">
        <v>8315</v>
      </c>
      <c r="R3754" t="s">
        <v>8357</v>
      </c>
      <c r="S3754" s="16">
        <f t="shared" si="249"/>
        <v>42619.802488425921</v>
      </c>
      <c r="T3754" s="16">
        <f t="shared" si="250"/>
        <v>42659.875</v>
      </c>
      <c r="U3754">
        <f t="shared" si="251"/>
        <v>2016</v>
      </c>
    </row>
    <row r="3755" spans="1:21" ht="48" hidden="1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P3755">
        <f t="shared" si="248"/>
        <v>172.23</v>
      </c>
      <c r="Q3755" s="11" t="s">
        <v>8315</v>
      </c>
      <c r="R3755" t="s">
        <v>8357</v>
      </c>
      <c r="S3755" s="16">
        <f t="shared" si="249"/>
        <v>42128.824074074073</v>
      </c>
      <c r="T3755" s="16">
        <f t="shared" si="250"/>
        <v>42158</v>
      </c>
      <c r="U3755">
        <f t="shared" si="251"/>
        <v>2015</v>
      </c>
    </row>
    <row r="3756" spans="1:21" ht="48" hidden="1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P3756">
        <f t="shared" si="248"/>
        <v>111.11</v>
      </c>
      <c r="Q3756" s="11" t="s">
        <v>8315</v>
      </c>
      <c r="R3756" t="s">
        <v>8357</v>
      </c>
      <c r="S3756" s="16">
        <f t="shared" si="249"/>
        <v>41808.881215277775</v>
      </c>
      <c r="T3756" s="16">
        <f t="shared" si="250"/>
        <v>41846.207638888889</v>
      </c>
      <c r="U3756">
        <f t="shared" si="251"/>
        <v>2014</v>
      </c>
    </row>
    <row r="3757" spans="1:21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P3757">
        <f t="shared" si="248"/>
        <v>25.46</v>
      </c>
      <c r="Q3757" s="11" t="s">
        <v>8315</v>
      </c>
      <c r="R3757" t="s">
        <v>8357</v>
      </c>
      <c r="S3757" s="16">
        <f t="shared" si="249"/>
        <v>42445.866979166662</v>
      </c>
      <c r="T3757" s="16">
        <f t="shared" si="250"/>
        <v>42475.866979166662</v>
      </c>
      <c r="U3757">
        <f t="shared" si="251"/>
        <v>2016</v>
      </c>
    </row>
    <row r="3758" spans="1:21" ht="48" hidden="1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P3758">
        <f t="shared" si="248"/>
        <v>267.64999999999998</v>
      </c>
      <c r="Q3758" s="11" t="s">
        <v>8315</v>
      </c>
      <c r="R3758" t="s">
        <v>8357</v>
      </c>
      <c r="S3758" s="16">
        <f t="shared" si="249"/>
        <v>41771.814791666664</v>
      </c>
      <c r="T3758" s="16">
        <f t="shared" si="250"/>
        <v>41801.814791666664</v>
      </c>
      <c r="U3758">
        <f t="shared" si="251"/>
        <v>2014</v>
      </c>
    </row>
    <row r="3759" spans="1:21" ht="48" hidden="1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P3759">
        <f t="shared" si="248"/>
        <v>75.959999999999994</v>
      </c>
      <c r="Q3759" s="11" t="s">
        <v>8315</v>
      </c>
      <c r="R3759" t="s">
        <v>8357</v>
      </c>
      <c r="S3759" s="16">
        <f t="shared" si="249"/>
        <v>41954.850868055553</v>
      </c>
      <c r="T3759" s="16">
        <f t="shared" si="250"/>
        <v>41974.850868055553</v>
      </c>
      <c r="U3759">
        <f t="shared" si="251"/>
        <v>2014</v>
      </c>
    </row>
    <row r="3760" spans="1:21" ht="32" hidden="1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P3760">
        <f t="shared" si="248"/>
        <v>59.04</v>
      </c>
      <c r="Q3760" s="11" t="s">
        <v>8315</v>
      </c>
      <c r="R3760" t="s">
        <v>8357</v>
      </c>
      <c r="S3760" s="16">
        <f t="shared" si="249"/>
        <v>41747.471504629626</v>
      </c>
      <c r="T3760" s="16">
        <f t="shared" si="250"/>
        <v>41778.208333333336</v>
      </c>
      <c r="U3760">
        <f t="shared" si="251"/>
        <v>2014</v>
      </c>
    </row>
    <row r="3761" spans="1:21" ht="32" hidden="1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P3761">
        <f t="shared" si="248"/>
        <v>50.11</v>
      </c>
      <c r="Q3761" s="11" t="s">
        <v>8315</v>
      </c>
      <c r="R3761" t="s">
        <v>8357</v>
      </c>
      <c r="S3761" s="16">
        <f t="shared" si="249"/>
        <v>42182.108252314814</v>
      </c>
      <c r="T3761" s="16">
        <f t="shared" si="250"/>
        <v>42242.108252314814</v>
      </c>
      <c r="U3761">
        <f t="shared" si="251"/>
        <v>2015</v>
      </c>
    </row>
    <row r="3762" spans="1:21" ht="48" hidden="1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P3762">
        <f t="shared" si="248"/>
        <v>55.5</v>
      </c>
      <c r="Q3762" s="11" t="s">
        <v>8315</v>
      </c>
      <c r="R3762" t="s">
        <v>8357</v>
      </c>
      <c r="S3762" s="16">
        <f t="shared" si="249"/>
        <v>41739.525300925925</v>
      </c>
      <c r="T3762" s="16">
        <f t="shared" si="250"/>
        <v>41764.525300925925</v>
      </c>
      <c r="U3762">
        <f t="shared" si="251"/>
        <v>2014</v>
      </c>
    </row>
    <row r="3763" spans="1:21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P3763">
        <f t="shared" si="248"/>
        <v>166.67</v>
      </c>
      <c r="Q3763" s="11" t="s">
        <v>8315</v>
      </c>
      <c r="R3763" t="s">
        <v>8357</v>
      </c>
      <c r="S3763" s="16">
        <f t="shared" si="249"/>
        <v>42173.466863425929</v>
      </c>
      <c r="T3763" s="16">
        <f t="shared" si="250"/>
        <v>42226.958333333328</v>
      </c>
      <c r="U3763">
        <f t="shared" si="251"/>
        <v>2015</v>
      </c>
    </row>
    <row r="3764" spans="1:21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P3764">
        <f t="shared" si="248"/>
        <v>47.43</v>
      </c>
      <c r="Q3764" s="11" t="s">
        <v>8315</v>
      </c>
      <c r="R3764" t="s">
        <v>8357</v>
      </c>
      <c r="S3764" s="16">
        <f t="shared" si="249"/>
        <v>42193.813530092593</v>
      </c>
      <c r="T3764" s="16">
        <f t="shared" si="250"/>
        <v>42218.813530092593</v>
      </c>
      <c r="U3764">
        <f t="shared" si="251"/>
        <v>2015</v>
      </c>
    </row>
    <row r="3765" spans="1:21" ht="32" hidden="1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P3765">
        <f t="shared" si="248"/>
        <v>64.94</v>
      </c>
      <c r="Q3765" s="11" t="s">
        <v>8315</v>
      </c>
      <c r="R3765" t="s">
        <v>8357</v>
      </c>
      <c r="S3765" s="16">
        <f t="shared" si="249"/>
        <v>42065.750300925924</v>
      </c>
      <c r="T3765" s="16">
        <f t="shared" si="250"/>
        <v>42095.708634259259</v>
      </c>
      <c r="U3765">
        <f t="shared" si="251"/>
        <v>2015</v>
      </c>
    </row>
    <row r="3766" spans="1:21" ht="48" hidden="1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P3766">
        <f t="shared" si="248"/>
        <v>55.56</v>
      </c>
      <c r="Q3766" s="11" t="s">
        <v>8315</v>
      </c>
      <c r="R3766" t="s">
        <v>8357</v>
      </c>
      <c r="S3766" s="16">
        <f t="shared" si="249"/>
        <v>42499.842962962968</v>
      </c>
      <c r="T3766" s="16">
        <f t="shared" si="250"/>
        <v>42519.024999999994</v>
      </c>
      <c r="U3766">
        <f t="shared" si="251"/>
        <v>2016</v>
      </c>
    </row>
    <row r="3767" spans="1:21" ht="48" hidden="1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P3767">
        <f t="shared" si="248"/>
        <v>74.22</v>
      </c>
      <c r="Q3767" s="11" t="s">
        <v>8315</v>
      </c>
      <c r="R3767" t="s">
        <v>8357</v>
      </c>
      <c r="S3767" s="16">
        <f t="shared" si="249"/>
        <v>41820.776412037041</v>
      </c>
      <c r="T3767" s="16">
        <f t="shared" si="250"/>
        <v>41850.776412037041</v>
      </c>
      <c r="U3767">
        <f t="shared" si="251"/>
        <v>2014</v>
      </c>
    </row>
    <row r="3768" spans="1:21" ht="32" hidden="1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P3768">
        <f t="shared" si="248"/>
        <v>106.93</v>
      </c>
      <c r="Q3768" s="11" t="s">
        <v>8315</v>
      </c>
      <c r="R3768" t="s">
        <v>8357</v>
      </c>
      <c r="S3768" s="16">
        <f t="shared" si="249"/>
        <v>41788.167187500003</v>
      </c>
      <c r="T3768" s="16">
        <f t="shared" si="250"/>
        <v>41823.167187500003</v>
      </c>
      <c r="U3768">
        <f t="shared" si="251"/>
        <v>2014</v>
      </c>
    </row>
    <row r="3769" spans="1:21" ht="48" hidden="1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P3769">
        <f t="shared" si="248"/>
        <v>41.7</v>
      </c>
      <c r="Q3769" s="11" t="s">
        <v>8315</v>
      </c>
      <c r="R3769" t="s">
        <v>8357</v>
      </c>
      <c r="S3769" s="16">
        <f t="shared" si="249"/>
        <v>42050.019641203704</v>
      </c>
      <c r="T3769" s="16">
        <f t="shared" si="250"/>
        <v>42064.207638888889</v>
      </c>
      <c r="U3769">
        <f t="shared" si="251"/>
        <v>2015</v>
      </c>
    </row>
    <row r="3770" spans="1:21" ht="48" hidden="1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P3770">
        <f t="shared" si="248"/>
        <v>74.239999999999995</v>
      </c>
      <c r="Q3770" s="11" t="s">
        <v>8315</v>
      </c>
      <c r="R3770" t="s">
        <v>8357</v>
      </c>
      <c r="S3770" s="16">
        <f t="shared" si="249"/>
        <v>41772.727893518517</v>
      </c>
      <c r="T3770" s="16">
        <f t="shared" si="250"/>
        <v>41802.727893518517</v>
      </c>
      <c r="U3770">
        <f t="shared" si="251"/>
        <v>2014</v>
      </c>
    </row>
    <row r="3771" spans="1:21" ht="48" hidden="1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P3771">
        <f t="shared" si="248"/>
        <v>73.33</v>
      </c>
      <c r="Q3771" s="11" t="s">
        <v>8315</v>
      </c>
      <c r="R3771" t="s">
        <v>8357</v>
      </c>
      <c r="S3771" s="16">
        <f t="shared" si="249"/>
        <v>42445.598136574074</v>
      </c>
      <c r="T3771" s="16">
        <f t="shared" si="250"/>
        <v>42475.598136574074</v>
      </c>
      <c r="U3771">
        <f t="shared" si="251"/>
        <v>2016</v>
      </c>
    </row>
    <row r="3772" spans="1:21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P3772">
        <f t="shared" si="248"/>
        <v>100</v>
      </c>
      <c r="Q3772" s="11" t="s">
        <v>8315</v>
      </c>
      <c r="R3772" t="s">
        <v>8357</v>
      </c>
      <c r="S3772" s="16">
        <f t="shared" si="249"/>
        <v>42138.930671296301</v>
      </c>
      <c r="T3772" s="16">
        <f t="shared" si="250"/>
        <v>42168.930671296301</v>
      </c>
      <c r="U3772">
        <f t="shared" si="251"/>
        <v>2015</v>
      </c>
    </row>
    <row r="3773" spans="1:21" ht="32" hidden="1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P3773">
        <f t="shared" si="248"/>
        <v>38.42</v>
      </c>
      <c r="Q3773" s="11" t="s">
        <v>8315</v>
      </c>
      <c r="R3773" t="s">
        <v>8357</v>
      </c>
      <c r="S3773" s="16">
        <f t="shared" si="249"/>
        <v>42493.857083333336</v>
      </c>
      <c r="T3773" s="16">
        <f t="shared" si="250"/>
        <v>42508</v>
      </c>
      <c r="U3773">
        <f t="shared" si="251"/>
        <v>2016</v>
      </c>
    </row>
    <row r="3774" spans="1:21" ht="48" hidden="1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P3774">
        <f t="shared" si="248"/>
        <v>166.97</v>
      </c>
      <c r="Q3774" s="11" t="s">
        <v>8315</v>
      </c>
      <c r="R3774" t="s">
        <v>8357</v>
      </c>
      <c r="S3774" s="16">
        <f t="shared" si="249"/>
        <v>42682.616967592592</v>
      </c>
      <c r="T3774" s="16">
        <f t="shared" si="250"/>
        <v>42703.25</v>
      </c>
      <c r="U3774">
        <f t="shared" si="251"/>
        <v>2016</v>
      </c>
    </row>
    <row r="3775" spans="1:21" ht="32" hidden="1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P3775">
        <f t="shared" si="248"/>
        <v>94.91</v>
      </c>
      <c r="Q3775" s="11" t="s">
        <v>8315</v>
      </c>
      <c r="R3775" t="s">
        <v>8357</v>
      </c>
      <c r="S3775" s="16">
        <f t="shared" si="249"/>
        <v>42656.005173611105</v>
      </c>
      <c r="T3775" s="16">
        <f t="shared" si="250"/>
        <v>42689.088888888888</v>
      </c>
      <c r="U3775">
        <f t="shared" si="251"/>
        <v>2016</v>
      </c>
    </row>
    <row r="3776" spans="1:21" ht="48" hidden="1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P3776">
        <f t="shared" si="248"/>
        <v>100</v>
      </c>
      <c r="Q3776" s="11" t="s">
        <v>8315</v>
      </c>
      <c r="R3776" t="s">
        <v>8357</v>
      </c>
      <c r="S3776" s="16">
        <f t="shared" si="249"/>
        <v>42087.792303240742</v>
      </c>
      <c r="T3776" s="16">
        <f t="shared" si="250"/>
        <v>42103.792303240742</v>
      </c>
      <c r="U3776">
        <f t="shared" si="251"/>
        <v>2015</v>
      </c>
    </row>
    <row r="3777" spans="1:21" ht="48" hidden="1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P3777">
        <f t="shared" si="248"/>
        <v>143.21</v>
      </c>
      <c r="Q3777" s="11" t="s">
        <v>8315</v>
      </c>
      <c r="R3777" t="s">
        <v>8357</v>
      </c>
      <c r="S3777" s="16">
        <f t="shared" si="249"/>
        <v>42075.942627314813</v>
      </c>
      <c r="T3777" s="16">
        <f t="shared" si="250"/>
        <v>42103.166666666672</v>
      </c>
      <c r="U3777">
        <f t="shared" si="251"/>
        <v>2015</v>
      </c>
    </row>
    <row r="3778" spans="1:21" ht="64" hidden="1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P3778">
        <f t="shared" si="248"/>
        <v>90.82</v>
      </c>
      <c r="Q3778" s="11" t="s">
        <v>8315</v>
      </c>
      <c r="R3778" t="s">
        <v>8357</v>
      </c>
      <c r="S3778" s="16">
        <f t="shared" si="249"/>
        <v>41814.367800925924</v>
      </c>
      <c r="T3778" s="16">
        <f t="shared" si="250"/>
        <v>41852.041666666664</v>
      </c>
      <c r="U3778">
        <f t="shared" si="251"/>
        <v>2014</v>
      </c>
    </row>
    <row r="3779" spans="1:21" ht="48" hidden="1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P3779">
        <f t="shared" ref="P3779:P3842" si="252">IFERROR(ROUND(E3779/L3779,2),0)</f>
        <v>48.54</v>
      </c>
      <c r="Q3779" s="11" t="s">
        <v>8315</v>
      </c>
      <c r="R3779" t="s">
        <v>8357</v>
      </c>
      <c r="S3779" s="16">
        <f t="shared" ref="S3779:S3842" si="253">(((J3779/60)/60)/24)+DATE(1970,1,1)</f>
        <v>41887.111354166671</v>
      </c>
      <c r="T3779" s="16">
        <f t="shared" ref="T3779:T3842" si="254">(((I3779/60)/60)/24)+DATE(1970,1,1)</f>
        <v>41909.166666666664</v>
      </c>
      <c r="U3779">
        <f t="shared" ref="U3779:U3842" si="255">YEAR(T3779)</f>
        <v>2014</v>
      </c>
    </row>
    <row r="3780" spans="1:21" ht="32" hidden="1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P3780">
        <f t="shared" si="252"/>
        <v>70.03</v>
      </c>
      <c r="Q3780" s="11" t="s">
        <v>8315</v>
      </c>
      <c r="R3780" t="s">
        <v>8357</v>
      </c>
      <c r="S3780" s="16">
        <f t="shared" si="253"/>
        <v>41989.819212962961</v>
      </c>
      <c r="T3780" s="16">
        <f t="shared" si="254"/>
        <v>42049.819212962961</v>
      </c>
      <c r="U3780">
        <f t="shared" si="255"/>
        <v>2015</v>
      </c>
    </row>
    <row r="3781" spans="1:21" ht="32" hidden="1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P3781">
        <f t="shared" si="252"/>
        <v>135.63</v>
      </c>
      <c r="Q3781" s="11" t="s">
        <v>8315</v>
      </c>
      <c r="R3781" t="s">
        <v>8357</v>
      </c>
      <c r="S3781" s="16">
        <f t="shared" si="253"/>
        <v>42425.735416666663</v>
      </c>
      <c r="T3781" s="16">
        <f t="shared" si="254"/>
        <v>42455.693750000006</v>
      </c>
      <c r="U3781">
        <f t="shared" si="255"/>
        <v>2016</v>
      </c>
    </row>
    <row r="3782" spans="1:21" ht="48" hidden="1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P3782">
        <f t="shared" si="252"/>
        <v>100</v>
      </c>
      <c r="Q3782" s="11" t="s">
        <v>8315</v>
      </c>
      <c r="R3782" t="s">
        <v>8357</v>
      </c>
      <c r="S3782" s="16">
        <f t="shared" si="253"/>
        <v>42166.219733796301</v>
      </c>
      <c r="T3782" s="16">
        <f t="shared" si="254"/>
        <v>42198.837499999994</v>
      </c>
      <c r="U3782">
        <f t="shared" si="255"/>
        <v>2015</v>
      </c>
    </row>
    <row r="3783" spans="1:21" ht="48" hidden="1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P3783">
        <f t="shared" si="252"/>
        <v>94.9</v>
      </c>
      <c r="Q3783" s="11" t="s">
        <v>8315</v>
      </c>
      <c r="R3783" t="s">
        <v>8357</v>
      </c>
      <c r="S3783" s="16">
        <f t="shared" si="253"/>
        <v>41865.882928240739</v>
      </c>
      <c r="T3783" s="16">
        <f t="shared" si="254"/>
        <v>41890.882928240739</v>
      </c>
      <c r="U3783">
        <f t="shared" si="255"/>
        <v>2014</v>
      </c>
    </row>
    <row r="3784" spans="1:21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P3784">
        <f t="shared" si="252"/>
        <v>75.37</v>
      </c>
      <c r="Q3784" s="11" t="s">
        <v>8315</v>
      </c>
      <c r="R3784" t="s">
        <v>8357</v>
      </c>
      <c r="S3784" s="16">
        <f t="shared" si="253"/>
        <v>42546.862233796302</v>
      </c>
      <c r="T3784" s="16">
        <f t="shared" si="254"/>
        <v>42575.958333333328</v>
      </c>
      <c r="U3784">
        <f t="shared" si="255"/>
        <v>2016</v>
      </c>
    </row>
    <row r="3785" spans="1:21" ht="48" hidden="1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P3785">
        <f t="shared" si="252"/>
        <v>64.459999999999994</v>
      </c>
      <c r="Q3785" s="11" t="s">
        <v>8315</v>
      </c>
      <c r="R3785" t="s">
        <v>8357</v>
      </c>
      <c r="S3785" s="16">
        <f t="shared" si="253"/>
        <v>42420.140277777777</v>
      </c>
      <c r="T3785" s="16">
        <f t="shared" si="254"/>
        <v>42444.666666666672</v>
      </c>
      <c r="U3785">
        <f t="shared" si="255"/>
        <v>2016</v>
      </c>
    </row>
    <row r="3786" spans="1:21" ht="48" hidden="1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P3786">
        <f t="shared" si="252"/>
        <v>115</v>
      </c>
      <c r="Q3786" s="11" t="s">
        <v>8315</v>
      </c>
      <c r="R3786" t="s">
        <v>8357</v>
      </c>
      <c r="S3786" s="16">
        <f t="shared" si="253"/>
        <v>42531.980694444443</v>
      </c>
      <c r="T3786" s="16">
        <f t="shared" si="254"/>
        <v>42561.980694444443</v>
      </c>
      <c r="U3786">
        <f t="shared" si="255"/>
        <v>2016</v>
      </c>
    </row>
    <row r="3787" spans="1:21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P3787">
        <f t="shared" si="252"/>
        <v>100.5</v>
      </c>
      <c r="Q3787" s="11" t="s">
        <v>8315</v>
      </c>
      <c r="R3787" t="s">
        <v>8357</v>
      </c>
      <c r="S3787" s="16">
        <f t="shared" si="253"/>
        <v>42548.63853009259</v>
      </c>
      <c r="T3787" s="16">
        <f t="shared" si="254"/>
        <v>42584.418749999997</v>
      </c>
      <c r="U3787">
        <f t="shared" si="255"/>
        <v>2016</v>
      </c>
    </row>
    <row r="3788" spans="1:21" ht="48" hidden="1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P3788">
        <f t="shared" si="252"/>
        <v>93.77</v>
      </c>
      <c r="Q3788" s="11" t="s">
        <v>8315</v>
      </c>
      <c r="R3788" t="s">
        <v>8357</v>
      </c>
      <c r="S3788" s="16">
        <f t="shared" si="253"/>
        <v>42487.037905092591</v>
      </c>
      <c r="T3788" s="16">
        <f t="shared" si="254"/>
        <v>42517.037905092591</v>
      </c>
      <c r="U3788">
        <f t="shared" si="255"/>
        <v>2016</v>
      </c>
    </row>
    <row r="3789" spans="1:21" ht="48" hidden="1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P3789">
        <f t="shared" si="252"/>
        <v>35.1</v>
      </c>
      <c r="Q3789" s="11" t="s">
        <v>8315</v>
      </c>
      <c r="R3789" t="s">
        <v>8357</v>
      </c>
      <c r="S3789" s="16">
        <f t="shared" si="253"/>
        <v>42167.534791666665</v>
      </c>
      <c r="T3789" s="16">
        <f t="shared" si="254"/>
        <v>42196.165972222225</v>
      </c>
      <c r="U3789">
        <f t="shared" si="255"/>
        <v>2015</v>
      </c>
    </row>
    <row r="3790" spans="1:21" ht="80" hidden="1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P3790">
        <f t="shared" si="252"/>
        <v>500</v>
      </c>
      <c r="Q3790" s="11" t="s">
        <v>8315</v>
      </c>
      <c r="R3790" t="s">
        <v>8357</v>
      </c>
      <c r="S3790" s="16">
        <f t="shared" si="253"/>
        <v>42333.695821759262</v>
      </c>
      <c r="T3790" s="16">
        <f t="shared" si="254"/>
        <v>42361.679166666669</v>
      </c>
      <c r="U3790">
        <f t="shared" si="255"/>
        <v>2015</v>
      </c>
    </row>
    <row r="3791" spans="1:21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P3791">
        <f t="shared" si="252"/>
        <v>29</v>
      </c>
      <c r="Q3791" s="11" t="s">
        <v>8315</v>
      </c>
      <c r="R3791" t="s">
        <v>8357</v>
      </c>
      <c r="S3791" s="16">
        <f t="shared" si="253"/>
        <v>42138.798819444448</v>
      </c>
      <c r="T3791" s="16">
        <f t="shared" si="254"/>
        <v>42170.798819444448</v>
      </c>
      <c r="U3791">
        <f t="shared" si="255"/>
        <v>2015</v>
      </c>
    </row>
    <row r="3792" spans="1:21" ht="48" hidden="1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P3792">
        <f t="shared" si="252"/>
        <v>0</v>
      </c>
      <c r="Q3792" s="11" t="s">
        <v>8315</v>
      </c>
      <c r="R3792" t="s">
        <v>8357</v>
      </c>
      <c r="S3792" s="16">
        <f t="shared" si="253"/>
        <v>42666.666932870372</v>
      </c>
      <c r="T3792" s="16">
        <f t="shared" si="254"/>
        <v>42696.708599537036</v>
      </c>
      <c r="U3792">
        <f t="shared" si="255"/>
        <v>2016</v>
      </c>
    </row>
    <row r="3793" spans="1:21" ht="32" hidden="1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P3793">
        <f t="shared" si="252"/>
        <v>0</v>
      </c>
      <c r="Q3793" s="11" t="s">
        <v>8315</v>
      </c>
      <c r="R3793" t="s">
        <v>8357</v>
      </c>
      <c r="S3793" s="16">
        <f t="shared" si="253"/>
        <v>41766.692037037035</v>
      </c>
      <c r="T3793" s="16">
        <f t="shared" si="254"/>
        <v>41826.692037037035</v>
      </c>
      <c r="U3793">
        <f t="shared" si="255"/>
        <v>2014</v>
      </c>
    </row>
    <row r="3794" spans="1:21" ht="32" hidden="1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P3794">
        <f t="shared" si="252"/>
        <v>17.5</v>
      </c>
      <c r="Q3794" s="11" t="s">
        <v>8315</v>
      </c>
      <c r="R3794" t="s">
        <v>8357</v>
      </c>
      <c r="S3794" s="16">
        <f t="shared" si="253"/>
        <v>42170.447013888886</v>
      </c>
      <c r="T3794" s="16">
        <f t="shared" si="254"/>
        <v>42200.447013888886</v>
      </c>
      <c r="U3794">
        <f t="shared" si="255"/>
        <v>2015</v>
      </c>
    </row>
    <row r="3795" spans="1:21" ht="48" hidden="1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P3795">
        <f t="shared" si="252"/>
        <v>174</v>
      </c>
      <c r="Q3795" s="11" t="s">
        <v>8315</v>
      </c>
      <c r="R3795" t="s">
        <v>8357</v>
      </c>
      <c r="S3795" s="16">
        <f t="shared" si="253"/>
        <v>41968.938993055555</v>
      </c>
      <c r="T3795" s="16">
        <f t="shared" si="254"/>
        <v>41989.938993055555</v>
      </c>
      <c r="U3795">
        <f t="shared" si="255"/>
        <v>2014</v>
      </c>
    </row>
    <row r="3796" spans="1:21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P3796">
        <f t="shared" si="252"/>
        <v>50</v>
      </c>
      <c r="Q3796" s="11" t="s">
        <v>8315</v>
      </c>
      <c r="R3796" t="s">
        <v>8357</v>
      </c>
      <c r="S3796" s="16">
        <f t="shared" si="253"/>
        <v>42132.58048611111</v>
      </c>
      <c r="T3796" s="16">
        <f t="shared" si="254"/>
        <v>42162.58048611111</v>
      </c>
      <c r="U3796">
        <f t="shared" si="255"/>
        <v>2015</v>
      </c>
    </row>
    <row r="3797" spans="1:21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P3797">
        <f t="shared" si="252"/>
        <v>5</v>
      </c>
      <c r="Q3797" s="11" t="s">
        <v>8315</v>
      </c>
      <c r="R3797" t="s">
        <v>8357</v>
      </c>
      <c r="S3797" s="16">
        <f t="shared" si="253"/>
        <v>42201.436226851853</v>
      </c>
      <c r="T3797" s="16">
        <f t="shared" si="254"/>
        <v>42244.9375</v>
      </c>
      <c r="U3797">
        <f t="shared" si="255"/>
        <v>2015</v>
      </c>
    </row>
    <row r="3798" spans="1:21" ht="48" hidden="1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P3798">
        <f t="shared" si="252"/>
        <v>1</v>
      </c>
      <c r="Q3798" s="11" t="s">
        <v>8315</v>
      </c>
      <c r="R3798" t="s">
        <v>8357</v>
      </c>
      <c r="S3798" s="16">
        <f t="shared" si="253"/>
        <v>42689.029583333337</v>
      </c>
      <c r="T3798" s="16">
        <f t="shared" si="254"/>
        <v>42749.029583333337</v>
      </c>
      <c r="U3798">
        <f t="shared" si="255"/>
        <v>2017</v>
      </c>
    </row>
    <row r="3799" spans="1:21" ht="48" hidden="1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P3799">
        <f t="shared" si="252"/>
        <v>145.41</v>
      </c>
      <c r="Q3799" s="11" t="s">
        <v>8315</v>
      </c>
      <c r="R3799" t="s">
        <v>8357</v>
      </c>
      <c r="S3799" s="16">
        <f t="shared" si="253"/>
        <v>42084.881539351853</v>
      </c>
      <c r="T3799" s="16">
        <f t="shared" si="254"/>
        <v>42114.881539351853</v>
      </c>
      <c r="U3799">
        <f t="shared" si="255"/>
        <v>2015</v>
      </c>
    </row>
    <row r="3800" spans="1:21" ht="48" hidden="1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P3800">
        <f t="shared" si="252"/>
        <v>205</v>
      </c>
      <c r="Q3800" s="11" t="s">
        <v>8315</v>
      </c>
      <c r="R3800" t="s">
        <v>8357</v>
      </c>
      <c r="S3800" s="16">
        <f t="shared" si="253"/>
        <v>41831.722777777781</v>
      </c>
      <c r="T3800" s="16">
        <f t="shared" si="254"/>
        <v>41861.722777777781</v>
      </c>
      <c r="U3800">
        <f t="shared" si="255"/>
        <v>2014</v>
      </c>
    </row>
    <row r="3801" spans="1:21" ht="32" hidden="1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P3801">
        <f t="shared" si="252"/>
        <v>100.5</v>
      </c>
      <c r="Q3801" s="11" t="s">
        <v>8315</v>
      </c>
      <c r="R3801" t="s">
        <v>8357</v>
      </c>
      <c r="S3801" s="16">
        <f t="shared" si="253"/>
        <v>42410.93105324074</v>
      </c>
      <c r="T3801" s="16">
        <f t="shared" si="254"/>
        <v>42440.93105324074</v>
      </c>
      <c r="U3801">
        <f t="shared" si="255"/>
        <v>2016</v>
      </c>
    </row>
    <row r="3802" spans="1:21" ht="48" hidden="1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P3802">
        <f t="shared" si="252"/>
        <v>55.06</v>
      </c>
      <c r="Q3802" s="11" t="s">
        <v>8315</v>
      </c>
      <c r="R3802" t="s">
        <v>8357</v>
      </c>
      <c r="S3802" s="16">
        <f t="shared" si="253"/>
        <v>41982.737071759257</v>
      </c>
      <c r="T3802" s="16">
        <f t="shared" si="254"/>
        <v>42015.207638888889</v>
      </c>
      <c r="U3802">
        <f t="shared" si="255"/>
        <v>2015</v>
      </c>
    </row>
    <row r="3803" spans="1:21" ht="48" hidden="1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P3803">
        <f t="shared" si="252"/>
        <v>47.33</v>
      </c>
      <c r="Q3803" s="11" t="s">
        <v>8315</v>
      </c>
      <c r="R3803" t="s">
        <v>8357</v>
      </c>
      <c r="S3803" s="16">
        <f t="shared" si="253"/>
        <v>41975.676111111112</v>
      </c>
      <c r="T3803" s="16">
        <f t="shared" si="254"/>
        <v>42006.676111111112</v>
      </c>
      <c r="U3803">
        <f t="shared" si="255"/>
        <v>2015</v>
      </c>
    </row>
    <row r="3804" spans="1:21" ht="48" hidden="1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P3804">
        <f t="shared" si="252"/>
        <v>0</v>
      </c>
      <c r="Q3804" s="11" t="s">
        <v>8315</v>
      </c>
      <c r="R3804" t="s">
        <v>8357</v>
      </c>
      <c r="S3804" s="16">
        <f t="shared" si="253"/>
        <v>42269.126226851848</v>
      </c>
      <c r="T3804" s="16">
        <f t="shared" si="254"/>
        <v>42299.126226851848</v>
      </c>
      <c r="U3804">
        <f t="shared" si="255"/>
        <v>2015</v>
      </c>
    </row>
    <row r="3805" spans="1:21" ht="32" hidden="1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P3805">
        <f t="shared" si="252"/>
        <v>58.95</v>
      </c>
      <c r="Q3805" s="11" t="s">
        <v>8315</v>
      </c>
      <c r="R3805" t="s">
        <v>8357</v>
      </c>
      <c r="S3805" s="16">
        <f t="shared" si="253"/>
        <v>42403.971851851849</v>
      </c>
      <c r="T3805" s="16">
        <f t="shared" si="254"/>
        <v>42433.971851851849</v>
      </c>
      <c r="U3805">
        <f t="shared" si="255"/>
        <v>2016</v>
      </c>
    </row>
    <row r="3806" spans="1:21" ht="48" hidden="1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P3806">
        <f t="shared" si="252"/>
        <v>0</v>
      </c>
      <c r="Q3806" s="11" t="s">
        <v>8315</v>
      </c>
      <c r="R3806" t="s">
        <v>8357</v>
      </c>
      <c r="S3806" s="16">
        <f t="shared" si="253"/>
        <v>42527.00953703704</v>
      </c>
      <c r="T3806" s="16">
        <f t="shared" si="254"/>
        <v>42582.291666666672</v>
      </c>
      <c r="U3806">
        <f t="shared" si="255"/>
        <v>2016</v>
      </c>
    </row>
    <row r="3807" spans="1:21" ht="48" hidden="1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P3807">
        <f t="shared" si="252"/>
        <v>1.5</v>
      </c>
      <c r="Q3807" s="11" t="s">
        <v>8315</v>
      </c>
      <c r="R3807" t="s">
        <v>8357</v>
      </c>
      <c r="S3807" s="16">
        <f t="shared" si="253"/>
        <v>41849.887037037035</v>
      </c>
      <c r="T3807" s="16">
        <f t="shared" si="254"/>
        <v>41909.887037037035</v>
      </c>
      <c r="U3807">
        <f t="shared" si="255"/>
        <v>2014</v>
      </c>
    </row>
    <row r="3808" spans="1:21" ht="48" hidden="1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P3808">
        <f t="shared" si="252"/>
        <v>5</v>
      </c>
      <c r="Q3808" s="11" t="s">
        <v>8315</v>
      </c>
      <c r="R3808" t="s">
        <v>8357</v>
      </c>
      <c r="S3808" s="16">
        <f t="shared" si="253"/>
        <v>41799.259039351848</v>
      </c>
      <c r="T3808" s="16">
        <f t="shared" si="254"/>
        <v>41819.259039351848</v>
      </c>
      <c r="U3808">
        <f t="shared" si="255"/>
        <v>2014</v>
      </c>
    </row>
    <row r="3809" spans="1:21" ht="48" hidden="1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P3809">
        <f t="shared" si="252"/>
        <v>50.56</v>
      </c>
      <c r="Q3809" s="11" t="s">
        <v>8315</v>
      </c>
      <c r="R3809" t="s">
        <v>8357</v>
      </c>
      <c r="S3809" s="16">
        <f t="shared" si="253"/>
        <v>42090.909016203703</v>
      </c>
      <c r="T3809" s="16">
        <f t="shared" si="254"/>
        <v>42097.909016203703</v>
      </c>
      <c r="U3809">
        <f t="shared" si="255"/>
        <v>2015</v>
      </c>
    </row>
    <row r="3810" spans="1:21" ht="48" hidden="1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P3810">
        <f t="shared" si="252"/>
        <v>41.67</v>
      </c>
      <c r="Q3810" s="11" t="s">
        <v>8315</v>
      </c>
      <c r="R3810" t="s">
        <v>8316</v>
      </c>
      <c r="S3810" s="16">
        <f t="shared" si="253"/>
        <v>42059.453923611116</v>
      </c>
      <c r="T3810" s="16">
        <f t="shared" si="254"/>
        <v>42119.412256944444</v>
      </c>
      <c r="U3810">
        <f t="shared" si="255"/>
        <v>2015</v>
      </c>
    </row>
    <row r="3811" spans="1:21" ht="48" hidden="1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P3811">
        <f t="shared" si="252"/>
        <v>53.29</v>
      </c>
      <c r="Q3811" s="11" t="s">
        <v>8315</v>
      </c>
      <c r="R3811" t="s">
        <v>8316</v>
      </c>
      <c r="S3811" s="16">
        <f t="shared" si="253"/>
        <v>41800.526701388888</v>
      </c>
      <c r="T3811" s="16">
        <f t="shared" si="254"/>
        <v>41850.958333333336</v>
      </c>
      <c r="U3811">
        <f t="shared" si="255"/>
        <v>2014</v>
      </c>
    </row>
    <row r="3812" spans="1:21" ht="48" hidden="1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P3812">
        <f t="shared" si="252"/>
        <v>70.23</v>
      </c>
      <c r="Q3812" s="11" t="s">
        <v>8315</v>
      </c>
      <c r="R3812" t="s">
        <v>8316</v>
      </c>
      <c r="S3812" s="16">
        <f t="shared" si="253"/>
        <v>42054.849050925928</v>
      </c>
      <c r="T3812" s="16">
        <f t="shared" si="254"/>
        <v>42084.807384259257</v>
      </c>
      <c r="U3812">
        <f t="shared" si="255"/>
        <v>2015</v>
      </c>
    </row>
    <row r="3813" spans="1:21" ht="48" hidden="1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P3813">
        <f t="shared" si="252"/>
        <v>43.42</v>
      </c>
      <c r="Q3813" s="11" t="s">
        <v>8315</v>
      </c>
      <c r="R3813" t="s">
        <v>8316</v>
      </c>
      <c r="S3813" s="16">
        <f t="shared" si="253"/>
        <v>42487.62700231481</v>
      </c>
      <c r="T3813" s="16">
        <f t="shared" si="254"/>
        <v>42521.458333333328</v>
      </c>
      <c r="U3813">
        <f t="shared" si="255"/>
        <v>2016</v>
      </c>
    </row>
    <row r="3814" spans="1:21" ht="48" hidden="1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P3814">
        <f t="shared" si="252"/>
        <v>199.18</v>
      </c>
      <c r="Q3814" s="11" t="s">
        <v>8315</v>
      </c>
      <c r="R3814" t="s">
        <v>8316</v>
      </c>
      <c r="S3814" s="16">
        <f t="shared" si="253"/>
        <v>42109.751250000001</v>
      </c>
      <c r="T3814" s="16">
        <f t="shared" si="254"/>
        <v>42156.165972222225</v>
      </c>
      <c r="U3814">
        <f t="shared" si="255"/>
        <v>2015</v>
      </c>
    </row>
    <row r="3815" spans="1:21" ht="48" hidden="1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P3815">
        <f t="shared" si="252"/>
        <v>78.52</v>
      </c>
      <c r="Q3815" s="11" t="s">
        <v>8315</v>
      </c>
      <c r="R3815" t="s">
        <v>8316</v>
      </c>
      <c r="S3815" s="16">
        <f t="shared" si="253"/>
        <v>42497.275706018518</v>
      </c>
      <c r="T3815" s="16">
        <f t="shared" si="254"/>
        <v>42535.904861111107</v>
      </c>
      <c r="U3815">
        <f t="shared" si="255"/>
        <v>2016</v>
      </c>
    </row>
    <row r="3816" spans="1:21" ht="48" hidden="1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P3816">
        <f t="shared" si="252"/>
        <v>61.82</v>
      </c>
      <c r="Q3816" s="11" t="s">
        <v>8315</v>
      </c>
      <c r="R3816" t="s">
        <v>8316</v>
      </c>
      <c r="S3816" s="16">
        <f t="shared" si="253"/>
        <v>42058.904074074075</v>
      </c>
      <c r="T3816" s="16">
        <f t="shared" si="254"/>
        <v>42095.165972222225</v>
      </c>
      <c r="U3816">
        <f t="shared" si="255"/>
        <v>2015</v>
      </c>
    </row>
    <row r="3817" spans="1:21" ht="32" hidden="1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P3817">
        <f t="shared" si="252"/>
        <v>50</v>
      </c>
      <c r="Q3817" s="11" t="s">
        <v>8315</v>
      </c>
      <c r="R3817" t="s">
        <v>8316</v>
      </c>
      <c r="S3817" s="16">
        <f t="shared" si="253"/>
        <v>42207.259918981479</v>
      </c>
      <c r="T3817" s="16">
        <f t="shared" si="254"/>
        <v>42236.958333333328</v>
      </c>
      <c r="U3817">
        <f t="shared" si="255"/>
        <v>2015</v>
      </c>
    </row>
    <row r="3818" spans="1:21" ht="64" hidden="1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P3818">
        <f t="shared" si="252"/>
        <v>48.34</v>
      </c>
      <c r="Q3818" s="11" t="s">
        <v>8315</v>
      </c>
      <c r="R3818" t="s">
        <v>8316</v>
      </c>
      <c r="S3818" s="16">
        <f t="shared" si="253"/>
        <v>41807.690081018518</v>
      </c>
      <c r="T3818" s="16">
        <f t="shared" si="254"/>
        <v>41837.690081018518</v>
      </c>
      <c r="U3818">
        <f t="shared" si="255"/>
        <v>2014</v>
      </c>
    </row>
    <row r="3819" spans="1:21" ht="48" hidden="1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P3819">
        <f t="shared" si="252"/>
        <v>107.25</v>
      </c>
      <c r="Q3819" s="11" t="s">
        <v>8315</v>
      </c>
      <c r="R3819" t="s">
        <v>8316</v>
      </c>
      <c r="S3819" s="16">
        <f t="shared" si="253"/>
        <v>42284.69694444444</v>
      </c>
      <c r="T3819" s="16">
        <f t="shared" si="254"/>
        <v>42301.165972222225</v>
      </c>
      <c r="U3819">
        <f t="shared" si="255"/>
        <v>2015</v>
      </c>
    </row>
    <row r="3820" spans="1:21" ht="48" hidden="1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P3820">
        <f t="shared" si="252"/>
        <v>57</v>
      </c>
      <c r="Q3820" s="11" t="s">
        <v>8315</v>
      </c>
      <c r="R3820" t="s">
        <v>8316</v>
      </c>
      <c r="S3820" s="16">
        <f t="shared" si="253"/>
        <v>42045.84238425926</v>
      </c>
      <c r="T3820" s="16">
        <f t="shared" si="254"/>
        <v>42075.800717592589</v>
      </c>
      <c r="U3820">
        <f t="shared" si="255"/>
        <v>2015</v>
      </c>
    </row>
    <row r="3821" spans="1:21" ht="32" hidden="1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P3821">
        <f t="shared" si="252"/>
        <v>40.92</v>
      </c>
      <c r="Q3821" s="11" t="s">
        <v>8315</v>
      </c>
      <c r="R3821" t="s">
        <v>8316</v>
      </c>
      <c r="S3821" s="16">
        <f t="shared" si="253"/>
        <v>42184.209537037037</v>
      </c>
      <c r="T3821" s="16">
        <f t="shared" si="254"/>
        <v>42202.876388888893</v>
      </c>
      <c r="U3821">
        <f t="shared" si="255"/>
        <v>2015</v>
      </c>
    </row>
    <row r="3822" spans="1:21" ht="48" hidden="1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P3822">
        <f t="shared" si="252"/>
        <v>21.5</v>
      </c>
      <c r="Q3822" s="11" t="s">
        <v>8315</v>
      </c>
      <c r="R3822" t="s">
        <v>8316</v>
      </c>
      <c r="S3822" s="16">
        <f t="shared" si="253"/>
        <v>42160.651817129634</v>
      </c>
      <c r="T3822" s="16">
        <f t="shared" si="254"/>
        <v>42190.651817129634</v>
      </c>
      <c r="U3822">
        <f t="shared" si="255"/>
        <v>2015</v>
      </c>
    </row>
    <row r="3823" spans="1:21" ht="48" hidden="1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P3823">
        <f t="shared" si="252"/>
        <v>79.540000000000006</v>
      </c>
      <c r="Q3823" s="11" t="s">
        <v>8315</v>
      </c>
      <c r="R3823" t="s">
        <v>8316</v>
      </c>
      <c r="S3823" s="16">
        <f t="shared" si="253"/>
        <v>42341.180636574078</v>
      </c>
      <c r="T3823" s="16">
        <f t="shared" si="254"/>
        <v>42373.180636574078</v>
      </c>
      <c r="U3823">
        <f t="shared" si="255"/>
        <v>2016</v>
      </c>
    </row>
    <row r="3824" spans="1:21" ht="48" hidden="1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P3824">
        <f t="shared" si="252"/>
        <v>72.38</v>
      </c>
      <c r="Q3824" s="11" t="s">
        <v>8315</v>
      </c>
      <c r="R3824" t="s">
        <v>8316</v>
      </c>
      <c r="S3824" s="16">
        <f t="shared" si="253"/>
        <v>42329.838159722218</v>
      </c>
      <c r="T3824" s="16">
        <f t="shared" si="254"/>
        <v>42388.957638888889</v>
      </c>
      <c r="U3824">
        <f t="shared" si="255"/>
        <v>2016</v>
      </c>
    </row>
    <row r="3825" spans="1:21" ht="48" hidden="1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P3825">
        <f t="shared" si="252"/>
        <v>64.63</v>
      </c>
      <c r="Q3825" s="11" t="s">
        <v>8315</v>
      </c>
      <c r="R3825" t="s">
        <v>8316</v>
      </c>
      <c r="S3825" s="16">
        <f t="shared" si="253"/>
        <v>42170.910231481481</v>
      </c>
      <c r="T3825" s="16">
        <f t="shared" si="254"/>
        <v>42205.165972222225</v>
      </c>
      <c r="U3825">
        <f t="shared" si="255"/>
        <v>2015</v>
      </c>
    </row>
    <row r="3826" spans="1:21" ht="48" hidden="1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P3826">
        <f t="shared" si="252"/>
        <v>38.57</v>
      </c>
      <c r="Q3826" s="11" t="s">
        <v>8315</v>
      </c>
      <c r="R3826" t="s">
        <v>8316</v>
      </c>
      <c r="S3826" s="16">
        <f t="shared" si="253"/>
        <v>42571.626192129625</v>
      </c>
      <c r="T3826" s="16">
        <f t="shared" si="254"/>
        <v>42583.570138888885</v>
      </c>
      <c r="U3826">
        <f t="shared" si="255"/>
        <v>2016</v>
      </c>
    </row>
    <row r="3827" spans="1:21" ht="48" hidden="1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P3827">
        <f t="shared" si="252"/>
        <v>107.57</v>
      </c>
      <c r="Q3827" s="11" t="s">
        <v>8315</v>
      </c>
      <c r="R3827" t="s">
        <v>8316</v>
      </c>
      <c r="S3827" s="16">
        <f t="shared" si="253"/>
        <v>42151.069606481484</v>
      </c>
      <c r="T3827" s="16">
        <f t="shared" si="254"/>
        <v>42172.069606481484</v>
      </c>
      <c r="U3827">
        <f t="shared" si="255"/>
        <v>2015</v>
      </c>
    </row>
    <row r="3828" spans="1:21" ht="32" hidden="1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P3828">
        <f t="shared" si="252"/>
        <v>27.5</v>
      </c>
      <c r="Q3828" s="11" t="s">
        <v>8315</v>
      </c>
      <c r="R3828" t="s">
        <v>8316</v>
      </c>
      <c r="S3828" s="16">
        <f t="shared" si="253"/>
        <v>42101.423541666663</v>
      </c>
      <c r="T3828" s="16">
        <f t="shared" si="254"/>
        <v>42131.423541666663</v>
      </c>
      <c r="U3828">
        <f t="shared" si="255"/>
        <v>2015</v>
      </c>
    </row>
    <row r="3829" spans="1:21" ht="64" hidden="1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P3829">
        <f t="shared" si="252"/>
        <v>70.459999999999994</v>
      </c>
      <c r="Q3829" s="11" t="s">
        <v>8315</v>
      </c>
      <c r="R3829" t="s">
        <v>8316</v>
      </c>
      <c r="S3829" s="16">
        <f t="shared" si="253"/>
        <v>42034.928252314814</v>
      </c>
      <c r="T3829" s="16">
        <f t="shared" si="254"/>
        <v>42090</v>
      </c>
      <c r="U3829">
        <f t="shared" si="255"/>
        <v>2015</v>
      </c>
    </row>
    <row r="3830" spans="1:21" ht="48" hidden="1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P3830">
        <f t="shared" si="252"/>
        <v>178.57</v>
      </c>
      <c r="Q3830" s="11" t="s">
        <v>8315</v>
      </c>
      <c r="R3830" t="s">
        <v>8316</v>
      </c>
      <c r="S3830" s="16">
        <f t="shared" si="253"/>
        <v>41944.527627314819</v>
      </c>
      <c r="T3830" s="16">
        <f t="shared" si="254"/>
        <v>42004.569293981483</v>
      </c>
      <c r="U3830">
        <f t="shared" si="255"/>
        <v>2014</v>
      </c>
    </row>
    <row r="3831" spans="1:21" ht="48" hidden="1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P3831">
        <f t="shared" si="252"/>
        <v>62.63</v>
      </c>
      <c r="Q3831" s="11" t="s">
        <v>8315</v>
      </c>
      <c r="R3831" t="s">
        <v>8316</v>
      </c>
      <c r="S3831" s="16">
        <f t="shared" si="253"/>
        <v>42593.865405092598</v>
      </c>
      <c r="T3831" s="16">
        <f t="shared" si="254"/>
        <v>42613.865405092598</v>
      </c>
      <c r="U3831">
        <f t="shared" si="255"/>
        <v>2016</v>
      </c>
    </row>
    <row r="3832" spans="1:21" ht="48" hidden="1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P3832">
        <f t="shared" si="252"/>
        <v>75</v>
      </c>
      <c r="Q3832" s="11" t="s">
        <v>8315</v>
      </c>
      <c r="R3832" t="s">
        <v>8316</v>
      </c>
      <c r="S3832" s="16">
        <f t="shared" si="253"/>
        <v>42503.740868055553</v>
      </c>
      <c r="T3832" s="16">
        <f t="shared" si="254"/>
        <v>42517.740868055553</v>
      </c>
      <c r="U3832">
        <f t="shared" si="255"/>
        <v>2016</v>
      </c>
    </row>
    <row r="3833" spans="1:21" ht="48" hidden="1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P3833">
        <f t="shared" si="252"/>
        <v>58.9</v>
      </c>
      <c r="Q3833" s="11" t="s">
        <v>8315</v>
      </c>
      <c r="R3833" t="s">
        <v>8316</v>
      </c>
      <c r="S3833" s="16">
        <f t="shared" si="253"/>
        <v>41927.848900462966</v>
      </c>
      <c r="T3833" s="16">
        <f t="shared" si="254"/>
        <v>41948.890567129631</v>
      </c>
      <c r="U3833">
        <f t="shared" si="255"/>
        <v>2014</v>
      </c>
    </row>
    <row r="3834" spans="1:21" ht="48" hidden="1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P3834">
        <f t="shared" si="252"/>
        <v>139.56</v>
      </c>
      <c r="Q3834" s="11" t="s">
        <v>8315</v>
      </c>
      <c r="R3834" t="s">
        <v>8316</v>
      </c>
      <c r="S3834" s="16">
        <f t="shared" si="253"/>
        <v>42375.114988425921</v>
      </c>
      <c r="T3834" s="16">
        <f t="shared" si="254"/>
        <v>42420.114988425921</v>
      </c>
      <c r="U3834">
        <f t="shared" si="255"/>
        <v>2016</v>
      </c>
    </row>
    <row r="3835" spans="1:21" ht="48" hidden="1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P3835">
        <f t="shared" si="252"/>
        <v>70</v>
      </c>
      <c r="Q3835" s="11" t="s">
        <v>8315</v>
      </c>
      <c r="R3835" t="s">
        <v>8316</v>
      </c>
      <c r="S3835" s="16">
        <f t="shared" si="253"/>
        <v>41963.872361111105</v>
      </c>
      <c r="T3835" s="16">
        <f t="shared" si="254"/>
        <v>41974.797916666663</v>
      </c>
      <c r="U3835">
        <f t="shared" si="255"/>
        <v>2014</v>
      </c>
    </row>
    <row r="3836" spans="1:21" ht="48" hidden="1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P3836">
        <f t="shared" si="252"/>
        <v>57.39</v>
      </c>
      <c r="Q3836" s="11" t="s">
        <v>8315</v>
      </c>
      <c r="R3836" t="s">
        <v>8316</v>
      </c>
      <c r="S3836" s="16">
        <f t="shared" si="253"/>
        <v>42143.445219907408</v>
      </c>
      <c r="T3836" s="16">
        <f t="shared" si="254"/>
        <v>42173.445219907408</v>
      </c>
      <c r="U3836">
        <f t="shared" si="255"/>
        <v>2015</v>
      </c>
    </row>
    <row r="3837" spans="1:21" ht="48" hidden="1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P3837">
        <f t="shared" si="252"/>
        <v>40</v>
      </c>
      <c r="Q3837" s="11" t="s">
        <v>8315</v>
      </c>
      <c r="R3837" t="s">
        <v>8316</v>
      </c>
      <c r="S3837" s="16">
        <f t="shared" si="253"/>
        <v>42460.94222222222</v>
      </c>
      <c r="T3837" s="16">
        <f t="shared" si="254"/>
        <v>42481.94222222222</v>
      </c>
      <c r="U3837">
        <f t="shared" si="255"/>
        <v>2016</v>
      </c>
    </row>
    <row r="3838" spans="1:21" ht="48" hidden="1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P3838">
        <f t="shared" si="252"/>
        <v>64.290000000000006</v>
      </c>
      <c r="Q3838" s="11" t="s">
        <v>8315</v>
      </c>
      <c r="R3838" t="s">
        <v>8316</v>
      </c>
      <c r="S3838" s="16">
        <f t="shared" si="253"/>
        <v>42553.926527777774</v>
      </c>
      <c r="T3838" s="16">
        <f t="shared" si="254"/>
        <v>42585.172916666663</v>
      </c>
      <c r="U3838">
        <f t="shared" si="255"/>
        <v>2016</v>
      </c>
    </row>
    <row r="3839" spans="1:21" ht="32" hidden="1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P3839">
        <f t="shared" si="252"/>
        <v>120.12</v>
      </c>
      <c r="Q3839" s="11" t="s">
        <v>8315</v>
      </c>
      <c r="R3839" t="s">
        <v>8316</v>
      </c>
      <c r="S3839" s="16">
        <f t="shared" si="253"/>
        <v>42152.765717592592</v>
      </c>
      <c r="T3839" s="16">
        <f t="shared" si="254"/>
        <v>42188.765717592592</v>
      </c>
      <c r="U3839">
        <f t="shared" si="255"/>
        <v>2015</v>
      </c>
    </row>
    <row r="3840" spans="1:21" ht="48" hidden="1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P3840">
        <f t="shared" si="252"/>
        <v>1008.24</v>
      </c>
      <c r="Q3840" s="11" t="s">
        <v>8315</v>
      </c>
      <c r="R3840" t="s">
        <v>8316</v>
      </c>
      <c r="S3840" s="16">
        <f t="shared" si="253"/>
        <v>42116.710752314815</v>
      </c>
      <c r="T3840" s="16">
        <f t="shared" si="254"/>
        <v>42146.710752314815</v>
      </c>
      <c r="U3840">
        <f t="shared" si="255"/>
        <v>2015</v>
      </c>
    </row>
    <row r="3841" spans="1:21" ht="48" hidden="1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P3841">
        <f t="shared" si="252"/>
        <v>63.28</v>
      </c>
      <c r="Q3841" s="11" t="s">
        <v>8315</v>
      </c>
      <c r="R3841" t="s">
        <v>8316</v>
      </c>
      <c r="S3841" s="16">
        <f t="shared" si="253"/>
        <v>42155.142638888887</v>
      </c>
      <c r="T3841" s="16">
        <f t="shared" si="254"/>
        <v>42215.142638888887</v>
      </c>
      <c r="U3841">
        <f t="shared" si="255"/>
        <v>2015</v>
      </c>
    </row>
    <row r="3842" spans="1:21" ht="48" hidden="1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P3842">
        <f t="shared" si="252"/>
        <v>21.67</v>
      </c>
      <c r="Q3842" s="11" t="s">
        <v>8315</v>
      </c>
      <c r="R3842" t="s">
        <v>8316</v>
      </c>
      <c r="S3842" s="16">
        <f t="shared" si="253"/>
        <v>42432.701724537037</v>
      </c>
      <c r="T3842" s="16">
        <f t="shared" si="254"/>
        <v>42457.660057870366</v>
      </c>
      <c r="U3842">
        <f t="shared" si="255"/>
        <v>2016</v>
      </c>
    </row>
    <row r="3843" spans="1:21" ht="48" hidden="1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P3843">
        <f t="shared" ref="P3843:P3906" si="256">IFERROR(ROUND(E3843/L3843,2),0)</f>
        <v>25.65</v>
      </c>
      <c r="Q3843" s="11" t="s">
        <v>8315</v>
      </c>
      <c r="R3843" t="s">
        <v>8316</v>
      </c>
      <c r="S3843" s="16">
        <f t="shared" ref="S3843:S3906" si="257">(((J3843/60)/60)/24)+DATE(1970,1,1)</f>
        <v>41780.785729166666</v>
      </c>
      <c r="T3843" s="16">
        <f t="shared" ref="T3843:T3906" si="258">(((I3843/60)/60)/24)+DATE(1970,1,1)</f>
        <v>41840.785729166666</v>
      </c>
      <c r="U3843">
        <f t="shared" ref="U3843:U3906" si="259">YEAR(T3843)</f>
        <v>2014</v>
      </c>
    </row>
    <row r="3844" spans="1:21" ht="48" hidden="1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P3844">
        <f t="shared" si="256"/>
        <v>47.7</v>
      </c>
      <c r="Q3844" s="11" t="s">
        <v>8315</v>
      </c>
      <c r="R3844" t="s">
        <v>8316</v>
      </c>
      <c r="S3844" s="16">
        <f t="shared" si="257"/>
        <v>41740.493657407409</v>
      </c>
      <c r="T3844" s="16">
        <f t="shared" si="258"/>
        <v>41770.493657407409</v>
      </c>
      <c r="U3844">
        <f t="shared" si="259"/>
        <v>2014</v>
      </c>
    </row>
    <row r="3845" spans="1:21" ht="48" hidden="1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P3845">
        <f t="shared" si="256"/>
        <v>56.05</v>
      </c>
      <c r="Q3845" s="11" t="s">
        <v>8315</v>
      </c>
      <c r="R3845" t="s">
        <v>8316</v>
      </c>
      <c r="S3845" s="16">
        <f t="shared" si="257"/>
        <v>41766.072500000002</v>
      </c>
      <c r="T3845" s="16">
        <f t="shared" si="258"/>
        <v>41791.072500000002</v>
      </c>
      <c r="U3845">
        <f t="shared" si="259"/>
        <v>2014</v>
      </c>
    </row>
    <row r="3846" spans="1:21" ht="48" hidden="1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P3846">
        <f t="shared" si="256"/>
        <v>81.319999999999993</v>
      </c>
      <c r="Q3846" s="11" t="s">
        <v>8315</v>
      </c>
      <c r="R3846" t="s">
        <v>8316</v>
      </c>
      <c r="S3846" s="16">
        <f t="shared" si="257"/>
        <v>41766.617291666669</v>
      </c>
      <c r="T3846" s="16">
        <f t="shared" si="258"/>
        <v>41793.290972222225</v>
      </c>
      <c r="U3846">
        <f t="shared" si="259"/>
        <v>2014</v>
      </c>
    </row>
    <row r="3847" spans="1:21" ht="64" hidden="1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P3847">
        <f t="shared" si="256"/>
        <v>70.17</v>
      </c>
      <c r="Q3847" s="11" t="s">
        <v>8315</v>
      </c>
      <c r="R3847" t="s">
        <v>8316</v>
      </c>
      <c r="S3847" s="16">
        <f t="shared" si="257"/>
        <v>42248.627013888887</v>
      </c>
      <c r="T3847" s="16">
        <f t="shared" si="258"/>
        <v>42278.627013888887</v>
      </c>
      <c r="U3847">
        <f t="shared" si="259"/>
        <v>2015</v>
      </c>
    </row>
    <row r="3848" spans="1:21" ht="48" hidden="1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P3848">
        <f t="shared" si="256"/>
        <v>23.63</v>
      </c>
      <c r="Q3848" s="11" t="s">
        <v>8315</v>
      </c>
      <c r="R3848" t="s">
        <v>8316</v>
      </c>
      <c r="S3848" s="16">
        <f t="shared" si="257"/>
        <v>41885.221550925926</v>
      </c>
      <c r="T3848" s="16">
        <f t="shared" si="258"/>
        <v>41916.290972222225</v>
      </c>
      <c r="U3848">
        <f t="shared" si="259"/>
        <v>2014</v>
      </c>
    </row>
    <row r="3849" spans="1:21" ht="48" hidden="1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P3849">
        <f t="shared" si="256"/>
        <v>188.56</v>
      </c>
      <c r="Q3849" s="11" t="s">
        <v>8315</v>
      </c>
      <c r="R3849" t="s">
        <v>8316</v>
      </c>
      <c r="S3849" s="16">
        <f t="shared" si="257"/>
        <v>42159.224432870367</v>
      </c>
      <c r="T3849" s="16">
        <f t="shared" si="258"/>
        <v>42204.224432870367</v>
      </c>
      <c r="U3849">
        <f t="shared" si="259"/>
        <v>2015</v>
      </c>
    </row>
    <row r="3850" spans="1:21" ht="48" hidden="1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P3850">
        <f t="shared" si="256"/>
        <v>49.51</v>
      </c>
      <c r="Q3850" s="11" t="s">
        <v>8315</v>
      </c>
      <c r="R3850" t="s">
        <v>8316</v>
      </c>
      <c r="S3850" s="16">
        <f t="shared" si="257"/>
        <v>42265.817002314812</v>
      </c>
      <c r="T3850" s="16">
        <f t="shared" si="258"/>
        <v>42295.817002314812</v>
      </c>
      <c r="U3850">
        <f t="shared" si="259"/>
        <v>2015</v>
      </c>
    </row>
    <row r="3851" spans="1:21" ht="48" hidden="1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P3851">
        <f t="shared" si="256"/>
        <v>75.459999999999994</v>
      </c>
      <c r="Q3851" s="11" t="s">
        <v>8315</v>
      </c>
      <c r="R3851" t="s">
        <v>8316</v>
      </c>
      <c r="S3851" s="16">
        <f t="shared" si="257"/>
        <v>42136.767175925925</v>
      </c>
      <c r="T3851" s="16">
        <f t="shared" si="258"/>
        <v>42166.767175925925</v>
      </c>
      <c r="U3851">
        <f t="shared" si="259"/>
        <v>2015</v>
      </c>
    </row>
    <row r="3852" spans="1:21" ht="32" hidden="1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P3852">
        <f t="shared" si="256"/>
        <v>9.5</v>
      </c>
      <c r="Q3852" s="11" t="s">
        <v>8315</v>
      </c>
      <c r="R3852" t="s">
        <v>8316</v>
      </c>
      <c r="S3852" s="16">
        <f t="shared" si="257"/>
        <v>41975.124340277776</v>
      </c>
      <c r="T3852" s="16">
        <f t="shared" si="258"/>
        <v>42005.124340277776</v>
      </c>
      <c r="U3852">
        <f t="shared" si="259"/>
        <v>2015</v>
      </c>
    </row>
    <row r="3853" spans="1:21" ht="48" hidden="1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P3853">
        <f t="shared" si="256"/>
        <v>35.5</v>
      </c>
      <c r="Q3853" s="11" t="s">
        <v>8315</v>
      </c>
      <c r="R3853" t="s">
        <v>8316</v>
      </c>
      <c r="S3853" s="16">
        <f t="shared" si="257"/>
        <v>42172.439571759256</v>
      </c>
      <c r="T3853" s="16">
        <f t="shared" si="258"/>
        <v>42202.439571759256</v>
      </c>
      <c r="U3853">
        <f t="shared" si="259"/>
        <v>2015</v>
      </c>
    </row>
    <row r="3854" spans="1:21" ht="48" hidden="1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P3854">
        <f t="shared" si="256"/>
        <v>10</v>
      </c>
      <c r="Q3854" s="11" t="s">
        <v>8315</v>
      </c>
      <c r="R3854" t="s">
        <v>8316</v>
      </c>
      <c r="S3854" s="16">
        <f t="shared" si="257"/>
        <v>42065.190694444449</v>
      </c>
      <c r="T3854" s="16">
        <f t="shared" si="258"/>
        <v>42090.149027777778</v>
      </c>
      <c r="U3854">
        <f t="shared" si="259"/>
        <v>2015</v>
      </c>
    </row>
    <row r="3855" spans="1:21" ht="32" hidden="1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P3855">
        <f t="shared" si="256"/>
        <v>13</v>
      </c>
      <c r="Q3855" s="11" t="s">
        <v>8315</v>
      </c>
      <c r="R3855" t="s">
        <v>8316</v>
      </c>
      <c r="S3855" s="16">
        <f t="shared" si="257"/>
        <v>41848.84002314815</v>
      </c>
      <c r="T3855" s="16">
        <f t="shared" si="258"/>
        <v>41883.84002314815</v>
      </c>
      <c r="U3855">
        <f t="shared" si="259"/>
        <v>2014</v>
      </c>
    </row>
    <row r="3856" spans="1:21" ht="32" hidden="1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P3856">
        <f t="shared" si="256"/>
        <v>89.4</v>
      </c>
      <c r="Q3856" s="11" t="s">
        <v>8315</v>
      </c>
      <c r="R3856" t="s">
        <v>8316</v>
      </c>
      <c r="S3856" s="16">
        <f t="shared" si="257"/>
        <v>42103.884930555556</v>
      </c>
      <c r="T3856" s="16">
        <f t="shared" si="258"/>
        <v>42133.884930555556</v>
      </c>
      <c r="U3856">
        <f t="shared" si="259"/>
        <v>2015</v>
      </c>
    </row>
    <row r="3857" spans="1:21" ht="48" hidden="1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P3857">
        <f t="shared" si="256"/>
        <v>25</v>
      </c>
      <c r="Q3857" s="11" t="s">
        <v>8315</v>
      </c>
      <c r="R3857" t="s">
        <v>8316</v>
      </c>
      <c r="S3857" s="16">
        <f t="shared" si="257"/>
        <v>42059.970729166671</v>
      </c>
      <c r="T3857" s="16">
        <f t="shared" si="258"/>
        <v>42089.929062499999</v>
      </c>
      <c r="U3857">
        <f t="shared" si="259"/>
        <v>2015</v>
      </c>
    </row>
    <row r="3858" spans="1:21" ht="48" hidden="1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P3858">
        <f t="shared" si="256"/>
        <v>1</v>
      </c>
      <c r="Q3858" s="11" t="s">
        <v>8315</v>
      </c>
      <c r="R3858" t="s">
        <v>8316</v>
      </c>
      <c r="S3858" s="16">
        <f t="shared" si="257"/>
        <v>42041.743090277778</v>
      </c>
      <c r="T3858" s="16">
        <f t="shared" si="258"/>
        <v>42071.701423611114</v>
      </c>
      <c r="U3858">
        <f t="shared" si="259"/>
        <v>2015</v>
      </c>
    </row>
    <row r="3859" spans="1:21" ht="48" hidden="1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P3859">
        <f t="shared" si="256"/>
        <v>65</v>
      </c>
      <c r="Q3859" s="11" t="s">
        <v>8315</v>
      </c>
      <c r="R3859" t="s">
        <v>8316</v>
      </c>
      <c r="S3859" s="16">
        <f t="shared" si="257"/>
        <v>41829.73715277778</v>
      </c>
      <c r="T3859" s="16">
        <f t="shared" si="258"/>
        <v>41852.716666666667</v>
      </c>
      <c r="U3859">
        <f t="shared" si="259"/>
        <v>2014</v>
      </c>
    </row>
    <row r="3860" spans="1:21" ht="48" hidden="1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P3860">
        <f t="shared" si="256"/>
        <v>10</v>
      </c>
      <c r="Q3860" s="11" t="s">
        <v>8315</v>
      </c>
      <c r="R3860" t="s">
        <v>8316</v>
      </c>
      <c r="S3860" s="16">
        <f t="shared" si="257"/>
        <v>42128.431064814817</v>
      </c>
      <c r="T3860" s="16">
        <f t="shared" si="258"/>
        <v>42146.875</v>
      </c>
      <c r="U3860">
        <f t="shared" si="259"/>
        <v>2015</v>
      </c>
    </row>
    <row r="3861" spans="1:21" ht="48" hidden="1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P3861">
        <f t="shared" si="256"/>
        <v>1</v>
      </c>
      <c r="Q3861" s="11" t="s">
        <v>8315</v>
      </c>
      <c r="R3861" t="s">
        <v>8316</v>
      </c>
      <c r="S3861" s="16">
        <f t="shared" si="257"/>
        <v>41789.893599537041</v>
      </c>
      <c r="T3861" s="16">
        <f t="shared" si="258"/>
        <v>41815.875</v>
      </c>
      <c r="U3861">
        <f t="shared" si="259"/>
        <v>2014</v>
      </c>
    </row>
    <row r="3862" spans="1:21" ht="48" hidden="1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P3862">
        <f t="shared" si="256"/>
        <v>81.540000000000006</v>
      </c>
      <c r="Q3862" s="11" t="s">
        <v>8315</v>
      </c>
      <c r="R3862" t="s">
        <v>8316</v>
      </c>
      <c r="S3862" s="16">
        <f t="shared" si="257"/>
        <v>41833.660995370366</v>
      </c>
      <c r="T3862" s="16">
        <f t="shared" si="258"/>
        <v>41863.660995370366</v>
      </c>
      <c r="U3862">
        <f t="shared" si="259"/>
        <v>2014</v>
      </c>
    </row>
    <row r="3863" spans="1:21" ht="16" hidden="1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P3863">
        <f t="shared" si="256"/>
        <v>100</v>
      </c>
      <c r="Q3863" s="11" t="s">
        <v>8315</v>
      </c>
      <c r="R3863" t="s">
        <v>8316</v>
      </c>
      <c r="S3863" s="16">
        <f t="shared" si="257"/>
        <v>41914.590011574073</v>
      </c>
      <c r="T3863" s="16">
        <f t="shared" si="258"/>
        <v>41955.907638888893</v>
      </c>
      <c r="U3863">
        <f t="shared" si="259"/>
        <v>2014</v>
      </c>
    </row>
    <row r="3864" spans="1:21" ht="32" hidden="1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P3864">
        <f t="shared" si="256"/>
        <v>1</v>
      </c>
      <c r="Q3864" s="11" t="s">
        <v>8315</v>
      </c>
      <c r="R3864" t="s">
        <v>8316</v>
      </c>
      <c r="S3864" s="16">
        <f t="shared" si="257"/>
        <v>42611.261064814811</v>
      </c>
      <c r="T3864" s="16">
        <f t="shared" si="258"/>
        <v>42625.707638888889</v>
      </c>
      <c r="U3864">
        <f t="shared" si="259"/>
        <v>2016</v>
      </c>
    </row>
    <row r="3865" spans="1:21" ht="48" hidden="1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P3865">
        <f t="shared" si="256"/>
        <v>0</v>
      </c>
      <c r="Q3865" s="11" t="s">
        <v>8315</v>
      </c>
      <c r="R3865" t="s">
        <v>8316</v>
      </c>
      <c r="S3865" s="16">
        <f t="shared" si="257"/>
        <v>42253.633159722223</v>
      </c>
      <c r="T3865" s="16">
        <f t="shared" si="258"/>
        <v>42313.674826388888</v>
      </c>
      <c r="U3865">
        <f t="shared" si="259"/>
        <v>2015</v>
      </c>
    </row>
    <row r="3866" spans="1:21" ht="48" hidden="1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P3866">
        <f t="shared" si="256"/>
        <v>20</v>
      </c>
      <c r="Q3866" s="11" t="s">
        <v>8315</v>
      </c>
      <c r="R3866" t="s">
        <v>8316</v>
      </c>
      <c r="S3866" s="16">
        <f t="shared" si="257"/>
        <v>42295.891828703709</v>
      </c>
      <c r="T3866" s="16">
        <f t="shared" si="258"/>
        <v>42325.933495370366</v>
      </c>
      <c r="U3866">
        <f t="shared" si="259"/>
        <v>2015</v>
      </c>
    </row>
    <row r="3867" spans="1:21" ht="48" hidden="1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P3867">
        <f t="shared" si="256"/>
        <v>46.43</v>
      </c>
      <c r="Q3867" s="11" t="s">
        <v>8315</v>
      </c>
      <c r="R3867" t="s">
        <v>8316</v>
      </c>
      <c r="S3867" s="16">
        <f t="shared" si="257"/>
        <v>41841.651597222226</v>
      </c>
      <c r="T3867" s="16">
        <f t="shared" si="258"/>
        <v>41881.229166666664</v>
      </c>
      <c r="U3867">
        <f t="shared" si="259"/>
        <v>2014</v>
      </c>
    </row>
    <row r="3868" spans="1:21" ht="32" hidden="1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P3868">
        <f t="shared" si="256"/>
        <v>5.5</v>
      </c>
      <c r="Q3868" s="11" t="s">
        <v>8315</v>
      </c>
      <c r="R3868" t="s">
        <v>8316</v>
      </c>
      <c r="S3868" s="16">
        <f t="shared" si="257"/>
        <v>42402.947002314817</v>
      </c>
      <c r="T3868" s="16">
        <f t="shared" si="258"/>
        <v>42452.145138888889</v>
      </c>
      <c r="U3868">
        <f t="shared" si="259"/>
        <v>2016</v>
      </c>
    </row>
    <row r="3869" spans="1:21" ht="48" hidden="1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P3869">
        <f t="shared" si="256"/>
        <v>50.2</v>
      </c>
      <c r="Q3869" s="11" t="s">
        <v>8315</v>
      </c>
      <c r="R3869" t="s">
        <v>8316</v>
      </c>
      <c r="S3869" s="16">
        <f t="shared" si="257"/>
        <v>42509.814108796301</v>
      </c>
      <c r="T3869" s="16">
        <f t="shared" si="258"/>
        <v>42539.814108796301</v>
      </c>
      <c r="U3869">
        <f t="shared" si="259"/>
        <v>2016</v>
      </c>
    </row>
    <row r="3870" spans="1:21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P3870">
        <f t="shared" si="256"/>
        <v>10</v>
      </c>
      <c r="Q3870" s="11" t="s">
        <v>8315</v>
      </c>
      <c r="R3870" t="s">
        <v>8357</v>
      </c>
      <c r="S3870" s="16">
        <f t="shared" si="257"/>
        <v>41865.659780092588</v>
      </c>
      <c r="T3870" s="16">
        <f t="shared" si="258"/>
        <v>41890.659780092588</v>
      </c>
      <c r="U3870">
        <f t="shared" si="259"/>
        <v>2014</v>
      </c>
    </row>
    <row r="3871" spans="1:21" ht="32" hidden="1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P3871">
        <f t="shared" si="256"/>
        <v>30.13</v>
      </c>
      <c r="Q3871" s="11" t="s">
        <v>8315</v>
      </c>
      <c r="R3871" t="s">
        <v>8357</v>
      </c>
      <c r="S3871" s="16">
        <f t="shared" si="257"/>
        <v>42047.724444444444</v>
      </c>
      <c r="T3871" s="16">
        <f t="shared" si="258"/>
        <v>42077.132638888885</v>
      </c>
      <c r="U3871">
        <f t="shared" si="259"/>
        <v>2015</v>
      </c>
    </row>
    <row r="3872" spans="1:21" ht="48" hidden="1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P3872">
        <f t="shared" si="256"/>
        <v>150</v>
      </c>
      <c r="Q3872" s="11" t="s">
        <v>8315</v>
      </c>
      <c r="R3872" t="s">
        <v>8357</v>
      </c>
      <c r="S3872" s="16">
        <f t="shared" si="257"/>
        <v>41793.17219907407</v>
      </c>
      <c r="T3872" s="16">
        <f t="shared" si="258"/>
        <v>41823.17219907407</v>
      </c>
      <c r="U3872">
        <f t="shared" si="259"/>
        <v>2014</v>
      </c>
    </row>
    <row r="3873" spans="1:21" ht="32" hidden="1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P3873">
        <f t="shared" si="256"/>
        <v>13.33</v>
      </c>
      <c r="Q3873" s="11" t="s">
        <v>8315</v>
      </c>
      <c r="R3873" t="s">
        <v>8357</v>
      </c>
      <c r="S3873" s="16">
        <f t="shared" si="257"/>
        <v>42763.780671296292</v>
      </c>
      <c r="T3873" s="16">
        <f t="shared" si="258"/>
        <v>42823.739004629635</v>
      </c>
      <c r="U3873">
        <f t="shared" si="259"/>
        <v>2017</v>
      </c>
    </row>
    <row r="3874" spans="1:21" ht="48" hidden="1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P3874">
        <f t="shared" si="256"/>
        <v>0</v>
      </c>
      <c r="Q3874" s="11" t="s">
        <v>8315</v>
      </c>
      <c r="R3874" t="s">
        <v>8357</v>
      </c>
      <c r="S3874" s="16">
        <f t="shared" si="257"/>
        <v>42180.145787037036</v>
      </c>
      <c r="T3874" s="16">
        <f t="shared" si="258"/>
        <v>42230.145787037036</v>
      </c>
      <c r="U3874">
        <f t="shared" si="259"/>
        <v>2015</v>
      </c>
    </row>
    <row r="3875" spans="1:21" ht="48" hidden="1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P3875">
        <f t="shared" si="256"/>
        <v>0</v>
      </c>
      <c r="Q3875" s="11" t="s">
        <v>8315</v>
      </c>
      <c r="R3875" t="s">
        <v>8357</v>
      </c>
      <c r="S3875" s="16">
        <f t="shared" si="257"/>
        <v>42255.696006944447</v>
      </c>
      <c r="T3875" s="16">
        <f t="shared" si="258"/>
        <v>42285.696006944447</v>
      </c>
      <c r="U3875">
        <f t="shared" si="259"/>
        <v>2015</v>
      </c>
    </row>
    <row r="3876" spans="1:21" ht="48" hidden="1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P3876">
        <f t="shared" si="256"/>
        <v>0</v>
      </c>
      <c r="Q3876" s="11" t="s">
        <v>8315</v>
      </c>
      <c r="R3876" t="s">
        <v>8357</v>
      </c>
      <c r="S3876" s="16">
        <f t="shared" si="257"/>
        <v>42007.016458333332</v>
      </c>
      <c r="T3876" s="16">
        <f t="shared" si="258"/>
        <v>42028.041666666672</v>
      </c>
      <c r="U3876">
        <f t="shared" si="259"/>
        <v>2015</v>
      </c>
    </row>
    <row r="3877" spans="1:21" ht="48" hidden="1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P3877">
        <f t="shared" si="256"/>
        <v>0</v>
      </c>
      <c r="Q3877" s="11" t="s">
        <v>8315</v>
      </c>
      <c r="R3877" t="s">
        <v>8357</v>
      </c>
      <c r="S3877" s="16">
        <f t="shared" si="257"/>
        <v>42615.346817129626</v>
      </c>
      <c r="T3877" s="16">
        <f t="shared" si="258"/>
        <v>42616.416666666672</v>
      </c>
      <c r="U3877">
        <f t="shared" si="259"/>
        <v>2016</v>
      </c>
    </row>
    <row r="3878" spans="1:21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P3878">
        <f t="shared" si="256"/>
        <v>44.76</v>
      </c>
      <c r="Q3878" s="11" t="s">
        <v>8315</v>
      </c>
      <c r="R3878" t="s">
        <v>8357</v>
      </c>
      <c r="S3878" s="16">
        <f t="shared" si="257"/>
        <v>42372.624166666668</v>
      </c>
      <c r="T3878" s="16">
        <f t="shared" si="258"/>
        <v>42402.624166666668</v>
      </c>
      <c r="U3878">
        <f t="shared" si="259"/>
        <v>2016</v>
      </c>
    </row>
    <row r="3879" spans="1:21" ht="48" hidden="1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P3879">
        <f t="shared" si="256"/>
        <v>88.64</v>
      </c>
      <c r="Q3879" s="11" t="s">
        <v>8315</v>
      </c>
      <c r="R3879" t="s">
        <v>8357</v>
      </c>
      <c r="S3879" s="16">
        <f t="shared" si="257"/>
        <v>42682.67768518519</v>
      </c>
      <c r="T3879" s="16">
        <f t="shared" si="258"/>
        <v>42712.67768518519</v>
      </c>
      <c r="U3879">
        <f t="shared" si="259"/>
        <v>2016</v>
      </c>
    </row>
    <row r="3880" spans="1:21" ht="48" hidden="1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P3880">
        <f t="shared" si="256"/>
        <v>10</v>
      </c>
      <c r="Q3880" s="11" t="s">
        <v>8315</v>
      </c>
      <c r="R3880" t="s">
        <v>8357</v>
      </c>
      <c r="S3880" s="16">
        <f t="shared" si="257"/>
        <v>42154.818819444445</v>
      </c>
      <c r="T3880" s="16">
        <f t="shared" si="258"/>
        <v>42185.165972222225</v>
      </c>
      <c r="U3880">
        <f t="shared" si="259"/>
        <v>2015</v>
      </c>
    </row>
    <row r="3881" spans="1:21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P3881">
        <f t="shared" si="256"/>
        <v>0</v>
      </c>
      <c r="Q3881" s="11" t="s">
        <v>8315</v>
      </c>
      <c r="R3881" t="s">
        <v>8357</v>
      </c>
      <c r="S3881" s="16">
        <f t="shared" si="257"/>
        <v>41999.861064814817</v>
      </c>
      <c r="T3881" s="16">
        <f t="shared" si="258"/>
        <v>42029.861064814817</v>
      </c>
      <c r="U3881">
        <f t="shared" si="259"/>
        <v>2015</v>
      </c>
    </row>
    <row r="3882" spans="1:21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P3882">
        <f t="shared" si="256"/>
        <v>57.65</v>
      </c>
      <c r="Q3882" s="11" t="s">
        <v>8315</v>
      </c>
      <c r="R3882" t="s">
        <v>8357</v>
      </c>
      <c r="S3882" s="16">
        <f t="shared" si="257"/>
        <v>41815.815046296295</v>
      </c>
      <c r="T3882" s="16">
        <f t="shared" si="258"/>
        <v>41850.958333333336</v>
      </c>
      <c r="U3882">
        <f t="shared" si="259"/>
        <v>2014</v>
      </c>
    </row>
    <row r="3883" spans="1:21" ht="32" hidden="1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P3883">
        <f t="shared" si="256"/>
        <v>25</v>
      </c>
      <c r="Q3883" s="11" t="s">
        <v>8315</v>
      </c>
      <c r="R3883" t="s">
        <v>8357</v>
      </c>
      <c r="S3883" s="16">
        <f t="shared" si="257"/>
        <v>42756.018506944441</v>
      </c>
      <c r="T3883" s="16">
        <f t="shared" si="258"/>
        <v>42786.018506944441</v>
      </c>
      <c r="U3883">
        <f t="shared" si="259"/>
        <v>2017</v>
      </c>
    </row>
    <row r="3884" spans="1:21" ht="48" hidden="1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P3884">
        <f t="shared" si="256"/>
        <v>0</v>
      </c>
      <c r="Q3884" s="11" t="s">
        <v>8315</v>
      </c>
      <c r="R3884" t="s">
        <v>8357</v>
      </c>
      <c r="S3884" s="16">
        <f t="shared" si="257"/>
        <v>42373.983449074076</v>
      </c>
      <c r="T3884" s="16">
        <f t="shared" si="258"/>
        <v>42400.960416666669</v>
      </c>
      <c r="U3884">
        <f t="shared" si="259"/>
        <v>2016</v>
      </c>
    </row>
    <row r="3885" spans="1:21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P3885">
        <f t="shared" si="256"/>
        <v>0</v>
      </c>
      <c r="Q3885" s="11" t="s">
        <v>8315</v>
      </c>
      <c r="R3885" t="s">
        <v>8357</v>
      </c>
      <c r="S3885" s="16">
        <f t="shared" si="257"/>
        <v>41854.602650462963</v>
      </c>
      <c r="T3885" s="16">
        <f t="shared" si="258"/>
        <v>41884.602650462963</v>
      </c>
      <c r="U3885">
        <f t="shared" si="259"/>
        <v>2014</v>
      </c>
    </row>
    <row r="3886" spans="1:21" ht="48" hidden="1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P3886">
        <f t="shared" si="256"/>
        <v>0</v>
      </c>
      <c r="Q3886" s="11" t="s">
        <v>8315</v>
      </c>
      <c r="R3886" t="s">
        <v>8357</v>
      </c>
      <c r="S3886" s="16">
        <f t="shared" si="257"/>
        <v>42065.791574074072</v>
      </c>
      <c r="T3886" s="16">
        <f t="shared" si="258"/>
        <v>42090.749907407408</v>
      </c>
      <c r="U3886">
        <f t="shared" si="259"/>
        <v>2015</v>
      </c>
    </row>
    <row r="3887" spans="1:21" ht="48" hidden="1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P3887">
        <f t="shared" si="256"/>
        <v>0</v>
      </c>
      <c r="Q3887" s="11" t="s">
        <v>8315</v>
      </c>
      <c r="R3887" t="s">
        <v>8357</v>
      </c>
      <c r="S3887" s="16">
        <f t="shared" si="257"/>
        <v>42469.951284722221</v>
      </c>
      <c r="T3887" s="16">
        <f t="shared" si="258"/>
        <v>42499.951284722221</v>
      </c>
      <c r="U3887">
        <f t="shared" si="259"/>
        <v>2016</v>
      </c>
    </row>
    <row r="3888" spans="1:21" ht="16" hidden="1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P3888">
        <f t="shared" si="256"/>
        <v>0</v>
      </c>
      <c r="Q3888" s="11" t="s">
        <v>8315</v>
      </c>
      <c r="R3888" t="s">
        <v>8357</v>
      </c>
      <c r="S3888" s="16">
        <f t="shared" si="257"/>
        <v>41954.228032407409</v>
      </c>
      <c r="T3888" s="16">
        <f t="shared" si="258"/>
        <v>41984.228032407409</v>
      </c>
      <c r="U3888">
        <f t="shared" si="259"/>
        <v>2014</v>
      </c>
    </row>
    <row r="3889" spans="1:21" ht="48" hidden="1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P3889">
        <f t="shared" si="256"/>
        <v>17.5</v>
      </c>
      <c r="Q3889" s="11" t="s">
        <v>8315</v>
      </c>
      <c r="R3889" t="s">
        <v>8357</v>
      </c>
      <c r="S3889" s="16">
        <f t="shared" si="257"/>
        <v>42079.857974537037</v>
      </c>
      <c r="T3889" s="16">
        <f t="shared" si="258"/>
        <v>42125.916666666672</v>
      </c>
      <c r="U3889">
        <f t="shared" si="259"/>
        <v>2015</v>
      </c>
    </row>
    <row r="3890" spans="1:21" ht="48" hidden="1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P3890">
        <f t="shared" si="256"/>
        <v>38.71</v>
      </c>
      <c r="Q3890" s="11" t="s">
        <v>8315</v>
      </c>
      <c r="R3890" t="s">
        <v>8316</v>
      </c>
      <c r="S3890" s="16">
        <f t="shared" si="257"/>
        <v>42762.545810185184</v>
      </c>
      <c r="T3890" s="16">
        <f t="shared" si="258"/>
        <v>42792.545810185184</v>
      </c>
      <c r="U3890">
        <f t="shared" si="259"/>
        <v>2017</v>
      </c>
    </row>
    <row r="3891" spans="1:21" ht="48" hidden="1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P3891">
        <f t="shared" si="256"/>
        <v>13.11</v>
      </c>
      <c r="Q3891" s="11" t="s">
        <v>8315</v>
      </c>
      <c r="R3891" t="s">
        <v>8316</v>
      </c>
      <c r="S3891" s="16">
        <f t="shared" si="257"/>
        <v>41977.004976851851</v>
      </c>
      <c r="T3891" s="16">
        <f t="shared" si="258"/>
        <v>42008.976388888885</v>
      </c>
      <c r="U3891">
        <f t="shared" si="259"/>
        <v>2015</v>
      </c>
    </row>
    <row r="3892" spans="1:21" ht="48" hidden="1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P3892">
        <f t="shared" si="256"/>
        <v>315.5</v>
      </c>
      <c r="Q3892" s="11" t="s">
        <v>8315</v>
      </c>
      <c r="R3892" t="s">
        <v>8316</v>
      </c>
      <c r="S3892" s="16">
        <f t="shared" si="257"/>
        <v>42171.758611111116</v>
      </c>
      <c r="T3892" s="16">
        <f t="shared" si="258"/>
        <v>42231.758611111116</v>
      </c>
      <c r="U3892">
        <f t="shared" si="259"/>
        <v>2015</v>
      </c>
    </row>
    <row r="3893" spans="1:21" ht="32" hidden="1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P3893">
        <f t="shared" si="256"/>
        <v>37.14</v>
      </c>
      <c r="Q3893" s="11" t="s">
        <v>8315</v>
      </c>
      <c r="R3893" t="s">
        <v>8316</v>
      </c>
      <c r="S3893" s="16">
        <f t="shared" si="257"/>
        <v>42056.1324537037</v>
      </c>
      <c r="T3893" s="16">
        <f t="shared" si="258"/>
        <v>42086.207638888889</v>
      </c>
      <c r="U3893">
        <f t="shared" si="259"/>
        <v>2015</v>
      </c>
    </row>
    <row r="3894" spans="1:21" ht="48" hidden="1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P3894">
        <f t="shared" si="256"/>
        <v>0</v>
      </c>
      <c r="Q3894" s="11" t="s">
        <v>8315</v>
      </c>
      <c r="R3894" t="s">
        <v>8316</v>
      </c>
      <c r="S3894" s="16">
        <f t="shared" si="257"/>
        <v>41867.652280092596</v>
      </c>
      <c r="T3894" s="16">
        <f t="shared" si="258"/>
        <v>41875.291666666664</v>
      </c>
      <c r="U3894">
        <f t="shared" si="259"/>
        <v>2014</v>
      </c>
    </row>
    <row r="3895" spans="1:21" ht="48" hidden="1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P3895">
        <f t="shared" si="256"/>
        <v>128.27000000000001</v>
      </c>
      <c r="Q3895" s="11" t="s">
        <v>8315</v>
      </c>
      <c r="R3895" t="s">
        <v>8316</v>
      </c>
      <c r="S3895" s="16">
        <f t="shared" si="257"/>
        <v>41779.657870370371</v>
      </c>
      <c r="T3895" s="16">
        <f t="shared" si="258"/>
        <v>41821.25</v>
      </c>
      <c r="U3895">
        <f t="shared" si="259"/>
        <v>2014</v>
      </c>
    </row>
    <row r="3896" spans="1:21" ht="48" hidden="1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P3896">
        <f t="shared" si="256"/>
        <v>47.27</v>
      </c>
      <c r="Q3896" s="11" t="s">
        <v>8315</v>
      </c>
      <c r="R3896" t="s">
        <v>8316</v>
      </c>
      <c r="S3896" s="16">
        <f t="shared" si="257"/>
        <v>42679.958472222221</v>
      </c>
      <c r="T3896" s="16">
        <f t="shared" si="258"/>
        <v>42710.207638888889</v>
      </c>
      <c r="U3896">
        <f t="shared" si="259"/>
        <v>2016</v>
      </c>
    </row>
    <row r="3897" spans="1:21" ht="48" hidden="1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P3897">
        <f t="shared" si="256"/>
        <v>50</v>
      </c>
      <c r="Q3897" s="11" t="s">
        <v>8315</v>
      </c>
      <c r="R3897" t="s">
        <v>8316</v>
      </c>
      <c r="S3897" s="16">
        <f t="shared" si="257"/>
        <v>42032.250208333338</v>
      </c>
      <c r="T3897" s="16">
        <f t="shared" si="258"/>
        <v>42063.250208333338</v>
      </c>
      <c r="U3897">
        <f t="shared" si="259"/>
        <v>2015</v>
      </c>
    </row>
    <row r="3898" spans="1:21" ht="48" hidden="1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P3898">
        <f t="shared" si="256"/>
        <v>42.5</v>
      </c>
      <c r="Q3898" s="11" t="s">
        <v>8315</v>
      </c>
      <c r="R3898" t="s">
        <v>8316</v>
      </c>
      <c r="S3898" s="16">
        <f t="shared" si="257"/>
        <v>41793.191875000004</v>
      </c>
      <c r="T3898" s="16">
        <f t="shared" si="258"/>
        <v>41807.191875000004</v>
      </c>
      <c r="U3898">
        <f t="shared" si="259"/>
        <v>2014</v>
      </c>
    </row>
    <row r="3899" spans="1:21" ht="48" hidden="1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P3899">
        <f t="shared" si="256"/>
        <v>44</v>
      </c>
      <c r="Q3899" s="11" t="s">
        <v>8315</v>
      </c>
      <c r="R3899" t="s">
        <v>8316</v>
      </c>
      <c r="S3899" s="16">
        <f t="shared" si="257"/>
        <v>41982.87364583333</v>
      </c>
      <c r="T3899" s="16">
        <f t="shared" si="258"/>
        <v>42012.87364583333</v>
      </c>
      <c r="U3899">
        <f t="shared" si="259"/>
        <v>2015</v>
      </c>
    </row>
    <row r="3900" spans="1:21" ht="64" hidden="1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P3900">
        <f t="shared" si="256"/>
        <v>50.88</v>
      </c>
      <c r="Q3900" s="11" t="s">
        <v>8315</v>
      </c>
      <c r="R3900" t="s">
        <v>8316</v>
      </c>
      <c r="S3900" s="16">
        <f t="shared" si="257"/>
        <v>42193.482291666667</v>
      </c>
      <c r="T3900" s="16">
        <f t="shared" si="258"/>
        <v>42233.666666666672</v>
      </c>
      <c r="U3900">
        <f t="shared" si="259"/>
        <v>2015</v>
      </c>
    </row>
    <row r="3901" spans="1:21" ht="48" hidden="1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P3901">
        <f t="shared" si="256"/>
        <v>62.5</v>
      </c>
      <c r="Q3901" s="11" t="s">
        <v>8315</v>
      </c>
      <c r="R3901" t="s">
        <v>8316</v>
      </c>
      <c r="S3901" s="16">
        <f t="shared" si="257"/>
        <v>41843.775011574071</v>
      </c>
      <c r="T3901" s="16">
        <f t="shared" si="258"/>
        <v>41863.775011574071</v>
      </c>
      <c r="U3901">
        <f t="shared" si="259"/>
        <v>2014</v>
      </c>
    </row>
    <row r="3902" spans="1:21" ht="32" hidden="1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P3902">
        <f t="shared" si="256"/>
        <v>27</v>
      </c>
      <c r="Q3902" s="11" t="s">
        <v>8315</v>
      </c>
      <c r="R3902" t="s">
        <v>8316</v>
      </c>
      <c r="S3902" s="16">
        <f t="shared" si="257"/>
        <v>42136.092488425929</v>
      </c>
      <c r="T3902" s="16">
        <f t="shared" si="258"/>
        <v>42166.092488425929</v>
      </c>
      <c r="U3902">
        <f t="shared" si="259"/>
        <v>2015</v>
      </c>
    </row>
    <row r="3903" spans="1:21" ht="48" hidden="1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P3903">
        <f t="shared" si="256"/>
        <v>25</v>
      </c>
      <c r="Q3903" s="11" t="s">
        <v>8315</v>
      </c>
      <c r="R3903" t="s">
        <v>8316</v>
      </c>
      <c r="S3903" s="16">
        <f t="shared" si="257"/>
        <v>42317.826377314821</v>
      </c>
      <c r="T3903" s="16">
        <f t="shared" si="258"/>
        <v>42357.826377314821</v>
      </c>
      <c r="U3903">
        <f t="shared" si="259"/>
        <v>2015</v>
      </c>
    </row>
    <row r="3904" spans="1:21" ht="48" hidden="1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P3904">
        <f t="shared" si="256"/>
        <v>47.26</v>
      </c>
      <c r="Q3904" s="11" t="s">
        <v>8315</v>
      </c>
      <c r="R3904" t="s">
        <v>8316</v>
      </c>
      <c r="S3904" s="16">
        <f t="shared" si="257"/>
        <v>42663.468078703707</v>
      </c>
      <c r="T3904" s="16">
        <f t="shared" si="258"/>
        <v>42688.509745370371</v>
      </c>
      <c r="U3904">
        <f t="shared" si="259"/>
        <v>2016</v>
      </c>
    </row>
    <row r="3905" spans="1:21" ht="48" hidden="1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P3905">
        <f t="shared" si="256"/>
        <v>0</v>
      </c>
      <c r="Q3905" s="11" t="s">
        <v>8315</v>
      </c>
      <c r="R3905" t="s">
        <v>8316</v>
      </c>
      <c r="S3905" s="16">
        <f t="shared" si="257"/>
        <v>42186.01116898148</v>
      </c>
      <c r="T3905" s="16">
        <f t="shared" si="258"/>
        <v>42230.818055555559</v>
      </c>
      <c r="U3905">
        <f t="shared" si="259"/>
        <v>2015</v>
      </c>
    </row>
    <row r="3906" spans="1:21" ht="16" hidden="1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P3906">
        <f t="shared" si="256"/>
        <v>1.5</v>
      </c>
      <c r="Q3906" s="11" t="s">
        <v>8315</v>
      </c>
      <c r="R3906" t="s">
        <v>8316</v>
      </c>
      <c r="S3906" s="16">
        <f t="shared" si="257"/>
        <v>42095.229166666672</v>
      </c>
      <c r="T3906" s="16">
        <f t="shared" si="258"/>
        <v>42109.211111111115</v>
      </c>
      <c r="U3906">
        <f t="shared" si="259"/>
        <v>2015</v>
      </c>
    </row>
    <row r="3907" spans="1:21" ht="48" hidden="1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P3907">
        <f t="shared" ref="P3907:P3970" si="260">IFERROR(ROUND(E3907/L3907,2),0)</f>
        <v>24.71</v>
      </c>
      <c r="Q3907" s="11" t="s">
        <v>8315</v>
      </c>
      <c r="R3907" t="s">
        <v>8316</v>
      </c>
      <c r="S3907" s="16">
        <f t="shared" ref="S3907:S3970" si="261">(((J3907/60)/60)/24)+DATE(1970,1,1)</f>
        <v>42124.623877314814</v>
      </c>
      <c r="T3907" s="16">
        <f t="shared" ref="T3907:T3970" si="262">(((I3907/60)/60)/24)+DATE(1970,1,1)</f>
        <v>42166.958333333328</v>
      </c>
      <c r="U3907">
        <f t="shared" ref="U3907:U3970" si="263">YEAR(T3907)</f>
        <v>2015</v>
      </c>
    </row>
    <row r="3908" spans="1:21" ht="48" hidden="1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P3908">
        <f t="shared" si="260"/>
        <v>63.13</v>
      </c>
      <c r="Q3908" s="11" t="s">
        <v>8315</v>
      </c>
      <c r="R3908" t="s">
        <v>8316</v>
      </c>
      <c r="S3908" s="16">
        <f t="shared" si="261"/>
        <v>42143.917743055557</v>
      </c>
      <c r="T3908" s="16">
        <f t="shared" si="262"/>
        <v>42181.559027777781</v>
      </c>
      <c r="U3908">
        <f t="shared" si="263"/>
        <v>2015</v>
      </c>
    </row>
    <row r="3909" spans="1:21" ht="32" hidden="1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P3909">
        <f t="shared" si="260"/>
        <v>38.25</v>
      </c>
      <c r="Q3909" s="11" t="s">
        <v>8315</v>
      </c>
      <c r="R3909" t="s">
        <v>8316</v>
      </c>
      <c r="S3909" s="16">
        <f t="shared" si="261"/>
        <v>41906.819513888891</v>
      </c>
      <c r="T3909" s="16">
        <f t="shared" si="262"/>
        <v>41938.838888888888</v>
      </c>
      <c r="U3909">
        <f t="shared" si="263"/>
        <v>2014</v>
      </c>
    </row>
    <row r="3910" spans="1:21" ht="48" hidden="1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P3910">
        <f t="shared" si="260"/>
        <v>16.25</v>
      </c>
      <c r="Q3910" s="11" t="s">
        <v>8315</v>
      </c>
      <c r="R3910" t="s">
        <v>8316</v>
      </c>
      <c r="S3910" s="16">
        <f t="shared" si="261"/>
        <v>41834.135370370372</v>
      </c>
      <c r="T3910" s="16">
        <f t="shared" si="262"/>
        <v>41849.135370370372</v>
      </c>
      <c r="U3910">
        <f t="shared" si="263"/>
        <v>2014</v>
      </c>
    </row>
    <row r="3911" spans="1:21" ht="48" hidden="1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P3911">
        <f t="shared" si="260"/>
        <v>33.75</v>
      </c>
      <c r="Q3911" s="11" t="s">
        <v>8315</v>
      </c>
      <c r="R3911" t="s">
        <v>8316</v>
      </c>
      <c r="S3911" s="16">
        <f t="shared" si="261"/>
        <v>41863.359282407408</v>
      </c>
      <c r="T3911" s="16">
        <f t="shared" si="262"/>
        <v>41893.359282407408</v>
      </c>
      <c r="U3911">
        <f t="shared" si="263"/>
        <v>2014</v>
      </c>
    </row>
    <row r="3912" spans="1:21" ht="48" hidden="1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P3912">
        <f t="shared" si="260"/>
        <v>61.67</v>
      </c>
      <c r="Q3912" s="11" t="s">
        <v>8315</v>
      </c>
      <c r="R3912" t="s">
        <v>8316</v>
      </c>
      <c r="S3912" s="16">
        <f t="shared" si="261"/>
        <v>42224.756909722222</v>
      </c>
      <c r="T3912" s="16">
        <f t="shared" si="262"/>
        <v>42254.756909722222</v>
      </c>
      <c r="U3912">
        <f t="shared" si="263"/>
        <v>2015</v>
      </c>
    </row>
    <row r="3913" spans="1:21" ht="48" hidden="1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P3913">
        <f t="shared" si="260"/>
        <v>83.14</v>
      </c>
      <c r="Q3913" s="11" t="s">
        <v>8315</v>
      </c>
      <c r="R3913" t="s">
        <v>8316</v>
      </c>
      <c r="S3913" s="16">
        <f t="shared" si="261"/>
        <v>41939.8122337963</v>
      </c>
      <c r="T3913" s="16">
        <f t="shared" si="262"/>
        <v>41969.853900462964</v>
      </c>
      <c r="U3913">
        <f t="shared" si="263"/>
        <v>2014</v>
      </c>
    </row>
    <row r="3914" spans="1:21" ht="48" hidden="1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P3914">
        <f t="shared" si="260"/>
        <v>1</v>
      </c>
      <c r="Q3914" s="11" t="s">
        <v>8315</v>
      </c>
      <c r="R3914" t="s">
        <v>8316</v>
      </c>
      <c r="S3914" s="16">
        <f t="shared" si="261"/>
        <v>42059.270023148143</v>
      </c>
      <c r="T3914" s="16">
        <f t="shared" si="262"/>
        <v>42119.190972222219</v>
      </c>
      <c r="U3914">
        <f t="shared" si="263"/>
        <v>2015</v>
      </c>
    </row>
    <row r="3915" spans="1:21" ht="48" hidden="1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P3915">
        <f t="shared" si="260"/>
        <v>142.86000000000001</v>
      </c>
      <c r="Q3915" s="11" t="s">
        <v>8315</v>
      </c>
      <c r="R3915" t="s">
        <v>8316</v>
      </c>
      <c r="S3915" s="16">
        <f t="shared" si="261"/>
        <v>42308.211215277777</v>
      </c>
      <c r="T3915" s="16">
        <f t="shared" si="262"/>
        <v>42338.252881944441</v>
      </c>
      <c r="U3915">
        <f t="shared" si="263"/>
        <v>2015</v>
      </c>
    </row>
    <row r="3916" spans="1:21" ht="48" hidden="1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P3916">
        <f t="shared" si="260"/>
        <v>33.67</v>
      </c>
      <c r="Q3916" s="11" t="s">
        <v>8315</v>
      </c>
      <c r="R3916" t="s">
        <v>8316</v>
      </c>
      <c r="S3916" s="16">
        <f t="shared" si="261"/>
        <v>42114.818935185183</v>
      </c>
      <c r="T3916" s="16">
        <f t="shared" si="262"/>
        <v>42134.957638888889</v>
      </c>
      <c r="U3916">
        <f t="shared" si="263"/>
        <v>2015</v>
      </c>
    </row>
    <row r="3917" spans="1:21" ht="48" hidden="1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P3917">
        <f t="shared" si="260"/>
        <v>5</v>
      </c>
      <c r="Q3917" s="11" t="s">
        <v>8315</v>
      </c>
      <c r="R3917" t="s">
        <v>8316</v>
      </c>
      <c r="S3917" s="16">
        <f t="shared" si="261"/>
        <v>42492.98505787037</v>
      </c>
      <c r="T3917" s="16">
        <f t="shared" si="262"/>
        <v>42522.98505787037</v>
      </c>
      <c r="U3917">
        <f t="shared" si="263"/>
        <v>2016</v>
      </c>
    </row>
    <row r="3918" spans="1:21" ht="48" hidden="1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P3918">
        <f t="shared" si="260"/>
        <v>0</v>
      </c>
      <c r="Q3918" s="11" t="s">
        <v>8315</v>
      </c>
      <c r="R3918" t="s">
        <v>8316</v>
      </c>
      <c r="S3918" s="16">
        <f t="shared" si="261"/>
        <v>42494.471666666665</v>
      </c>
      <c r="T3918" s="16">
        <f t="shared" si="262"/>
        <v>42524.471666666665</v>
      </c>
      <c r="U3918">
        <f t="shared" si="263"/>
        <v>2016</v>
      </c>
    </row>
    <row r="3919" spans="1:21" ht="48" hidden="1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P3919">
        <f t="shared" si="260"/>
        <v>10</v>
      </c>
      <c r="Q3919" s="11" t="s">
        <v>8315</v>
      </c>
      <c r="R3919" t="s">
        <v>8316</v>
      </c>
      <c r="S3919" s="16">
        <f t="shared" si="261"/>
        <v>41863.527326388888</v>
      </c>
      <c r="T3919" s="16">
        <f t="shared" si="262"/>
        <v>41893.527326388888</v>
      </c>
      <c r="U3919">
        <f t="shared" si="263"/>
        <v>2014</v>
      </c>
    </row>
    <row r="3920" spans="1:21" ht="48" hidden="1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P3920">
        <f t="shared" si="260"/>
        <v>40</v>
      </c>
      <c r="Q3920" s="11" t="s">
        <v>8315</v>
      </c>
      <c r="R3920" t="s">
        <v>8316</v>
      </c>
      <c r="S3920" s="16">
        <f t="shared" si="261"/>
        <v>41843.664618055554</v>
      </c>
      <c r="T3920" s="16">
        <f t="shared" si="262"/>
        <v>41855.666666666664</v>
      </c>
      <c r="U3920">
        <f t="shared" si="263"/>
        <v>2014</v>
      </c>
    </row>
    <row r="3921" spans="1:21" ht="48" hidden="1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P3921">
        <f t="shared" si="260"/>
        <v>30</v>
      </c>
      <c r="Q3921" s="11" t="s">
        <v>8315</v>
      </c>
      <c r="R3921" t="s">
        <v>8316</v>
      </c>
      <c r="S3921" s="16">
        <f t="shared" si="261"/>
        <v>42358.684872685189</v>
      </c>
      <c r="T3921" s="16">
        <f t="shared" si="262"/>
        <v>42387</v>
      </c>
      <c r="U3921">
        <f t="shared" si="263"/>
        <v>2016</v>
      </c>
    </row>
    <row r="3922" spans="1:21" ht="48" hidden="1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P3922">
        <f t="shared" si="260"/>
        <v>45</v>
      </c>
      <c r="Q3922" s="11" t="s">
        <v>8315</v>
      </c>
      <c r="R3922" t="s">
        <v>8316</v>
      </c>
      <c r="S3922" s="16">
        <f t="shared" si="261"/>
        <v>42657.38726851852</v>
      </c>
      <c r="T3922" s="16">
        <f t="shared" si="262"/>
        <v>42687.428935185191</v>
      </c>
      <c r="U3922">
        <f t="shared" si="263"/>
        <v>2016</v>
      </c>
    </row>
    <row r="3923" spans="1:21" ht="48" hidden="1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P3923">
        <f t="shared" si="260"/>
        <v>0</v>
      </c>
      <c r="Q3923" s="11" t="s">
        <v>8315</v>
      </c>
      <c r="R3923" t="s">
        <v>8316</v>
      </c>
      <c r="S3923" s="16">
        <f t="shared" si="261"/>
        <v>41926.542303240742</v>
      </c>
      <c r="T3923" s="16">
        <f t="shared" si="262"/>
        <v>41938.75</v>
      </c>
      <c r="U3923">
        <f t="shared" si="263"/>
        <v>2014</v>
      </c>
    </row>
    <row r="3924" spans="1:21" ht="48" hidden="1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P3924">
        <f t="shared" si="260"/>
        <v>10.17</v>
      </c>
      <c r="Q3924" s="11" t="s">
        <v>8315</v>
      </c>
      <c r="R3924" t="s">
        <v>8316</v>
      </c>
      <c r="S3924" s="16">
        <f t="shared" si="261"/>
        <v>42020.768634259264</v>
      </c>
      <c r="T3924" s="16">
        <f t="shared" si="262"/>
        <v>42065.958333333328</v>
      </c>
      <c r="U3924">
        <f t="shared" si="263"/>
        <v>2015</v>
      </c>
    </row>
    <row r="3925" spans="1:21" ht="48" hidden="1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P3925">
        <f t="shared" si="260"/>
        <v>81.41</v>
      </c>
      <c r="Q3925" s="11" t="s">
        <v>8315</v>
      </c>
      <c r="R3925" t="s">
        <v>8316</v>
      </c>
      <c r="S3925" s="16">
        <f t="shared" si="261"/>
        <v>42075.979988425926</v>
      </c>
      <c r="T3925" s="16">
        <f t="shared" si="262"/>
        <v>42103.979988425926</v>
      </c>
      <c r="U3925">
        <f t="shared" si="263"/>
        <v>2015</v>
      </c>
    </row>
    <row r="3926" spans="1:21" ht="48" hidden="1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P3926">
        <f t="shared" si="260"/>
        <v>57.25</v>
      </c>
      <c r="Q3926" s="11" t="s">
        <v>8315</v>
      </c>
      <c r="R3926" t="s">
        <v>8316</v>
      </c>
      <c r="S3926" s="16">
        <f t="shared" si="261"/>
        <v>41786.959745370368</v>
      </c>
      <c r="T3926" s="16">
        <f t="shared" si="262"/>
        <v>41816.959745370368</v>
      </c>
      <c r="U3926">
        <f t="shared" si="263"/>
        <v>2014</v>
      </c>
    </row>
    <row r="3927" spans="1:21" ht="48" hidden="1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P3927">
        <f t="shared" si="260"/>
        <v>5</v>
      </c>
      <c r="Q3927" s="11" t="s">
        <v>8315</v>
      </c>
      <c r="R3927" t="s">
        <v>8316</v>
      </c>
      <c r="S3927" s="16">
        <f t="shared" si="261"/>
        <v>41820.870821759258</v>
      </c>
      <c r="T3927" s="16">
        <f t="shared" si="262"/>
        <v>41850.870821759258</v>
      </c>
      <c r="U3927">
        <f t="shared" si="263"/>
        <v>2014</v>
      </c>
    </row>
    <row r="3928" spans="1:21" ht="32" hidden="1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P3928">
        <f t="shared" si="260"/>
        <v>15</v>
      </c>
      <c r="Q3928" s="11" t="s">
        <v>8315</v>
      </c>
      <c r="R3928" t="s">
        <v>8316</v>
      </c>
      <c r="S3928" s="16">
        <f t="shared" si="261"/>
        <v>41970.085046296299</v>
      </c>
      <c r="T3928" s="16">
        <f t="shared" si="262"/>
        <v>42000.085046296299</v>
      </c>
      <c r="U3928">
        <f t="shared" si="263"/>
        <v>2014</v>
      </c>
    </row>
    <row r="3929" spans="1:21" ht="48" hidden="1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P3929">
        <f t="shared" si="260"/>
        <v>12.5</v>
      </c>
      <c r="Q3929" s="11" t="s">
        <v>8315</v>
      </c>
      <c r="R3929" t="s">
        <v>8316</v>
      </c>
      <c r="S3929" s="16">
        <f t="shared" si="261"/>
        <v>41830.267407407409</v>
      </c>
      <c r="T3929" s="16">
        <f t="shared" si="262"/>
        <v>41860.267407407409</v>
      </c>
      <c r="U3929">
        <f t="shared" si="263"/>
        <v>2014</v>
      </c>
    </row>
    <row r="3930" spans="1:21" ht="48" hidden="1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P3930">
        <f t="shared" si="260"/>
        <v>93</v>
      </c>
      <c r="Q3930" s="11" t="s">
        <v>8315</v>
      </c>
      <c r="R3930" t="s">
        <v>8316</v>
      </c>
      <c r="S3930" s="16">
        <f t="shared" si="261"/>
        <v>42265.683182870373</v>
      </c>
      <c r="T3930" s="16">
        <f t="shared" si="262"/>
        <v>42293.207638888889</v>
      </c>
      <c r="U3930">
        <f t="shared" si="263"/>
        <v>2015</v>
      </c>
    </row>
    <row r="3931" spans="1:21" ht="48" hidden="1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P3931">
        <f t="shared" si="260"/>
        <v>32.36</v>
      </c>
      <c r="Q3931" s="11" t="s">
        <v>8315</v>
      </c>
      <c r="R3931" t="s">
        <v>8316</v>
      </c>
      <c r="S3931" s="16">
        <f t="shared" si="261"/>
        <v>42601.827141203699</v>
      </c>
      <c r="T3931" s="16">
        <f t="shared" si="262"/>
        <v>42631.827141203699</v>
      </c>
      <c r="U3931">
        <f t="shared" si="263"/>
        <v>2016</v>
      </c>
    </row>
    <row r="3932" spans="1:21" ht="48" hidden="1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P3932">
        <f t="shared" si="260"/>
        <v>0</v>
      </c>
      <c r="Q3932" s="11" t="s">
        <v>8315</v>
      </c>
      <c r="R3932" t="s">
        <v>8316</v>
      </c>
      <c r="S3932" s="16">
        <f t="shared" si="261"/>
        <v>42433.338749999995</v>
      </c>
      <c r="T3932" s="16">
        <f t="shared" si="262"/>
        <v>42461.25</v>
      </c>
      <c r="U3932">
        <f t="shared" si="263"/>
        <v>2016</v>
      </c>
    </row>
    <row r="3933" spans="1:21" ht="48" hidden="1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P3933">
        <f t="shared" si="260"/>
        <v>0</v>
      </c>
      <c r="Q3933" s="11" t="s">
        <v>8315</v>
      </c>
      <c r="R3933" t="s">
        <v>8316</v>
      </c>
      <c r="S3933" s="16">
        <f t="shared" si="261"/>
        <v>42228.151701388888</v>
      </c>
      <c r="T3933" s="16">
        <f t="shared" si="262"/>
        <v>42253.151701388888</v>
      </c>
      <c r="U3933">
        <f t="shared" si="263"/>
        <v>2015</v>
      </c>
    </row>
    <row r="3934" spans="1:21" ht="48" hidden="1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P3934">
        <f t="shared" si="260"/>
        <v>1</v>
      </c>
      <c r="Q3934" s="11" t="s">
        <v>8315</v>
      </c>
      <c r="R3934" t="s">
        <v>8316</v>
      </c>
      <c r="S3934" s="16">
        <f t="shared" si="261"/>
        <v>42415.168564814812</v>
      </c>
      <c r="T3934" s="16">
        <f t="shared" si="262"/>
        <v>42445.126898148148</v>
      </c>
      <c r="U3934">
        <f t="shared" si="263"/>
        <v>2016</v>
      </c>
    </row>
    <row r="3935" spans="1:21" ht="48" hidden="1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P3935">
        <f t="shared" si="260"/>
        <v>91.83</v>
      </c>
      <c r="Q3935" s="11" t="s">
        <v>8315</v>
      </c>
      <c r="R3935" t="s">
        <v>8316</v>
      </c>
      <c r="S3935" s="16">
        <f t="shared" si="261"/>
        <v>42538.968310185184</v>
      </c>
      <c r="T3935" s="16">
        <f t="shared" si="262"/>
        <v>42568.029861111107</v>
      </c>
      <c r="U3935">
        <f t="shared" si="263"/>
        <v>2016</v>
      </c>
    </row>
    <row r="3936" spans="1:21" ht="48" hidden="1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P3936">
        <f t="shared" si="260"/>
        <v>45.83</v>
      </c>
      <c r="Q3936" s="11" t="s">
        <v>8315</v>
      </c>
      <c r="R3936" t="s">
        <v>8316</v>
      </c>
      <c r="S3936" s="16">
        <f t="shared" si="261"/>
        <v>42233.671747685185</v>
      </c>
      <c r="T3936" s="16">
        <f t="shared" si="262"/>
        <v>42278.541666666672</v>
      </c>
      <c r="U3936">
        <f t="shared" si="263"/>
        <v>2015</v>
      </c>
    </row>
    <row r="3937" spans="1:21" ht="64" hidden="1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P3937">
        <f t="shared" si="260"/>
        <v>57.17</v>
      </c>
      <c r="Q3937" s="11" t="s">
        <v>8315</v>
      </c>
      <c r="R3937" t="s">
        <v>8316</v>
      </c>
      <c r="S3937" s="16">
        <f t="shared" si="261"/>
        <v>42221.656782407401</v>
      </c>
      <c r="T3937" s="16">
        <f t="shared" si="262"/>
        <v>42281.656782407401</v>
      </c>
      <c r="U3937">
        <f t="shared" si="263"/>
        <v>2015</v>
      </c>
    </row>
    <row r="3938" spans="1:21" ht="48" hidden="1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P3938">
        <f t="shared" si="260"/>
        <v>0</v>
      </c>
      <c r="Q3938" s="11" t="s">
        <v>8315</v>
      </c>
      <c r="R3938" t="s">
        <v>8316</v>
      </c>
      <c r="S3938" s="16">
        <f t="shared" si="261"/>
        <v>42675.262962962966</v>
      </c>
      <c r="T3938" s="16">
        <f t="shared" si="262"/>
        <v>42705.304629629631</v>
      </c>
      <c r="U3938">
        <f t="shared" si="263"/>
        <v>2016</v>
      </c>
    </row>
    <row r="3939" spans="1:21" ht="48" hidden="1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P3939">
        <f t="shared" si="260"/>
        <v>248.5</v>
      </c>
      <c r="Q3939" s="11" t="s">
        <v>8315</v>
      </c>
      <c r="R3939" t="s">
        <v>8316</v>
      </c>
      <c r="S3939" s="16">
        <f t="shared" si="261"/>
        <v>42534.631481481483</v>
      </c>
      <c r="T3939" s="16">
        <f t="shared" si="262"/>
        <v>42562.631481481483</v>
      </c>
      <c r="U3939">
        <f t="shared" si="263"/>
        <v>2016</v>
      </c>
    </row>
    <row r="3940" spans="1:21" ht="48" hidden="1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P3940">
        <f t="shared" si="260"/>
        <v>79.400000000000006</v>
      </c>
      <c r="Q3940" s="11" t="s">
        <v>8315</v>
      </c>
      <c r="R3940" t="s">
        <v>8316</v>
      </c>
      <c r="S3940" s="16">
        <f t="shared" si="261"/>
        <v>42151.905717592599</v>
      </c>
      <c r="T3940" s="16">
        <f t="shared" si="262"/>
        <v>42182.905717592599</v>
      </c>
      <c r="U3940">
        <f t="shared" si="263"/>
        <v>2015</v>
      </c>
    </row>
    <row r="3941" spans="1:21" ht="48" hidden="1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P3941">
        <f t="shared" si="260"/>
        <v>5</v>
      </c>
      <c r="Q3941" s="11" t="s">
        <v>8315</v>
      </c>
      <c r="R3941" t="s">
        <v>8316</v>
      </c>
      <c r="S3941" s="16">
        <f t="shared" si="261"/>
        <v>41915.400219907409</v>
      </c>
      <c r="T3941" s="16">
        <f t="shared" si="262"/>
        <v>41919.1875</v>
      </c>
      <c r="U3941">
        <f t="shared" si="263"/>
        <v>2014</v>
      </c>
    </row>
    <row r="3942" spans="1:21" ht="48" hidden="1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P3942">
        <f t="shared" si="260"/>
        <v>5.5</v>
      </c>
      <c r="Q3942" s="11" t="s">
        <v>8315</v>
      </c>
      <c r="R3942" t="s">
        <v>8316</v>
      </c>
      <c r="S3942" s="16">
        <f t="shared" si="261"/>
        <v>41961.492488425924</v>
      </c>
      <c r="T3942" s="16">
        <f t="shared" si="262"/>
        <v>42006.492488425924</v>
      </c>
      <c r="U3942">
        <f t="shared" si="263"/>
        <v>2015</v>
      </c>
    </row>
    <row r="3943" spans="1:21" ht="48" hidden="1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P3943">
        <f t="shared" si="260"/>
        <v>25</v>
      </c>
      <c r="Q3943" s="11" t="s">
        <v>8315</v>
      </c>
      <c r="R3943" t="s">
        <v>8316</v>
      </c>
      <c r="S3943" s="16">
        <f t="shared" si="261"/>
        <v>41940.587233796294</v>
      </c>
      <c r="T3943" s="16">
        <f t="shared" si="262"/>
        <v>41968.041666666672</v>
      </c>
      <c r="U3943">
        <f t="shared" si="263"/>
        <v>2014</v>
      </c>
    </row>
    <row r="3944" spans="1:21" ht="48" hidden="1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P3944">
        <f t="shared" si="260"/>
        <v>0</v>
      </c>
      <c r="Q3944" s="11" t="s">
        <v>8315</v>
      </c>
      <c r="R3944" t="s">
        <v>8316</v>
      </c>
      <c r="S3944" s="16">
        <f t="shared" si="261"/>
        <v>42111.904097222221</v>
      </c>
      <c r="T3944" s="16">
        <f t="shared" si="262"/>
        <v>42171.904097222221</v>
      </c>
      <c r="U3944">
        <f t="shared" si="263"/>
        <v>2015</v>
      </c>
    </row>
    <row r="3945" spans="1:21" ht="48" hidden="1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P3945">
        <f t="shared" si="260"/>
        <v>137.08000000000001</v>
      </c>
      <c r="Q3945" s="11" t="s">
        <v>8315</v>
      </c>
      <c r="R3945" t="s">
        <v>8316</v>
      </c>
      <c r="S3945" s="16">
        <f t="shared" si="261"/>
        <v>42279.778564814813</v>
      </c>
      <c r="T3945" s="16">
        <f t="shared" si="262"/>
        <v>42310.701388888891</v>
      </c>
      <c r="U3945">
        <f t="shared" si="263"/>
        <v>2015</v>
      </c>
    </row>
    <row r="3946" spans="1:21" ht="48" hidden="1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P3946">
        <f t="shared" si="260"/>
        <v>0</v>
      </c>
      <c r="Q3946" s="11" t="s">
        <v>8315</v>
      </c>
      <c r="R3946" t="s">
        <v>8316</v>
      </c>
      <c r="S3946" s="16">
        <f t="shared" si="261"/>
        <v>42213.662905092591</v>
      </c>
      <c r="T3946" s="16">
        <f t="shared" si="262"/>
        <v>42243.662905092591</v>
      </c>
      <c r="U3946">
        <f t="shared" si="263"/>
        <v>2015</v>
      </c>
    </row>
    <row r="3947" spans="1:21" ht="48" hidden="1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P3947">
        <f t="shared" si="260"/>
        <v>5</v>
      </c>
      <c r="Q3947" s="11" t="s">
        <v>8315</v>
      </c>
      <c r="R3947" t="s">
        <v>8316</v>
      </c>
      <c r="S3947" s="16">
        <f t="shared" si="261"/>
        <v>42109.801712962959</v>
      </c>
      <c r="T3947" s="16">
        <f t="shared" si="262"/>
        <v>42139.801712962959</v>
      </c>
      <c r="U3947">
        <f t="shared" si="263"/>
        <v>2015</v>
      </c>
    </row>
    <row r="3948" spans="1:21" ht="32" hidden="1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P3948">
        <f t="shared" si="260"/>
        <v>39</v>
      </c>
      <c r="Q3948" s="11" t="s">
        <v>8315</v>
      </c>
      <c r="R3948" t="s">
        <v>8316</v>
      </c>
      <c r="S3948" s="16">
        <f t="shared" si="261"/>
        <v>42031.833587962959</v>
      </c>
      <c r="T3948" s="16">
        <f t="shared" si="262"/>
        <v>42063.333333333328</v>
      </c>
      <c r="U3948">
        <f t="shared" si="263"/>
        <v>2015</v>
      </c>
    </row>
    <row r="3949" spans="1:21" ht="48" hidden="1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P3949">
        <f t="shared" si="260"/>
        <v>50.5</v>
      </c>
      <c r="Q3949" s="11" t="s">
        <v>8315</v>
      </c>
      <c r="R3949" t="s">
        <v>8316</v>
      </c>
      <c r="S3949" s="16">
        <f t="shared" si="261"/>
        <v>42615.142870370371</v>
      </c>
      <c r="T3949" s="16">
        <f t="shared" si="262"/>
        <v>42645.142870370371</v>
      </c>
      <c r="U3949">
        <f t="shared" si="263"/>
        <v>2016</v>
      </c>
    </row>
    <row r="3950" spans="1:21" ht="48" hidden="1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P3950">
        <f t="shared" si="260"/>
        <v>0</v>
      </c>
      <c r="Q3950" s="11" t="s">
        <v>8315</v>
      </c>
      <c r="R3950" t="s">
        <v>8316</v>
      </c>
      <c r="S3950" s="16">
        <f t="shared" si="261"/>
        <v>41829.325497685182</v>
      </c>
      <c r="T3950" s="16">
        <f t="shared" si="262"/>
        <v>41889.325497685182</v>
      </c>
      <c r="U3950">
        <f t="shared" si="263"/>
        <v>2014</v>
      </c>
    </row>
    <row r="3951" spans="1:21" ht="48" hidden="1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P3951">
        <f t="shared" si="260"/>
        <v>49.28</v>
      </c>
      <c r="Q3951" s="11" t="s">
        <v>8315</v>
      </c>
      <c r="R3951" t="s">
        <v>8316</v>
      </c>
      <c r="S3951" s="16">
        <f t="shared" si="261"/>
        <v>42016.120613425926</v>
      </c>
      <c r="T3951" s="16">
        <f t="shared" si="262"/>
        <v>42046.120613425926</v>
      </c>
      <c r="U3951">
        <f t="shared" si="263"/>
        <v>2015</v>
      </c>
    </row>
    <row r="3952" spans="1:21" ht="48" hidden="1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P3952">
        <f t="shared" si="260"/>
        <v>25</v>
      </c>
      <c r="Q3952" s="11" t="s">
        <v>8315</v>
      </c>
      <c r="R3952" t="s">
        <v>8316</v>
      </c>
      <c r="S3952" s="16">
        <f t="shared" si="261"/>
        <v>42439.702314814815</v>
      </c>
      <c r="T3952" s="16">
        <f t="shared" si="262"/>
        <v>42468.774305555555</v>
      </c>
      <c r="U3952">
        <f t="shared" si="263"/>
        <v>2016</v>
      </c>
    </row>
    <row r="3953" spans="1:21" ht="48" hidden="1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P3953">
        <f t="shared" si="260"/>
        <v>1</v>
      </c>
      <c r="Q3953" s="11" t="s">
        <v>8315</v>
      </c>
      <c r="R3953" t="s">
        <v>8316</v>
      </c>
      <c r="S3953" s="16">
        <f t="shared" si="261"/>
        <v>42433.825717592597</v>
      </c>
      <c r="T3953" s="16">
        <f t="shared" si="262"/>
        <v>42493.784050925926</v>
      </c>
      <c r="U3953">
        <f t="shared" si="263"/>
        <v>2016</v>
      </c>
    </row>
    <row r="3954" spans="1:21" ht="48" hidden="1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P3954">
        <f t="shared" si="260"/>
        <v>25</v>
      </c>
      <c r="Q3954" s="11" t="s">
        <v>8315</v>
      </c>
      <c r="R3954" t="s">
        <v>8316</v>
      </c>
      <c r="S3954" s="16">
        <f t="shared" si="261"/>
        <v>42243.790393518517</v>
      </c>
      <c r="T3954" s="16">
        <f t="shared" si="262"/>
        <v>42303.790393518517</v>
      </c>
      <c r="U3954">
        <f t="shared" si="263"/>
        <v>2015</v>
      </c>
    </row>
    <row r="3955" spans="1:21" ht="48" hidden="1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P3955">
        <f t="shared" si="260"/>
        <v>0</v>
      </c>
      <c r="Q3955" s="11" t="s">
        <v>8315</v>
      </c>
      <c r="R3955" t="s">
        <v>8316</v>
      </c>
      <c r="S3955" s="16">
        <f t="shared" si="261"/>
        <v>42550.048449074078</v>
      </c>
      <c r="T3955" s="16">
        <f t="shared" si="262"/>
        <v>42580.978472222225</v>
      </c>
      <c r="U3955">
        <f t="shared" si="263"/>
        <v>2016</v>
      </c>
    </row>
    <row r="3956" spans="1:21" ht="48" hidden="1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P3956">
        <f t="shared" si="260"/>
        <v>0</v>
      </c>
      <c r="Q3956" s="11" t="s">
        <v>8315</v>
      </c>
      <c r="R3956" t="s">
        <v>8316</v>
      </c>
      <c r="S3956" s="16">
        <f t="shared" si="261"/>
        <v>41774.651203703703</v>
      </c>
      <c r="T3956" s="16">
        <f t="shared" si="262"/>
        <v>41834.651203703703</v>
      </c>
      <c r="U3956">
        <f t="shared" si="263"/>
        <v>2014</v>
      </c>
    </row>
    <row r="3957" spans="1:21" ht="48" hidden="1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P3957">
        <f t="shared" si="260"/>
        <v>53.13</v>
      </c>
      <c r="Q3957" s="11" t="s">
        <v>8315</v>
      </c>
      <c r="R3957" t="s">
        <v>8316</v>
      </c>
      <c r="S3957" s="16">
        <f t="shared" si="261"/>
        <v>42306.848854166667</v>
      </c>
      <c r="T3957" s="16">
        <f t="shared" si="262"/>
        <v>42336.890520833331</v>
      </c>
      <c r="U3957">
        <f t="shared" si="263"/>
        <v>2015</v>
      </c>
    </row>
    <row r="3958" spans="1:21" ht="48" hidden="1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P3958">
        <f t="shared" si="260"/>
        <v>0</v>
      </c>
      <c r="Q3958" s="11" t="s">
        <v>8315</v>
      </c>
      <c r="R3958" t="s">
        <v>8316</v>
      </c>
      <c r="S3958" s="16">
        <f t="shared" si="261"/>
        <v>42457.932025462964</v>
      </c>
      <c r="T3958" s="16">
        <f t="shared" si="262"/>
        <v>42485.013888888891</v>
      </c>
      <c r="U3958">
        <f t="shared" si="263"/>
        <v>2016</v>
      </c>
    </row>
    <row r="3959" spans="1:21" ht="48" hidden="1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P3959">
        <f t="shared" si="260"/>
        <v>7</v>
      </c>
      <c r="Q3959" s="11" t="s">
        <v>8315</v>
      </c>
      <c r="R3959" t="s">
        <v>8316</v>
      </c>
      <c r="S3959" s="16">
        <f t="shared" si="261"/>
        <v>42513.976319444439</v>
      </c>
      <c r="T3959" s="16">
        <f t="shared" si="262"/>
        <v>42559.976319444439</v>
      </c>
      <c r="U3959">
        <f t="shared" si="263"/>
        <v>2016</v>
      </c>
    </row>
    <row r="3960" spans="1:21" ht="48" hidden="1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P3960">
        <f t="shared" si="260"/>
        <v>40.06</v>
      </c>
      <c r="Q3960" s="11" t="s">
        <v>8315</v>
      </c>
      <c r="R3960" t="s">
        <v>8316</v>
      </c>
      <c r="S3960" s="16">
        <f t="shared" si="261"/>
        <v>41816.950370370374</v>
      </c>
      <c r="T3960" s="16">
        <f t="shared" si="262"/>
        <v>41853.583333333336</v>
      </c>
      <c r="U3960">
        <f t="shared" si="263"/>
        <v>2014</v>
      </c>
    </row>
    <row r="3961" spans="1:21" ht="48" hidden="1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P3961">
        <f t="shared" si="260"/>
        <v>24.33</v>
      </c>
      <c r="Q3961" s="11" t="s">
        <v>8315</v>
      </c>
      <c r="R3961" t="s">
        <v>8316</v>
      </c>
      <c r="S3961" s="16">
        <f t="shared" si="261"/>
        <v>41880.788842592592</v>
      </c>
      <c r="T3961" s="16">
        <f t="shared" si="262"/>
        <v>41910.788842592592</v>
      </c>
      <c r="U3961">
        <f t="shared" si="263"/>
        <v>2014</v>
      </c>
    </row>
    <row r="3962" spans="1:21" ht="48" hidden="1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P3962">
        <f t="shared" si="260"/>
        <v>11.25</v>
      </c>
      <c r="Q3962" s="11" t="s">
        <v>8315</v>
      </c>
      <c r="R3962" t="s">
        <v>8316</v>
      </c>
      <c r="S3962" s="16">
        <f t="shared" si="261"/>
        <v>42342.845555555556</v>
      </c>
      <c r="T3962" s="16">
        <f t="shared" si="262"/>
        <v>42372.845555555556</v>
      </c>
      <c r="U3962">
        <f t="shared" si="263"/>
        <v>2016</v>
      </c>
    </row>
    <row r="3963" spans="1:21" ht="48" hidden="1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P3963">
        <f t="shared" si="260"/>
        <v>10.5</v>
      </c>
      <c r="Q3963" s="11" t="s">
        <v>8315</v>
      </c>
      <c r="R3963" t="s">
        <v>8316</v>
      </c>
      <c r="S3963" s="16">
        <f t="shared" si="261"/>
        <v>41745.891319444447</v>
      </c>
      <c r="T3963" s="16">
        <f t="shared" si="262"/>
        <v>41767.891319444447</v>
      </c>
      <c r="U3963">
        <f t="shared" si="263"/>
        <v>2014</v>
      </c>
    </row>
    <row r="3964" spans="1:21" ht="48" hidden="1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P3964">
        <f t="shared" si="260"/>
        <v>15</v>
      </c>
      <c r="Q3964" s="11" t="s">
        <v>8315</v>
      </c>
      <c r="R3964" t="s">
        <v>8316</v>
      </c>
      <c r="S3964" s="16">
        <f t="shared" si="261"/>
        <v>42311.621458333335</v>
      </c>
      <c r="T3964" s="16">
        <f t="shared" si="262"/>
        <v>42336.621458333335</v>
      </c>
      <c r="U3964">
        <f t="shared" si="263"/>
        <v>2015</v>
      </c>
    </row>
    <row r="3965" spans="1:21" ht="48" hidden="1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P3965">
        <f t="shared" si="260"/>
        <v>0</v>
      </c>
      <c r="Q3965" s="11" t="s">
        <v>8315</v>
      </c>
      <c r="R3965" t="s">
        <v>8316</v>
      </c>
      <c r="S3965" s="16">
        <f t="shared" si="261"/>
        <v>42296.154131944444</v>
      </c>
      <c r="T3965" s="16">
        <f t="shared" si="262"/>
        <v>42326.195798611108</v>
      </c>
      <c r="U3965">
        <f t="shared" si="263"/>
        <v>2015</v>
      </c>
    </row>
    <row r="3966" spans="1:21" ht="48" hidden="1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P3966">
        <f t="shared" si="260"/>
        <v>42</v>
      </c>
      <c r="Q3966" s="11" t="s">
        <v>8315</v>
      </c>
      <c r="R3966" t="s">
        <v>8316</v>
      </c>
      <c r="S3966" s="16">
        <f t="shared" si="261"/>
        <v>42053.722060185188</v>
      </c>
      <c r="T3966" s="16">
        <f t="shared" si="262"/>
        <v>42113.680393518516</v>
      </c>
      <c r="U3966">
        <f t="shared" si="263"/>
        <v>2015</v>
      </c>
    </row>
    <row r="3967" spans="1:21" ht="48" hidden="1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P3967">
        <f t="shared" si="260"/>
        <v>71.25</v>
      </c>
      <c r="Q3967" s="11" t="s">
        <v>8315</v>
      </c>
      <c r="R3967" t="s">
        <v>8316</v>
      </c>
      <c r="S3967" s="16">
        <f t="shared" si="261"/>
        <v>42414.235879629632</v>
      </c>
      <c r="T3967" s="16">
        <f t="shared" si="262"/>
        <v>42474.194212962961</v>
      </c>
      <c r="U3967">
        <f t="shared" si="263"/>
        <v>2016</v>
      </c>
    </row>
    <row r="3968" spans="1:21" ht="48" hidden="1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P3968">
        <f t="shared" si="260"/>
        <v>22.5</v>
      </c>
      <c r="Q3968" s="11" t="s">
        <v>8315</v>
      </c>
      <c r="R3968" t="s">
        <v>8316</v>
      </c>
      <c r="S3968" s="16">
        <f t="shared" si="261"/>
        <v>41801.711550925924</v>
      </c>
      <c r="T3968" s="16">
        <f t="shared" si="262"/>
        <v>41844.124305555553</v>
      </c>
      <c r="U3968">
        <f t="shared" si="263"/>
        <v>2014</v>
      </c>
    </row>
    <row r="3969" spans="1:21" ht="48" hidden="1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P3969">
        <f t="shared" si="260"/>
        <v>41</v>
      </c>
      <c r="Q3969" s="11" t="s">
        <v>8315</v>
      </c>
      <c r="R3969" t="s">
        <v>8316</v>
      </c>
      <c r="S3969" s="16">
        <f t="shared" si="261"/>
        <v>42770.290590277778</v>
      </c>
      <c r="T3969" s="16">
        <f t="shared" si="262"/>
        <v>42800.290590277778</v>
      </c>
      <c r="U3969">
        <f t="shared" si="263"/>
        <v>2017</v>
      </c>
    </row>
    <row r="3970" spans="1:21" ht="48" hidden="1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P3970">
        <f t="shared" si="260"/>
        <v>47.91</v>
      </c>
      <c r="Q3970" s="11" t="s">
        <v>8315</v>
      </c>
      <c r="R3970" t="s">
        <v>8316</v>
      </c>
      <c r="S3970" s="16">
        <f t="shared" si="261"/>
        <v>42452.815659722226</v>
      </c>
      <c r="T3970" s="16">
        <f t="shared" si="262"/>
        <v>42512.815659722226</v>
      </c>
      <c r="U3970">
        <f t="shared" si="263"/>
        <v>2016</v>
      </c>
    </row>
    <row r="3971" spans="1:21" ht="48" hidden="1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P3971">
        <f t="shared" ref="P3971:P4034" si="264">IFERROR(ROUND(E3971/L3971,2),0)</f>
        <v>35.17</v>
      </c>
      <c r="Q3971" s="11" t="s">
        <v>8315</v>
      </c>
      <c r="R3971" t="s">
        <v>8316</v>
      </c>
      <c r="S3971" s="16">
        <f t="shared" ref="S3971:S4034" si="265">(((J3971/60)/60)/24)+DATE(1970,1,1)</f>
        <v>42601.854699074072</v>
      </c>
      <c r="T3971" s="16">
        <f t="shared" ref="T3971:T4034" si="266">(((I3971/60)/60)/24)+DATE(1970,1,1)</f>
        <v>42611.163194444445</v>
      </c>
      <c r="U3971">
        <f t="shared" ref="U3971:U4034" si="267">YEAR(T3971)</f>
        <v>2016</v>
      </c>
    </row>
    <row r="3972" spans="1:21" ht="64" hidden="1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P3972">
        <f t="shared" si="264"/>
        <v>5.5</v>
      </c>
      <c r="Q3972" s="11" t="s">
        <v>8315</v>
      </c>
      <c r="R3972" t="s">
        <v>8316</v>
      </c>
      <c r="S3972" s="16">
        <f t="shared" si="265"/>
        <v>42447.863553240735</v>
      </c>
      <c r="T3972" s="16">
        <f t="shared" si="266"/>
        <v>42477.863553240735</v>
      </c>
      <c r="U3972">
        <f t="shared" si="267"/>
        <v>2016</v>
      </c>
    </row>
    <row r="3973" spans="1:21" ht="48" hidden="1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P3973">
        <f t="shared" si="264"/>
        <v>22.67</v>
      </c>
      <c r="Q3973" s="11" t="s">
        <v>8315</v>
      </c>
      <c r="R3973" t="s">
        <v>8316</v>
      </c>
      <c r="S3973" s="16">
        <f t="shared" si="265"/>
        <v>41811.536180555559</v>
      </c>
      <c r="T3973" s="16">
        <f t="shared" si="266"/>
        <v>41841.536180555559</v>
      </c>
      <c r="U3973">
        <f t="shared" si="267"/>
        <v>2014</v>
      </c>
    </row>
    <row r="3974" spans="1:21" ht="32" hidden="1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P3974">
        <f t="shared" si="264"/>
        <v>26.38</v>
      </c>
      <c r="Q3974" s="11" t="s">
        <v>8315</v>
      </c>
      <c r="R3974" t="s">
        <v>8316</v>
      </c>
      <c r="S3974" s="16">
        <f t="shared" si="265"/>
        <v>41981.067523148144</v>
      </c>
      <c r="T3974" s="16">
        <f t="shared" si="266"/>
        <v>42041.067523148144</v>
      </c>
      <c r="U3974">
        <f t="shared" si="267"/>
        <v>2015</v>
      </c>
    </row>
    <row r="3975" spans="1:21" ht="48" hidden="1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P3975">
        <f t="shared" si="264"/>
        <v>105.54</v>
      </c>
      <c r="Q3975" s="11" t="s">
        <v>8315</v>
      </c>
      <c r="R3975" t="s">
        <v>8316</v>
      </c>
      <c r="S3975" s="16">
        <f t="shared" si="265"/>
        <v>42469.68414351852</v>
      </c>
      <c r="T3975" s="16">
        <f t="shared" si="266"/>
        <v>42499.166666666672</v>
      </c>
      <c r="U3975">
        <f t="shared" si="267"/>
        <v>2016</v>
      </c>
    </row>
    <row r="3976" spans="1:21" ht="48" hidden="1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P3976">
        <f t="shared" si="264"/>
        <v>29.09</v>
      </c>
      <c r="Q3976" s="11" t="s">
        <v>8315</v>
      </c>
      <c r="R3976" t="s">
        <v>8316</v>
      </c>
      <c r="S3976" s="16">
        <f t="shared" si="265"/>
        <v>42493.546851851846</v>
      </c>
      <c r="T3976" s="16">
        <f t="shared" si="266"/>
        <v>42523.546851851846</v>
      </c>
      <c r="U3976">
        <f t="shared" si="267"/>
        <v>2016</v>
      </c>
    </row>
    <row r="3977" spans="1:21" ht="48" hidden="1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P3977">
        <f t="shared" si="264"/>
        <v>0</v>
      </c>
      <c r="Q3977" s="11" t="s">
        <v>8315</v>
      </c>
      <c r="R3977" t="s">
        <v>8316</v>
      </c>
      <c r="S3977" s="16">
        <f t="shared" si="265"/>
        <v>42534.866875</v>
      </c>
      <c r="T3977" s="16">
        <f t="shared" si="266"/>
        <v>42564.866875</v>
      </c>
      <c r="U3977">
        <f t="shared" si="267"/>
        <v>2016</v>
      </c>
    </row>
    <row r="3978" spans="1:21" ht="48" hidden="1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P3978">
        <f t="shared" si="264"/>
        <v>62</v>
      </c>
      <c r="Q3978" s="11" t="s">
        <v>8315</v>
      </c>
      <c r="R3978" t="s">
        <v>8316</v>
      </c>
      <c r="S3978" s="16">
        <f t="shared" si="265"/>
        <v>41830.858344907407</v>
      </c>
      <c r="T3978" s="16">
        <f t="shared" si="266"/>
        <v>41852.291666666664</v>
      </c>
      <c r="U3978">
        <f t="shared" si="267"/>
        <v>2014</v>
      </c>
    </row>
    <row r="3979" spans="1:21" ht="48" hidden="1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P3979">
        <f t="shared" si="264"/>
        <v>217.5</v>
      </c>
      <c r="Q3979" s="11" t="s">
        <v>8315</v>
      </c>
      <c r="R3979" t="s">
        <v>8316</v>
      </c>
      <c r="S3979" s="16">
        <f t="shared" si="265"/>
        <v>42543.788564814815</v>
      </c>
      <c r="T3979" s="16">
        <f t="shared" si="266"/>
        <v>42573.788564814815</v>
      </c>
      <c r="U3979">
        <f t="shared" si="267"/>
        <v>2016</v>
      </c>
    </row>
    <row r="3980" spans="1:21" ht="48" hidden="1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P3980">
        <f t="shared" si="264"/>
        <v>26.75</v>
      </c>
      <c r="Q3980" s="11" t="s">
        <v>8315</v>
      </c>
      <c r="R3980" t="s">
        <v>8316</v>
      </c>
      <c r="S3980" s="16">
        <f t="shared" si="265"/>
        <v>41975.642974537041</v>
      </c>
      <c r="T3980" s="16">
        <f t="shared" si="266"/>
        <v>42035.642974537041</v>
      </c>
      <c r="U3980">
        <f t="shared" si="267"/>
        <v>2015</v>
      </c>
    </row>
    <row r="3981" spans="1:21" ht="48" hidden="1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P3981">
        <f t="shared" si="264"/>
        <v>18.329999999999998</v>
      </c>
      <c r="Q3981" s="11" t="s">
        <v>8315</v>
      </c>
      <c r="R3981" t="s">
        <v>8316</v>
      </c>
      <c r="S3981" s="16">
        <f t="shared" si="265"/>
        <v>42069.903437500005</v>
      </c>
      <c r="T3981" s="16">
        <f t="shared" si="266"/>
        <v>42092.833333333328</v>
      </c>
      <c r="U3981">
        <f t="shared" si="267"/>
        <v>2015</v>
      </c>
    </row>
    <row r="3982" spans="1:21" ht="48" hidden="1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P3982">
        <f t="shared" si="264"/>
        <v>64.290000000000006</v>
      </c>
      <c r="Q3982" s="11" t="s">
        <v>8315</v>
      </c>
      <c r="R3982" t="s">
        <v>8316</v>
      </c>
      <c r="S3982" s="16">
        <f t="shared" si="265"/>
        <v>41795.598923611113</v>
      </c>
      <c r="T3982" s="16">
        <f t="shared" si="266"/>
        <v>41825.598923611113</v>
      </c>
      <c r="U3982">
        <f t="shared" si="267"/>
        <v>2014</v>
      </c>
    </row>
    <row r="3983" spans="1:21" ht="32" hidden="1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P3983">
        <f t="shared" si="264"/>
        <v>175</v>
      </c>
      <c r="Q3983" s="11" t="s">
        <v>8315</v>
      </c>
      <c r="R3983" t="s">
        <v>8316</v>
      </c>
      <c r="S3983" s="16">
        <f t="shared" si="265"/>
        <v>42508.179965277777</v>
      </c>
      <c r="T3983" s="16">
        <f t="shared" si="266"/>
        <v>42568.179965277777</v>
      </c>
      <c r="U3983">
        <f t="shared" si="267"/>
        <v>2016</v>
      </c>
    </row>
    <row r="3984" spans="1:21" ht="64" hidden="1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P3984">
        <f t="shared" si="264"/>
        <v>34</v>
      </c>
      <c r="Q3984" s="11" t="s">
        <v>8315</v>
      </c>
      <c r="R3984" t="s">
        <v>8316</v>
      </c>
      <c r="S3984" s="16">
        <f t="shared" si="265"/>
        <v>42132.809953703705</v>
      </c>
      <c r="T3984" s="16">
        <f t="shared" si="266"/>
        <v>42192.809953703705</v>
      </c>
      <c r="U3984">
        <f t="shared" si="267"/>
        <v>2015</v>
      </c>
    </row>
    <row r="3985" spans="1:21" ht="48" hidden="1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P3985">
        <f t="shared" si="264"/>
        <v>84.28</v>
      </c>
      <c r="Q3985" s="11" t="s">
        <v>8315</v>
      </c>
      <c r="R3985" t="s">
        <v>8316</v>
      </c>
      <c r="S3985" s="16">
        <f t="shared" si="265"/>
        <v>41747.86986111111</v>
      </c>
      <c r="T3985" s="16">
        <f t="shared" si="266"/>
        <v>41779.290972222225</v>
      </c>
      <c r="U3985">
        <f t="shared" si="267"/>
        <v>2014</v>
      </c>
    </row>
    <row r="3986" spans="1:21" ht="48" hidden="1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P3986">
        <f t="shared" si="264"/>
        <v>9.5</v>
      </c>
      <c r="Q3986" s="11" t="s">
        <v>8315</v>
      </c>
      <c r="R3986" t="s">
        <v>8316</v>
      </c>
      <c r="S3986" s="16">
        <f t="shared" si="265"/>
        <v>41920.963472222218</v>
      </c>
      <c r="T3986" s="16">
        <f t="shared" si="266"/>
        <v>41951</v>
      </c>
      <c r="U3986">
        <f t="shared" si="267"/>
        <v>2014</v>
      </c>
    </row>
    <row r="3987" spans="1:21" ht="48" hidden="1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P3987">
        <f t="shared" si="264"/>
        <v>33.74</v>
      </c>
      <c r="Q3987" s="11" t="s">
        <v>8315</v>
      </c>
      <c r="R3987" t="s">
        <v>8316</v>
      </c>
      <c r="S3987" s="16">
        <f t="shared" si="265"/>
        <v>42399.707407407404</v>
      </c>
      <c r="T3987" s="16">
        <f t="shared" si="266"/>
        <v>42420.878472222219</v>
      </c>
      <c r="U3987">
        <f t="shared" si="267"/>
        <v>2016</v>
      </c>
    </row>
    <row r="3988" spans="1:21" ht="48" hidden="1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P3988">
        <f t="shared" si="264"/>
        <v>37.54</v>
      </c>
      <c r="Q3988" s="11" t="s">
        <v>8315</v>
      </c>
      <c r="R3988" t="s">
        <v>8316</v>
      </c>
      <c r="S3988" s="16">
        <f t="shared" si="265"/>
        <v>42467.548541666663</v>
      </c>
      <c r="T3988" s="16">
        <f t="shared" si="266"/>
        <v>42496.544444444444</v>
      </c>
      <c r="U3988">
        <f t="shared" si="267"/>
        <v>2016</v>
      </c>
    </row>
    <row r="3989" spans="1:21" ht="48" hidden="1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P3989">
        <f t="shared" si="264"/>
        <v>11.62</v>
      </c>
      <c r="Q3989" s="11" t="s">
        <v>8315</v>
      </c>
      <c r="R3989" t="s">
        <v>8316</v>
      </c>
      <c r="S3989" s="16">
        <f t="shared" si="265"/>
        <v>41765.92465277778</v>
      </c>
      <c r="T3989" s="16">
        <f t="shared" si="266"/>
        <v>41775.92465277778</v>
      </c>
      <c r="U3989">
        <f t="shared" si="267"/>
        <v>2014</v>
      </c>
    </row>
    <row r="3990" spans="1:21" ht="32" hidden="1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P3990">
        <f t="shared" si="264"/>
        <v>8</v>
      </c>
      <c r="Q3990" s="11" t="s">
        <v>8315</v>
      </c>
      <c r="R3990" t="s">
        <v>8316</v>
      </c>
      <c r="S3990" s="16">
        <f t="shared" si="265"/>
        <v>42230.08116898148</v>
      </c>
      <c r="T3990" s="16">
        <f t="shared" si="266"/>
        <v>42245.08116898148</v>
      </c>
      <c r="U3990">
        <f t="shared" si="267"/>
        <v>2015</v>
      </c>
    </row>
    <row r="3991" spans="1:21" ht="48" hidden="1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P3991">
        <f t="shared" si="264"/>
        <v>0</v>
      </c>
      <c r="Q3991" s="11" t="s">
        <v>8315</v>
      </c>
      <c r="R3991" t="s">
        <v>8316</v>
      </c>
      <c r="S3991" s="16">
        <f t="shared" si="265"/>
        <v>42286.749780092592</v>
      </c>
      <c r="T3991" s="16">
        <f t="shared" si="266"/>
        <v>42316.791446759264</v>
      </c>
      <c r="U3991">
        <f t="shared" si="267"/>
        <v>2015</v>
      </c>
    </row>
    <row r="3992" spans="1:21" ht="48" hidden="1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P3992">
        <f t="shared" si="264"/>
        <v>23</v>
      </c>
      <c r="Q3992" s="11" t="s">
        <v>8315</v>
      </c>
      <c r="R3992" t="s">
        <v>8316</v>
      </c>
      <c r="S3992" s="16">
        <f t="shared" si="265"/>
        <v>42401.672372685185</v>
      </c>
      <c r="T3992" s="16">
        <f t="shared" si="266"/>
        <v>42431.672372685185</v>
      </c>
      <c r="U3992">
        <f t="shared" si="267"/>
        <v>2016</v>
      </c>
    </row>
    <row r="3993" spans="1:21" ht="32" hidden="1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P3993">
        <f t="shared" si="264"/>
        <v>100</v>
      </c>
      <c r="Q3993" s="11" t="s">
        <v>8315</v>
      </c>
      <c r="R3993" t="s">
        <v>8316</v>
      </c>
      <c r="S3993" s="16">
        <f t="shared" si="265"/>
        <v>42125.644467592589</v>
      </c>
      <c r="T3993" s="16">
        <f t="shared" si="266"/>
        <v>42155.644467592589</v>
      </c>
      <c r="U3993">
        <f t="shared" si="267"/>
        <v>2015</v>
      </c>
    </row>
    <row r="3994" spans="1:21" ht="48" hidden="1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P3994">
        <f t="shared" si="264"/>
        <v>60.11</v>
      </c>
      <c r="Q3994" s="11" t="s">
        <v>8315</v>
      </c>
      <c r="R3994" t="s">
        <v>8316</v>
      </c>
      <c r="S3994" s="16">
        <f t="shared" si="265"/>
        <v>42289.94049768518</v>
      </c>
      <c r="T3994" s="16">
        <f t="shared" si="266"/>
        <v>42349.982164351852</v>
      </c>
      <c r="U3994">
        <f t="shared" si="267"/>
        <v>2015</v>
      </c>
    </row>
    <row r="3995" spans="1:21" ht="48" hidden="1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P3995">
        <f t="shared" si="264"/>
        <v>3</v>
      </c>
      <c r="Q3995" s="11" t="s">
        <v>8315</v>
      </c>
      <c r="R3995" t="s">
        <v>8316</v>
      </c>
      <c r="S3995" s="16">
        <f t="shared" si="265"/>
        <v>42107.864722222221</v>
      </c>
      <c r="T3995" s="16">
        <f t="shared" si="266"/>
        <v>42137.864722222221</v>
      </c>
      <c r="U3995">
        <f t="shared" si="267"/>
        <v>2015</v>
      </c>
    </row>
    <row r="3996" spans="1:21" ht="32" hidden="1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P3996">
        <f t="shared" si="264"/>
        <v>5</v>
      </c>
      <c r="Q3996" s="11" t="s">
        <v>8315</v>
      </c>
      <c r="R3996" t="s">
        <v>8316</v>
      </c>
      <c r="S3996" s="16">
        <f t="shared" si="265"/>
        <v>41809.389930555553</v>
      </c>
      <c r="T3996" s="16">
        <f t="shared" si="266"/>
        <v>41839.389930555553</v>
      </c>
      <c r="U3996">
        <f t="shared" si="267"/>
        <v>2014</v>
      </c>
    </row>
    <row r="3997" spans="1:21" ht="48" hidden="1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P3997">
        <f t="shared" si="264"/>
        <v>17.5</v>
      </c>
      <c r="Q3997" s="11" t="s">
        <v>8315</v>
      </c>
      <c r="R3997" t="s">
        <v>8316</v>
      </c>
      <c r="S3997" s="16">
        <f t="shared" si="265"/>
        <v>42019.683761574073</v>
      </c>
      <c r="T3997" s="16">
        <f t="shared" si="266"/>
        <v>42049.477083333331</v>
      </c>
      <c r="U3997">
        <f t="shared" si="267"/>
        <v>2015</v>
      </c>
    </row>
    <row r="3998" spans="1:21" ht="48" hidden="1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P3998">
        <f t="shared" si="264"/>
        <v>29.24</v>
      </c>
      <c r="Q3998" s="11" t="s">
        <v>8315</v>
      </c>
      <c r="R3998" t="s">
        <v>8316</v>
      </c>
      <c r="S3998" s="16">
        <f t="shared" si="265"/>
        <v>41950.26694444444</v>
      </c>
      <c r="T3998" s="16">
        <f t="shared" si="266"/>
        <v>41963.669444444444</v>
      </c>
      <c r="U3998">
        <f t="shared" si="267"/>
        <v>2014</v>
      </c>
    </row>
    <row r="3999" spans="1:21" ht="48" hidden="1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P3999">
        <f t="shared" si="264"/>
        <v>0</v>
      </c>
      <c r="Q3999" s="11" t="s">
        <v>8315</v>
      </c>
      <c r="R3999" t="s">
        <v>8316</v>
      </c>
      <c r="S3999" s="16">
        <f t="shared" si="265"/>
        <v>42069.391446759255</v>
      </c>
      <c r="T3999" s="16">
        <f t="shared" si="266"/>
        <v>42099.349780092598</v>
      </c>
      <c r="U3999">
        <f t="shared" si="267"/>
        <v>2015</v>
      </c>
    </row>
    <row r="4000" spans="1:21" ht="48" hidden="1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P4000">
        <f t="shared" si="264"/>
        <v>59.58</v>
      </c>
      <c r="Q4000" s="11" t="s">
        <v>8315</v>
      </c>
      <c r="R4000" t="s">
        <v>8316</v>
      </c>
      <c r="S4000" s="16">
        <f t="shared" si="265"/>
        <v>42061.963263888887</v>
      </c>
      <c r="T4000" s="16">
        <f t="shared" si="266"/>
        <v>42091.921597222223</v>
      </c>
      <c r="U4000">
        <f t="shared" si="267"/>
        <v>2015</v>
      </c>
    </row>
    <row r="4001" spans="1:21" ht="48" hidden="1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P4001">
        <f t="shared" si="264"/>
        <v>82.57</v>
      </c>
      <c r="Q4001" s="11" t="s">
        <v>8315</v>
      </c>
      <c r="R4001" t="s">
        <v>8316</v>
      </c>
      <c r="S4001" s="16">
        <f t="shared" si="265"/>
        <v>41842.828680555554</v>
      </c>
      <c r="T4001" s="16">
        <f t="shared" si="266"/>
        <v>41882.827650462961</v>
      </c>
      <c r="U4001">
        <f t="shared" si="267"/>
        <v>2014</v>
      </c>
    </row>
    <row r="4002" spans="1:21" ht="16" hidden="1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P4002">
        <f t="shared" si="264"/>
        <v>10</v>
      </c>
      <c r="Q4002" s="11" t="s">
        <v>8315</v>
      </c>
      <c r="R4002" t="s">
        <v>8316</v>
      </c>
      <c r="S4002" s="16">
        <f t="shared" si="265"/>
        <v>42437.64534722222</v>
      </c>
      <c r="T4002" s="16">
        <f t="shared" si="266"/>
        <v>42497.603680555556</v>
      </c>
      <c r="U4002">
        <f t="shared" si="267"/>
        <v>2016</v>
      </c>
    </row>
    <row r="4003" spans="1:21" ht="48" hidden="1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P4003">
        <f t="shared" si="264"/>
        <v>32.36</v>
      </c>
      <c r="Q4003" s="11" t="s">
        <v>8315</v>
      </c>
      <c r="R4003" t="s">
        <v>8316</v>
      </c>
      <c r="S4003" s="16">
        <f t="shared" si="265"/>
        <v>42775.964212962965</v>
      </c>
      <c r="T4003" s="16">
        <f t="shared" si="266"/>
        <v>42795.791666666672</v>
      </c>
      <c r="U4003">
        <f t="shared" si="267"/>
        <v>2017</v>
      </c>
    </row>
    <row r="4004" spans="1:21" ht="48" hidden="1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P4004">
        <f t="shared" si="264"/>
        <v>5.75</v>
      </c>
      <c r="Q4004" s="11" t="s">
        <v>8315</v>
      </c>
      <c r="R4004" t="s">
        <v>8316</v>
      </c>
      <c r="S4004" s="16">
        <f t="shared" si="265"/>
        <v>41879.043530092589</v>
      </c>
      <c r="T4004" s="16">
        <f t="shared" si="266"/>
        <v>41909.043530092589</v>
      </c>
      <c r="U4004">
        <f t="shared" si="267"/>
        <v>2014</v>
      </c>
    </row>
    <row r="4005" spans="1:21" ht="48" hidden="1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P4005">
        <f t="shared" si="264"/>
        <v>100.5</v>
      </c>
      <c r="Q4005" s="11" t="s">
        <v>8315</v>
      </c>
      <c r="R4005" t="s">
        <v>8316</v>
      </c>
      <c r="S4005" s="16">
        <f t="shared" si="265"/>
        <v>42020.587349537032</v>
      </c>
      <c r="T4005" s="16">
        <f t="shared" si="266"/>
        <v>42050.587349537032</v>
      </c>
      <c r="U4005">
        <f t="shared" si="267"/>
        <v>2015</v>
      </c>
    </row>
    <row r="4006" spans="1:21" ht="16" hidden="1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P4006">
        <f t="shared" si="264"/>
        <v>1</v>
      </c>
      <c r="Q4006" s="11" t="s">
        <v>8315</v>
      </c>
      <c r="R4006" t="s">
        <v>8316</v>
      </c>
      <c r="S4006" s="16">
        <f t="shared" si="265"/>
        <v>41890.16269675926</v>
      </c>
      <c r="T4006" s="16">
        <f t="shared" si="266"/>
        <v>41920.16269675926</v>
      </c>
      <c r="U4006">
        <f t="shared" si="267"/>
        <v>2014</v>
      </c>
    </row>
    <row r="4007" spans="1:21" ht="48" hidden="1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P4007">
        <f t="shared" si="264"/>
        <v>20</v>
      </c>
      <c r="Q4007" s="11" t="s">
        <v>8315</v>
      </c>
      <c r="R4007" t="s">
        <v>8316</v>
      </c>
      <c r="S4007" s="16">
        <f t="shared" si="265"/>
        <v>41872.807696759257</v>
      </c>
      <c r="T4007" s="16">
        <f t="shared" si="266"/>
        <v>41932.807696759257</v>
      </c>
      <c r="U4007">
        <f t="shared" si="267"/>
        <v>2014</v>
      </c>
    </row>
    <row r="4008" spans="1:21" ht="48" hidden="1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P4008">
        <f t="shared" si="264"/>
        <v>2</v>
      </c>
      <c r="Q4008" s="11" t="s">
        <v>8315</v>
      </c>
      <c r="R4008" t="s">
        <v>8316</v>
      </c>
      <c r="S4008" s="16">
        <f t="shared" si="265"/>
        <v>42391.772997685184</v>
      </c>
      <c r="T4008" s="16">
        <f t="shared" si="266"/>
        <v>42416.772997685184</v>
      </c>
      <c r="U4008">
        <f t="shared" si="267"/>
        <v>2016</v>
      </c>
    </row>
    <row r="4009" spans="1:21" ht="48" hidden="1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P4009">
        <f t="shared" si="264"/>
        <v>5</v>
      </c>
      <c r="Q4009" s="11" t="s">
        <v>8315</v>
      </c>
      <c r="R4009" t="s">
        <v>8316</v>
      </c>
      <c r="S4009" s="16">
        <f t="shared" si="265"/>
        <v>41848.772928240738</v>
      </c>
      <c r="T4009" s="16">
        <f t="shared" si="266"/>
        <v>41877.686111111114</v>
      </c>
      <c r="U4009">
        <f t="shared" si="267"/>
        <v>2014</v>
      </c>
    </row>
    <row r="4010" spans="1:21" ht="48" hidden="1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P4010">
        <f t="shared" si="264"/>
        <v>15</v>
      </c>
      <c r="Q4010" s="11" t="s">
        <v>8315</v>
      </c>
      <c r="R4010" t="s">
        <v>8316</v>
      </c>
      <c r="S4010" s="16">
        <f t="shared" si="265"/>
        <v>42177.964201388888</v>
      </c>
      <c r="T4010" s="16">
        <f t="shared" si="266"/>
        <v>42207.964201388888</v>
      </c>
      <c r="U4010">
        <f t="shared" si="267"/>
        <v>2015</v>
      </c>
    </row>
    <row r="4011" spans="1:21" ht="48" hidden="1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P4011">
        <f t="shared" si="264"/>
        <v>25</v>
      </c>
      <c r="Q4011" s="11" t="s">
        <v>8315</v>
      </c>
      <c r="R4011" t="s">
        <v>8316</v>
      </c>
      <c r="S4011" s="16">
        <f t="shared" si="265"/>
        <v>41851.700925925928</v>
      </c>
      <c r="T4011" s="16">
        <f t="shared" si="266"/>
        <v>41891.700925925928</v>
      </c>
      <c r="U4011">
        <f t="shared" si="267"/>
        <v>2014</v>
      </c>
    </row>
    <row r="4012" spans="1:21" ht="48" hidden="1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P4012">
        <f t="shared" si="264"/>
        <v>45.84</v>
      </c>
      <c r="Q4012" s="11" t="s">
        <v>8315</v>
      </c>
      <c r="R4012" t="s">
        <v>8316</v>
      </c>
      <c r="S4012" s="16">
        <f t="shared" si="265"/>
        <v>41921.770439814813</v>
      </c>
      <c r="T4012" s="16">
        <f t="shared" si="266"/>
        <v>41938.770439814813</v>
      </c>
      <c r="U4012">
        <f t="shared" si="267"/>
        <v>2014</v>
      </c>
    </row>
    <row r="4013" spans="1:21" ht="48" hidden="1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P4013">
        <f t="shared" si="264"/>
        <v>4.75</v>
      </c>
      <c r="Q4013" s="11" t="s">
        <v>8315</v>
      </c>
      <c r="R4013" t="s">
        <v>8316</v>
      </c>
      <c r="S4013" s="16">
        <f t="shared" si="265"/>
        <v>42002.54488425926</v>
      </c>
      <c r="T4013" s="16">
        <f t="shared" si="266"/>
        <v>42032.54488425926</v>
      </c>
      <c r="U4013">
        <f t="shared" si="267"/>
        <v>2015</v>
      </c>
    </row>
    <row r="4014" spans="1:21" ht="48" hidden="1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P4014">
        <f t="shared" si="264"/>
        <v>0</v>
      </c>
      <c r="Q4014" s="11" t="s">
        <v>8315</v>
      </c>
      <c r="R4014" t="s">
        <v>8316</v>
      </c>
      <c r="S4014" s="16">
        <f t="shared" si="265"/>
        <v>42096.544548611113</v>
      </c>
      <c r="T4014" s="16">
        <f t="shared" si="266"/>
        <v>42126.544548611113</v>
      </c>
      <c r="U4014">
        <f t="shared" si="267"/>
        <v>2015</v>
      </c>
    </row>
    <row r="4015" spans="1:21" ht="48" hidden="1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P4015">
        <f t="shared" si="264"/>
        <v>13</v>
      </c>
      <c r="Q4015" s="11" t="s">
        <v>8315</v>
      </c>
      <c r="R4015" t="s">
        <v>8316</v>
      </c>
      <c r="S4015" s="16">
        <f t="shared" si="265"/>
        <v>42021.301192129627</v>
      </c>
      <c r="T4015" s="16">
        <f t="shared" si="266"/>
        <v>42051.301192129627</v>
      </c>
      <c r="U4015">
        <f t="shared" si="267"/>
        <v>2015</v>
      </c>
    </row>
    <row r="4016" spans="1:21" ht="48" hidden="1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P4016">
        <f t="shared" si="264"/>
        <v>0</v>
      </c>
      <c r="Q4016" s="11" t="s">
        <v>8315</v>
      </c>
      <c r="R4016" t="s">
        <v>8316</v>
      </c>
      <c r="S4016" s="16">
        <f t="shared" si="265"/>
        <v>42419.246168981481</v>
      </c>
      <c r="T4016" s="16">
        <f t="shared" si="266"/>
        <v>42434.246168981481</v>
      </c>
      <c r="U4016">
        <f t="shared" si="267"/>
        <v>2016</v>
      </c>
    </row>
    <row r="4017" spans="1:21" ht="48" hidden="1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P4017">
        <f t="shared" si="264"/>
        <v>1</v>
      </c>
      <c r="Q4017" s="11" t="s">
        <v>8315</v>
      </c>
      <c r="R4017" t="s">
        <v>8316</v>
      </c>
      <c r="S4017" s="16">
        <f t="shared" si="265"/>
        <v>42174.780821759254</v>
      </c>
      <c r="T4017" s="16">
        <f t="shared" si="266"/>
        <v>42204.780821759254</v>
      </c>
      <c r="U4017">
        <f t="shared" si="267"/>
        <v>2015</v>
      </c>
    </row>
    <row r="4018" spans="1:21" ht="48" hidden="1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P4018">
        <f t="shared" si="264"/>
        <v>10</v>
      </c>
      <c r="Q4018" s="11" t="s">
        <v>8315</v>
      </c>
      <c r="R4018" t="s">
        <v>8316</v>
      </c>
      <c r="S4018" s="16">
        <f t="shared" si="265"/>
        <v>41869.872685185182</v>
      </c>
      <c r="T4018" s="16">
        <f t="shared" si="266"/>
        <v>41899.872685185182</v>
      </c>
      <c r="U4018">
        <f t="shared" si="267"/>
        <v>2014</v>
      </c>
    </row>
    <row r="4019" spans="1:21" ht="48" hidden="1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P4019">
        <f t="shared" si="264"/>
        <v>52.5</v>
      </c>
      <c r="Q4019" s="11" t="s">
        <v>8315</v>
      </c>
      <c r="R4019" t="s">
        <v>8316</v>
      </c>
      <c r="S4019" s="16">
        <f t="shared" si="265"/>
        <v>41856.672152777777</v>
      </c>
      <c r="T4019" s="16">
        <f t="shared" si="266"/>
        <v>41886.672152777777</v>
      </c>
      <c r="U4019">
        <f t="shared" si="267"/>
        <v>2014</v>
      </c>
    </row>
    <row r="4020" spans="1:21" ht="32" hidden="1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P4020">
        <f t="shared" si="264"/>
        <v>32.5</v>
      </c>
      <c r="Q4020" s="11" t="s">
        <v>8315</v>
      </c>
      <c r="R4020" t="s">
        <v>8316</v>
      </c>
      <c r="S4020" s="16">
        <f t="shared" si="265"/>
        <v>42620.91097222222</v>
      </c>
      <c r="T4020" s="16">
        <f t="shared" si="266"/>
        <v>42650.91097222222</v>
      </c>
      <c r="U4020">
        <f t="shared" si="267"/>
        <v>2016</v>
      </c>
    </row>
    <row r="4021" spans="1:21" ht="48" hidden="1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P4021">
        <f t="shared" si="264"/>
        <v>7.25</v>
      </c>
      <c r="Q4021" s="11" t="s">
        <v>8315</v>
      </c>
      <c r="R4021" t="s">
        <v>8316</v>
      </c>
      <c r="S4021" s="16">
        <f t="shared" si="265"/>
        <v>42417.675879629634</v>
      </c>
      <c r="T4021" s="16">
        <f t="shared" si="266"/>
        <v>42475.686111111107</v>
      </c>
      <c r="U4021">
        <f t="shared" si="267"/>
        <v>2016</v>
      </c>
    </row>
    <row r="4022" spans="1:21" ht="48" hidden="1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P4022">
        <f t="shared" si="264"/>
        <v>33.33</v>
      </c>
      <c r="Q4022" s="11" t="s">
        <v>8315</v>
      </c>
      <c r="R4022" t="s">
        <v>8316</v>
      </c>
      <c r="S4022" s="16">
        <f t="shared" si="265"/>
        <v>42057.190960648149</v>
      </c>
      <c r="T4022" s="16">
        <f t="shared" si="266"/>
        <v>42087.149293981478</v>
      </c>
      <c r="U4022">
        <f t="shared" si="267"/>
        <v>2015</v>
      </c>
    </row>
    <row r="4023" spans="1:21" ht="48" hidden="1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P4023">
        <f t="shared" si="264"/>
        <v>62.5</v>
      </c>
      <c r="Q4023" s="11" t="s">
        <v>8315</v>
      </c>
      <c r="R4023" t="s">
        <v>8316</v>
      </c>
      <c r="S4023" s="16">
        <f t="shared" si="265"/>
        <v>41878.911550925928</v>
      </c>
      <c r="T4023" s="16">
        <f t="shared" si="266"/>
        <v>41938.911550925928</v>
      </c>
      <c r="U4023">
        <f t="shared" si="267"/>
        <v>2014</v>
      </c>
    </row>
    <row r="4024" spans="1:21" ht="32" hidden="1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P4024">
        <f t="shared" si="264"/>
        <v>63.56</v>
      </c>
      <c r="Q4024" s="11" t="s">
        <v>8315</v>
      </c>
      <c r="R4024" t="s">
        <v>8316</v>
      </c>
      <c r="S4024" s="16">
        <f t="shared" si="265"/>
        <v>41990.584108796291</v>
      </c>
      <c r="T4024" s="16">
        <f t="shared" si="266"/>
        <v>42036.120833333334</v>
      </c>
      <c r="U4024">
        <f t="shared" si="267"/>
        <v>2015</v>
      </c>
    </row>
    <row r="4025" spans="1:21" ht="48" hidden="1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P4025">
        <f t="shared" si="264"/>
        <v>0</v>
      </c>
      <c r="Q4025" s="11" t="s">
        <v>8315</v>
      </c>
      <c r="R4025" t="s">
        <v>8316</v>
      </c>
      <c r="S4025" s="16">
        <f t="shared" si="265"/>
        <v>42408.999571759254</v>
      </c>
      <c r="T4025" s="16">
        <f t="shared" si="266"/>
        <v>42453.957905092597</v>
      </c>
      <c r="U4025">
        <f t="shared" si="267"/>
        <v>2016</v>
      </c>
    </row>
    <row r="4026" spans="1:21" ht="48" hidden="1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P4026">
        <f t="shared" si="264"/>
        <v>10</v>
      </c>
      <c r="Q4026" s="11" t="s">
        <v>8315</v>
      </c>
      <c r="R4026" t="s">
        <v>8316</v>
      </c>
      <c r="S4026" s="16">
        <f t="shared" si="265"/>
        <v>42217.670104166667</v>
      </c>
      <c r="T4026" s="16">
        <f t="shared" si="266"/>
        <v>42247.670104166667</v>
      </c>
      <c r="U4026">
        <f t="shared" si="267"/>
        <v>2015</v>
      </c>
    </row>
    <row r="4027" spans="1:21" ht="48" hidden="1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P4027">
        <f t="shared" si="264"/>
        <v>62.5</v>
      </c>
      <c r="Q4027" s="11" t="s">
        <v>8315</v>
      </c>
      <c r="R4027" t="s">
        <v>8316</v>
      </c>
      <c r="S4027" s="16">
        <f t="shared" si="265"/>
        <v>42151.237685185188</v>
      </c>
      <c r="T4027" s="16">
        <f t="shared" si="266"/>
        <v>42211.237685185188</v>
      </c>
      <c r="U4027">
        <f t="shared" si="267"/>
        <v>2015</v>
      </c>
    </row>
    <row r="4028" spans="1:21" ht="48" hidden="1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P4028">
        <f t="shared" si="264"/>
        <v>0</v>
      </c>
      <c r="Q4028" s="11" t="s">
        <v>8315</v>
      </c>
      <c r="R4028" t="s">
        <v>8316</v>
      </c>
      <c r="S4028" s="16">
        <f t="shared" si="265"/>
        <v>42282.655543981484</v>
      </c>
      <c r="T4028" s="16">
        <f t="shared" si="266"/>
        <v>42342.697210648148</v>
      </c>
      <c r="U4028">
        <f t="shared" si="267"/>
        <v>2015</v>
      </c>
    </row>
    <row r="4029" spans="1:21" ht="48" hidden="1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P4029">
        <f t="shared" si="264"/>
        <v>30.71</v>
      </c>
      <c r="Q4029" s="11" t="s">
        <v>8315</v>
      </c>
      <c r="R4029" t="s">
        <v>8316</v>
      </c>
      <c r="S4029" s="16">
        <f t="shared" si="265"/>
        <v>42768.97084490741</v>
      </c>
      <c r="T4029" s="16">
        <f t="shared" si="266"/>
        <v>42789.041666666672</v>
      </c>
      <c r="U4029">
        <f t="shared" si="267"/>
        <v>2017</v>
      </c>
    </row>
    <row r="4030" spans="1:21" ht="48" hidden="1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P4030">
        <f t="shared" si="264"/>
        <v>51</v>
      </c>
      <c r="Q4030" s="11" t="s">
        <v>8315</v>
      </c>
      <c r="R4030" t="s">
        <v>8316</v>
      </c>
      <c r="S4030" s="16">
        <f t="shared" si="265"/>
        <v>41765.938657407409</v>
      </c>
      <c r="T4030" s="16">
        <f t="shared" si="266"/>
        <v>41795.938657407409</v>
      </c>
      <c r="U4030">
        <f t="shared" si="267"/>
        <v>2014</v>
      </c>
    </row>
    <row r="4031" spans="1:21" ht="48" hidden="1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P4031">
        <f t="shared" si="264"/>
        <v>0</v>
      </c>
      <c r="Q4031" s="11" t="s">
        <v>8315</v>
      </c>
      <c r="R4031" t="s">
        <v>8316</v>
      </c>
      <c r="S4031" s="16">
        <f t="shared" si="265"/>
        <v>42322.025115740747</v>
      </c>
      <c r="T4031" s="16">
        <f t="shared" si="266"/>
        <v>42352.025115740747</v>
      </c>
      <c r="U4031">
        <f t="shared" si="267"/>
        <v>2015</v>
      </c>
    </row>
    <row r="4032" spans="1:21" ht="48" hidden="1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P4032">
        <f t="shared" si="264"/>
        <v>66.67</v>
      </c>
      <c r="Q4032" s="11" t="s">
        <v>8315</v>
      </c>
      <c r="R4032" t="s">
        <v>8316</v>
      </c>
      <c r="S4032" s="16">
        <f t="shared" si="265"/>
        <v>42374.655081018514</v>
      </c>
      <c r="T4032" s="16">
        <f t="shared" si="266"/>
        <v>42403.784027777772</v>
      </c>
      <c r="U4032">
        <f t="shared" si="267"/>
        <v>2016</v>
      </c>
    </row>
    <row r="4033" spans="1:21" ht="48" hidden="1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P4033">
        <f t="shared" si="264"/>
        <v>0</v>
      </c>
      <c r="Q4033" s="11" t="s">
        <v>8315</v>
      </c>
      <c r="R4033" t="s">
        <v>8316</v>
      </c>
      <c r="S4033" s="16">
        <f t="shared" si="265"/>
        <v>41941.585231481484</v>
      </c>
      <c r="T4033" s="16">
        <f t="shared" si="266"/>
        <v>41991.626898148148</v>
      </c>
      <c r="U4033">
        <f t="shared" si="267"/>
        <v>2014</v>
      </c>
    </row>
    <row r="4034" spans="1:21" ht="48" hidden="1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P4034">
        <f t="shared" si="264"/>
        <v>59</v>
      </c>
      <c r="Q4034" s="11" t="s">
        <v>8315</v>
      </c>
      <c r="R4034" t="s">
        <v>8316</v>
      </c>
      <c r="S4034" s="16">
        <f t="shared" si="265"/>
        <v>42293.809212962966</v>
      </c>
      <c r="T4034" s="16">
        <f t="shared" si="266"/>
        <v>42353.85087962963</v>
      </c>
      <c r="U4034">
        <f t="shared" si="267"/>
        <v>2015</v>
      </c>
    </row>
    <row r="4035" spans="1:21" ht="48" hidden="1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P4035">
        <f t="shared" ref="P4035:P4098" si="268">IFERROR(ROUND(E4035/L4035,2),0)</f>
        <v>65.34</v>
      </c>
      <c r="Q4035" s="11" t="s">
        <v>8315</v>
      </c>
      <c r="R4035" t="s">
        <v>8316</v>
      </c>
      <c r="S4035" s="16">
        <f t="shared" ref="S4035:S4098" si="269">(((J4035/60)/60)/24)+DATE(1970,1,1)</f>
        <v>42614.268796296295</v>
      </c>
      <c r="T4035" s="16">
        <f t="shared" ref="T4035:T4098" si="270">(((I4035/60)/60)/24)+DATE(1970,1,1)</f>
        <v>42645.375</v>
      </c>
      <c r="U4035">
        <f t="shared" ref="U4035:U4098" si="271">YEAR(T4035)</f>
        <v>2016</v>
      </c>
    </row>
    <row r="4036" spans="1:21" ht="48" hidden="1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P4036">
        <f t="shared" si="268"/>
        <v>100</v>
      </c>
      <c r="Q4036" s="11" t="s">
        <v>8315</v>
      </c>
      <c r="R4036" t="s">
        <v>8316</v>
      </c>
      <c r="S4036" s="16">
        <f t="shared" si="269"/>
        <v>42067.947337962964</v>
      </c>
      <c r="T4036" s="16">
        <f t="shared" si="270"/>
        <v>42097.905671296292</v>
      </c>
      <c r="U4036">
        <f t="shared" si="271"/>
        <v>2015</v>
      </c>
    </row>
    <row r="4037" spans="1:21" ht="32" hidden="1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P4037">
        <f t="shared" si="268"/>
        <v>147.4</v>
      </c>
      <c r="Q4037" s="11" t="s">
        <v>8315</v>
      </c>
      <c r="R4037" t="s">
        <v>8316</v>
      </c>
      <c r="S4037" s="16">
        <f t="shared" si="269"/>
        <v>41903.882951388885</v>
      </c>
      <c r="T4037" s="16">
        <f t="shared" si="270"/>
        <v>41933.882951388885</v>
      </c>
      <c r="U4037">
        <f t="shared" si="271"/>
        <v>2014</v>
      </c>
    </row>
    <row r="4038" spans="1:21" ht="48" hidden="1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P4038">
        <f t="shared" si="268"/>
        <v>166.06</v>
      </c>
      <c r="Q4038" s="11" t="s">
        <v>8315</v>
      </c>
      <c r="R4038" t="s">
        <v>8316</v>
      </c>
      <c r="S4038" s="16">
        <f t="shared" si="269"/>
        <v>41804.937083333331</v>
      </c>
      <c r="T4038" s="16">
        <f t="shared" si="270"/>
        <v>41821.9375</v>
      </c>
      <c r="U4038">
        <f t="shared" si="271"/>
        <v>2014</v>
      </c>
    </row>
    <row r="4039" spans="1:21" ht="48" hidden="1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P4039">
        <f t="shared" si="268"/>
        <v>40</v>
      </c>
      <c r="Q4039" s="11" t="s">
        <v>8315</v>
      </c>
      <c r="R4039" t="s">
        <v>8316</v>
      </c>
      <c r="S4039" s="16">
        <f t="shared" si="269"/>
        <v>42497.070775462969</v>
      </c>
      <c r="T4039" s="16">
        <f t="shared" si="270"/>
        <v>42514.600694444445</v>
      </c>
      <c r="U4039">
        <f t="shared" si="271"/>
        <v>2016</v>
      </c>
    </row>
    <row r="4040" spans="1:21" ht="48" hidden="1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P4040">
        <f t="shared" si="268"/>
        <v>75.25</v>
      </c>
      <c r="Q4040" s="11" t="s">
        <v>8315</v>
      </c>
      <c r="R4040" t="s">
        <v>8316</v>
      </c>
      <c r="S4040" s="16">
        <f t="shared" si="269"/>
        <v>41869.798726851855</v>
      </c>
      <c r="T4040" s="16">
        <f t="shared" si="270"/>
        <v>41929.798726851855</v>
      </c>
      <c r="U4040">
        <f t="shared" si="271"/>
        <v>2014</v>
      </c>
    </row>
    <row r="4041" spans="1:21" ht="32" hidden="1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P4041">
        <f t="shared" si="268"/>
        <v>60</v>
      </c>
      <c r="Q4041" s="11" t="s">
        <v>8315</v>
      </c>
      <c r="R4041" t="s">
        <v>8316</v>
      </c>
      <c r="S4041" s="16">
        <f t="shared" si="269"/>
        <v>42305.670914351853</v>
      </c>
      <c r="T4041" s="16">
        <f t="shared" si="270"/>
        <v>42339.249305555553</v>
      </c>
      <c r="U4041">
        <f t="shared" si="271"/>
        <v>2015</v>
      </c>
    </row>
    <row r="4042" spans="1:21" ht="48" hidden="1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P4042">
        <f t="shared" si="268"/>
        <v>1250</v>
      </c>
      <c r="Q4042" s="11" t="s">
        <v>8315</v>
      </c>
      <c r="R4042" t="s">
        <v>8316</v>
      </c>
      <c r="S4042" s="16">
        <f t="shared" si="269"/>
        <v>42144.231527777782</v>
      </c>
      <c r="T4042" s="16">
        <f t="shared" si="270"/>
        <v>42203.125</v>
      </c>
      <c r="U4042">
        <f t="shared" si="271"/>
        <v>2015</v>
      </c>
    </row>
    <row r="4043" spans="1:21" ht="32" hidden="1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P4043">
        <f t="shared" si="268"/>
        <v>10.5</v>
      </c>
      <c r="Q4043" s="11" t="s">
        <v>8315</v>
      </c>
      <c r="R4043" t="s">
        <v>8316</v>
      </c>
      <c r="S4043" s="16">
        <f t="shared" si="269"/>
        <v>42559.474004629628</v>
      </c>
      <c r="T4043" s="16">
        <f t="shared" si="270"/>
        <v>42619.474004629628</v>
      </c>
      <c r="U4043">
        <f t="shared" si="271"/>
        <v>2016</v>
      </c>
    </row>
    <row r="4044" spans="1:21" ht="48" hidden="1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P4044">
        <f t="shared" si="268"/>
        <v>7</v>
      </c>
      <c r="Q4044" s="11" t="s">
        <v>8315</v>
      </c>
      <c r="R4044" t="s">
        <v>8316</v>
      </c>
      <c r="S4044" s="16">
        <f t="shared" si="269"/>
        <v>41995.084074074075</v>
      </c>
      <c r="T4044" s="16">
        <f t="shared" si="270"/>
        <v>42024.802777777775</v>
      </c>
      <c r="U4044">
        <f t="shared" si="271"/>
        <v>2015</v>
      </c>
    </row>
    <row r="4045" spans="1:21" ht="48" hidden="1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P4045">
        <f t="shared" si="268"/>
        <v>0</v>
      </c>
      <c r="Q4045" s="11" t="s">
        <v>8315</v>
      </c>
      <c r="R4045" t="s">
        <v>8316</v>
      </c>
      <c r="S4045" s="16">
        <f t="shared" si="269"/>
        <v>41948.957465277781</v>
      </c>
      <c r="T4045" s="16">
        <f t="shared" si="270"/>
        <v>41963.957465277781</v>
      </c>
      <c r="U4045">
        <f t="shared" si="271"/>
        <v>2014</v>
      </c>
    </row>
    <row r="4046" spans="1:21" ht="48" hidden="1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P4046">
        <f t="shared" si="268"/>
        <v>56.25</v>
      </c>
      <c r="Q4046" s="11" t="s">
        <v>8315</v>
      </c>
      <c r="R4046" t="s">
        <v>8316</v>
      </c>
      <c r="S4046" s="16">
        <f t="shared" si="269"/>
        <v>42074.219699074078</v>
      </c>
      <c r="T4046" s="16">
        <f t="shared" si="270"/>
        <v>42104.208333333328</v>
      </c>
      <c r="U4046">
        <f t="shared" si="271"/>
        <v>2015</v>
      </c>
    </row>
    <row r="4047" spans="1:21" ht="48" hidden="1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P4047">
        <f t="shared" si="268"/>
        <v>1</v>
      </c>
      <c r="Q4047" s="11" t="s">
        <v>8315</v>
      </c>
      <c r="R4047" t="s">
        <v>8316</v>
      </c>
      <c r="S4047" s="16">
        <f t="shared" si="269"/>
        <v>41842.201261574075</v>
      </c>
      <c r="T4047" s="16">
        <f t="shared" si="270"/>
        <v>41872.201261574075</v>
      </c>
      <c r="U4047">
        <f t="shared" si="271"/>
        <v>2014</v>
      </c>
    </row>
    <row r="4048" spans="1:21" ht="48" hidden="1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P4048">
        <f t="shared" si="268"/>
        <v>38.33</v>
      </c>
      <c r="Q4048" s="11" t="s">
        <v>8315</v>
      </c>
      <c r="R4048" t="s">
        <v>8316</v>
      </c>
      <c r="S4048" s="16">
        <f t="shared" si="269"/>
        <v>41904.650578703702</v>
      </c>
      <c r="T4048" s="16">
        <f t="shared" si="270"/>
        <v>41934.650578703702</v>
      </c>
      <c r="U4048">
        <f t="shared" si="271"/>
        <v>2014</v>
      </c>
    </row>
    <row r="4049" spans="1:21" ht="48" hidden="1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P4049">
        <f t="shared" si="268"/>
        <v>27.5</v>
      </c>
      <c r="Q4049" s="11" t="s">
        <v>8315</v>
      </c>
      <c r="R4049" t="s">
        <v>8316</v>
      </c>
      <c r="S4049" s="16">
        <f t="shared" si="269"/>
        <v>41991.022488425922</v>
      </c>
      <c r="T4049" s="16">
        <f t="shared" si="270"/>
        <v>42015.041666666672</v>
      </c>
      <c r="U4049">
        <f t="shared" si="271"/>
        <v>2015</v>
      </c>
    </row>
    <row r="4050" spans="1:21" ht="48" hidden="1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P4050">
        <f t="shared" si="268"/>
        <v>32.979999999999997</v>
      </c>
      <c r="Q4050" s="11" t="s">
        <v>8315</v>
      </c>
      <c r="R4050" t="s">
        <v>8316</v>
      </c>
      <c r="S4050" s="16">
        <f t="shared" si="269"/>
        <v>42436.509108796294</v>
      </c>
      <c r="T4050" s="16">
        <f t="shared" si="270"/>
        <v>42471.467442129629</v>
      </c>
      <c r="U4050">
        <f t="shared" si="271"/>
        <v>2016</v>
      </c>
    </row>
    <row r="4051" spans="1:21" ht="48" hidden="1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P4051">
        <f t="shared" si="268"/>
        <v>16</v>
      </c>
      <c r="Q4051" s="11" t="s">
        <v>8315</v>
      </c>
      <c r="R4051" t="s">
        <v>8316</v>
      </c>
      <c r="S4051" s="16">
        <f t="shared" si="269"/>
        <v>42169.958506944444</v>
      </c>
      <c r="T4051" s="16">
        <f t="shared" si="270"/>
        <v>42199.958506944444</v>
      </c>
      <c r="U4051">
        <f t="shared" si="271"/>
        <v>2015</v>
      </c>
    </row>
    <row r="4052" spans="1:21" ht="48" hidden="1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P4052">
        <f t="shared" si="268"/>
        <v>1</v>
      </c>
      <c r="Q4052" s="11" t="s">
        <v>8315</v>
      </c>
      <c r="R4052" t="s">
        <v>8316</v>
      </c>
      <c r="S4052" s="16">
        <f t="shared" si="269"/>
        <v>41905.636469907404</v>
      </c>
      <c r="T4052" s="16">
        <f t="shared" si="270"/>
        <v>41935.636469907404</v>
      </c>
      <c r="U4052">
        <f t="shared" si="271"/>
        <v>2014</v>
      </c>
    </row>
    <row r="4053" spans="1:21" ht="48" hidden="1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P4053">
        <f t="shared" si="268"/>
        <v>0</v>
      </c>
      <c r="Q4053" s="11" t="s">
        <v>8315</v>
      </c>
      <c r="R4053" t="s">
        <v>8316</v>
      </c>
      <c r="S4053" s="16">
        <f t="shared" si="269"/>
        <v>41761.810150462967</v>
      </c>
      <c r="T4053" s="16">
        <f t="shared" si="270"/>
        <v>41768.286805555559</v>
      </c>
      <c r="U4053">
        <f t="shared" si="271"/>
        <v>2014</v>
      </c>
    </row>
    <row r="4054" spans="1:21" ht="64" hidden="1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P4054">
        <f t="shared" si="268"/>
        <v>86.62</v>
      </c>
      <c r="Q4054" s="11" t="s">
        <v>8315</v>
      </c>
      <c r="R4054" t="s">
        <v>8316</v>
      </c>
      <c r="S4054" s="16">
        <f t="shared" si="269"/>
        <v>41865.878657407404</v>
      </c>
      <c r="T4054" s="16">
        <f t="shared" si="270"/>
        <v>41925.878657407404</v>
      </c>
      <c r="U4054">
        <f t="shared" si="271"/>
        <v>2014</v>
      </c>
    </row>
    <row r="4055" spans="1:21" ht="48" hidden="1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P4055">
        <f t="shared" si="268"/>
        <v>55</v>
      </c>
      <c r="Q4055" s="11" t="s">
        <v>8315</v>
      </c>
      <c r="R4055" t="s">
        <v>8316</v>
      </c>
      <c r="S4055" s="16">
        <f t="shared" si="269"/>
        <v>41928.690138888887</v>
      </c>
      <c r="T4055" s="16">
        <f t="shared" si="270"/>
        <v>41958.833333333328</v>
      </c>
      <c r="U4055">
        <f t="shared" si="271"/>
        <v>2014</v>
      </c>
    </row>
    <row r="4056" spans="1:21" ht="48" hidden="1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P4056">
        <f t="shared" si="268"/>
        <v>0</v>
      </c>
      <c r="Q4056" s="11" t="s">
        <v>8315</v>
      </c>
      <c r="R4056" t="s">
        <v>8316</v>
      </c>
      <c r="S4056" s="16">
        <f t="shared" si="269"/>
        <v>42613.841261574074</v>
      </c>
      <c r="T4056" s="16">
        <f t="shared" si="270"/>
        <v>42644.166666666672</v>
      </c>
      <c r="U4056">
        <f t="shared" si="271"/>
        <v>2016</v>
      </c>
    </row>
    <row r="4057" spans="1:21" ht="48" hidden="1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P4057">
        <f t="shared" si="268"/>
        <v>41.95</v>
      </c>
      <c r="Q4057" s="11" t="s">
        <v>8315</v>
      </c>
      <c r="R4057" t="s">
        <v>8316</v>
      </c>
      <c r="S4057" s="16">
        <f t="shared" si="269"/>
        <v>41779.648506944446</v>
      </c>
      <c r="T4057" s="16">
        <f t="shared" si="270"/>
        <v>41809.648506944446</v>
      </c>
      <c r="U4057">
        <f t="shared" si="271"/>
        <v>2014</v>
      </c>
    </row>
    <row r="4058" spans="1:21" ht="48" hidden="1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P4058">
        <f t="shared" si="268"/>
        <v>88.33</v>
      </c>
      <c r="Q4058" s="11" t="s">
        <v>8315</v>
      </c>
      <c r="R4058" t="s">
        <v>8316</v>
      </c>
      <c r="S4058" s="16">
        <f t="shared" si="269"/>
        <v>42534.933321759265</v>
      </c>
      <c r="T4058" s="16">
        <f t="shared" si="270"/>
        <v>42554.832638888889</v>
      </c>
      <c r="U4058">
        <f t="shared" si="271"/>
        <v>2016</v>
      </c>
    </row>
    <row r="4059" spans="1:21" ht="48" hidden="1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P4059">
        <f t="shared" si="268"/>
        <v>129.16999999999999</v>
      </c>
      <c r="Q4059" s="11" t="s">
        <v>8315</v>
      </c>
      <c r="R4059" t="s">
        <v>8316</v>
      </c>
      <c r="S4059" s="16">
        <f t="shared" si="269"/>
        <v>42310.968518518523</v>
      </c>
      <c r="T4059" s="16">
        <f t="shared" si="270"/>
        <v>42333.958333333328</v>
      </c>
      <c r="U4059">
        <f t="shared" si="271"/>
        <v>2015</v>
      </c>
    </row>
    <row r="4060" spans="1:21" ht="48" hidden="1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P4060">
        <f t="shared" si="268"/>
        <v>23.75</v>
      </c>
      <c r="Q4060" s="11" t="s">
        <v>8315</v>
      </c>
      <c r="R4060" t="s">
        <v>8316</v>
      </c>
      <c r="S4060" s="16">
        <f t="shared" si="269"/>
        <v>42446.060694444444</v>
      </c>
      <c r="T4060" s="16">
        <f t="shared" si="270"/>
        <v>42461.165972222225</v>
      </c>
      <c r="U4060">
        <f t="shared" si="271"/>
        <v>2016</v>
      </c>
    </row>
    <row r="4061" spans="1:21" ht="48" hidden="1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P4061">
        <f t="shared" si="268"/>
        <v>35.71</v>
      </c>
      <c r="Q4061" s="11" t="s">
        <v>8315</v>
      </c>
      <c r="R4061" t="s">
        <v>8316</v>
      </c>
      <c r="S4061" s="16">
        <f t="shared" si="269"/>
        <v>41866.640648148146</v>
      </c>
      <c r="T4061" s="16">
        <f t="shared" si="270"/>
        <v>41898.125</v>
      </c>
      <c r="U4061">
        <f t="shared" si="271"/>
        <v>2014</v>
      </c>
    </row>
    <row r="4062" spans="1:21" ht="48" hidden="1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P4062">
        <f t="shared" si="268"/>
        <v>57</v>
      </c>
      <c r="Q4062" s="11" t="s">
        <v>8315</v>
      </c>
      <c r="R4062" t="s">
        <v>8316</v>
      </c>
      <c r="S4062" s="16">
        <f t="shared" si="269"/>
        <v>41779.695092592592</v>
      </c>
      <c r="T4062" s="16">
        <f t="shared" si="270"/>
        <v>41813.666666666664</v>
      </c>
      <c r="U4062">
        <f t="shared" si="271"/>
        <v>2014</v>
      </c>
    </row>
    <row r="4063" spans="1:21" ht="32" hidden="1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P4063">
        <f t="shared" si="268"/>
        <v>0</v>
      </c>
      <c r="Q4063" s="11" t="s">
        <v>8315</v>
      </c>
      <c r="R4063" t="s">
        <v>8316</v>
      </c>
      <c r="S4063" s="16">
        <f t="shared" si="269"/>
        <v>42421.141469907408</v>
      </c>
      <c r="T4063" s="16">
        <f t="shared" si="270"/>
        <v>42481.099803240737</v>
      </c>
      <c r="U4063">
        <f t="shared" si="271"/>
        <v>2016</v>
      </c>
    </row>
    <row r="4064" spans="1:21" ht="48" hidden="1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P4064">
        <f t="shared" si="268"/>
        <v>163.33000000000001</v>
      </c>
      <c r="Q4064" s="11" t="s">
        <v>8315</v>
      </c>
      <c r="R4064" t="s">
        <v>8316</v>
      </c>
      <c r="S4064" s="16">
        <f t="shared" si="269"/>
        <v>42523.739212962959</v>
      </c>
      <c r="T4064" s="16">
        <f t="shared" si="270"/>
        <v>42553.739212962959</v>
      </c>
      <c r="U4064">
        <f t="shared" si="271"/>
        <v>2016</v>
      </c>
    </row>
    <row r="4065" spans="1:21" ht="48" hidden="1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P4065">
        <f t="shared" si="268"/>
        <v>15</v>
      </c>
      <c r="Q4065" s="11" t="s">
        <v>8315</v>
      </c>
      <c r="R4065" t="s">
        <v>8316</v>
      </c>
      <c r="S4065" s="16">
        <f t="shared" si="269"/>
        <v>41787.681527777779</v>
      </c>
      <c r="T4065" s="16">
        <f t="shared" si="270"/>
        <v>41817.681527777779</v>
      </c>
      <c r="U4065">
        <f t="shared" si="271"/>
        <v>2014</v>
      </c>
    </row>
    <row r="4066" spans="1:21" ht="48" hidden="1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P4066">
        <f t="shared" si="268"/>
        <v>64.17</v>
      </c>
      <c r="Q4066" s="11" t="s">
        <v>8315</v>
      </c>
      <c r="R4066" t="s">
        <v>8316</v>
      </c>
      <c r="S4066" s="16">
        <f t="shared" si="269"/>
        <v>42093.588263888887</v>
      </c>
      <c r="T4066" s="16">
        <f t="shared" si="270"/>
        <v>42123.588263888887</v>
      </c>
      <c r="U4066">
        <f t="shared" si="271"/>
        <v>2015</v>
      </c>
    </row>
    <row r="4067" spans="1:21" ht="32" hidden="1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P4067">
        <f t="shared" si="268"/>
        <v>6.75</v>
      </c>
      <c r="Q4067" s="11" t="s">
        <v>8315</v>
      </c>
      <c r="R4067" t="s">
        <v>8316</v>
      </c>
      <c r="S4067" s="16">
        <f t="shared" si="269"/>
        <v>41833.951516203706</v>
      </c>
      <c r="T4067" s="16">
        <f t="shared" si="270"/>
        <v>41863.951516203706</v>
      </c>
      <c r="U4067">
        <f t="shared" si="271"/>
        <v>2014</v>
      </c>
    </row>
    <row r="4068" spans="1:21" ht="48" hidden="1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P4068">
        <f t="shared" si="268"/>
        <v>25</v>
      </c>
      <c r="Q4068" s="11" t="s">
        <v>8315</v>
      </c>
      <c r="R4068" t="s">
        <v>8316</v>
      </c>
      <c r="S4068" s="16">
        <f t="shared" si="269"/>
        <v>42479.039212962962</v>
      </c>
      <c r="T4068" s="16">
        <f t="shared" si="270"/>
        <v>42509.039212962962</v>
      </c>
      <c r="U4068">
        <f t="shared" si="271"/>
        <v>2016</v>
      </c>
    </row>
    <row r="4069" spans="1:21" ht="48" hidden="1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P4069">
        <f t="shared" si="268"/>
        <v>179.12</v>
      </c>
      <c r="Q4069" s="11" t="s">
        <v>8315</v>
      </c>
      <c r="R4069" t="s">
        <v>8316</v>
      </c>
      <c r="S4069" s="16">
        <f t="shared" si="269"/>
        <v>42235.117476851854</v>
      </c>
      <c r="T4069" s="16">
        <f t="shared" si="270"/>
        <v>42275.117476851854</v>
      </c>
      <c r="U4069">
        <f t="shared" si="271"/>
        <v>2015</v>
      </c>
    </row>
    <row r="4070" spans="1:21" ht="32" hidden="1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P4070">
        <f t="shared" si="268"/>
        <v>34.950000000000003</v>
      </c>
      <c r="Q4070" s="11" t="s">
        <v>8315</v>
      </c>
      <c r="R4070" t="s">
        <v>8316</v>
      </c>
      <c r="S4070" s="16">
        <f t="shared" si="269"/>
        <v>42718.963599537034</v>
      </c>
      <c r="T4070" s="16">
        <f t="shared" si="270"/>
        <v>42748.961805555555</v>
      </c>
      <c r="U4070">
        <f t="shared" si="271"/>
        <v>2017</v>
      </c>
    </row>
    <row r="4071" spans="1:21" ht="48" hidden="1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P4071">
        <f t="shared" si="268"/>
        <v>33.08</v>
      </c>
      <c r="Q4071" s="11" t="s">
        <v>8315</v>
      </c>
      <c r="R4071" t="s">
        <v>8316</v>
      </c>
      <c r="S4071" s="16">
        <f t="shared" si="269"/>
        <v>42022.661527777775</v>
      </c>
      <c r="T4071" s="16">
        <f t="shared" si="270"/>
        <v>42063.5</v>
      </c>
      <c r="U4071">
        <f t="shared" si="271"/>
        <v>2015</v>
      </c>
    </row>
    <row r="4072" spans="1:21" ht="32" hidden="1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P4072">
        <f t="shared" si="268"/>
        <v>27.5</v>
      </c>
      <c r="Q4072" s="11" t="s">
        <v>8315</v>
      </c>
      <c r="R4072" t="s">
        <v>8316</v>
      </c>
      <c r="S4072" s="16">
        <f t="shared" si="269"/>
        <v>42031.666898148149</v>
      </c>
      <c r="T4072" s="16">
        <f t="shared" si="270"/>
        <v>42064.125</v>
      </c>
      <c r="U4072">
        <f t="shared" si="271"/>
        <v>2015</v>
      </c>
    </row>
    <row r="4073" spans="1:21" ht="48" hidden="1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P4073">
        <f t="shared" si="268"/>
        <v>0</v>
      </c>
      <c r="Q4073" s="11" t="s">
        <v>8315</v>
      </c>
      <c r="R4073" t="s">
        <v>8316</v>
      </c>
      <c r="S4073" s="16">
        <f t="shared" si="269"/>
        <v>42700.804756944446</v>
      </c>
      <c r="T4073" s="16">
        <f t="shared" si="270"/>
        <v>42730.804756944446</v>
      </c>
      <c r="U4073">
        <f t="shared" si="271"/>
        <v>2016</v>
      </c>
    </row>
    <row r="4074" spans="1:21" ht="48" hidden="1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P4074">
        <f t="shared" si="268"/>
        <v>2</v>
      </c>
      <c r="Q4074" s="11" t="s">
        <v>8315</v>
      </c>
      <c r="R4074" t="s">
        <v>8316</v>
      </c>
      <c r="S4074" s="16">
        <f t="shared" si="269"/>
        <v>41812.77443287037</v>
      </c>
      <c r="T4074" s="16">
        <f t="shared" si="270"/>
        <v>41872.77443287037</v>
      </c>
      <c r="U4074">
        <f t="shared" si="271"/>
        <v>2014</v>
      </c>
    </row>
    <row r="4075" spans="1:21" ht="48" hidden="1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P4075">
        <f t="shared" si="268"/>
        <v>18.5</v>
      </c>
      <c r="Q4075" s="11" t="s">
        <v>8315</v>
      </c>
      <c r="R4075" t="s">
        <v>8316</v>
      </c>
      <c r="S4075" s="16">
        <f t="shared" si="269"/>
        <v>42078.34520833334</v>
      </c>
      <c r="T4075" s="16">
        <f t="shared" si="270"/>
        <v>42133.166666666672</v>
      </c>
      <c r="U4075">
        <f t="shared" si="271"/>
        <v>2015</v>
      </c>
    </row>
    <row r="4076" spans="1:21" ht="48" hidden="1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P4076">
        <f t="shared" si="268"/>
        <v>35</v>
      </c>
      <c r="Q4076" s="11" t="s">
        <v>8315</v>
      </c>
      <c r="R4076" t="s">
        <v>8316</v>
      </c>
      <c r="S4076" s="16">
        <f t="shared" si="269"/>
        <v>42283.552951388891</v>
      </c>
      <c r="T4076" s="16">
        <f t="shared" si="270"/>
        <v>42313.594618055555</v>
      </c>
      <c r="U4076">
        <f t="shared" si="271"/>
        <v>2015</v>
      </c>
    </row>
    <row r="4077" spans="1:21" ht="48" hidden="1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P4077">
        <f t="shared" si="268"/>
        <v>44.31</v>
      </c>
      <c r="Q4077" s="11" t="s">
        <v>8315</v>
      </c>
      <c r="R4077" t="s">
        <v>8316</v>
      </c>
      <c r="S4077" s="16">
        <f t="shared" si="269"/>
        <v>41779.045937499999</v>
      </c>
      <c r="T4077" s="16">
        <f t="shared" si="270"/>
        <v>41820.727777777778</v>
      </c>
      <c r="U4077">
        <f t="shared" si="271"/>
        <v>2014</v>
      </c>
    </row>
    <row r="4078" spans="1:21" ht="48" hidden="1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P4078">
        <f t="shared" si="268"/>
        <v>0</v>
      </c>
      <c r="Q4078" s="11" t="s">
        <v>8315</v>
      </c>
      <c r="R4078" t="s">
        <v>8316</v>
      </c>
      <c r="S4078" s="16">
        <f t="shared" si="269"/>
        <v>41905.795706018522</v>
      </c>
      <c r="T4078" s="16">
        <f t="shared" si="270"/>
        <v>41933.82708333333</v>
      </c>
      <c r="U4078">
        <f t="shared" si="271"/>
        <v>2014</v>
      </c>
    </row>
    <row r="4079" spans="1:21" ht="48" hidden="1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P4079">
        <f t="shared" si="268"/>
        <v>222.5</v>
      </c>
      <c r="Q4079" s="11" t="s">
        <v>8315</v>
      </c>
      <c r="R4079" t="s">
        <v>8316</v>
      </c>
      <c r="S4079" s="16">
        <f t="shared" si="269"/>
        <v>42695.7105787037</v>
      </c>
      <c r="T4079" s="16">
        <f t="shared" si="270"/>
        <v>42725.7105787037</v>
      </c>
      <c r="U4079">
        <f t="shared" si="271"/>
        <v>2016</v>
      </c>
    </row>
    <row r="4080" spans="1:21" ht="48" hidden="1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P4080">
        <f t="shared" si="268"/>
        <v>0</v>
      </c>
      <c r="Q4080" s="11" t="s">
        <v>8315</v>
      </c>
      <c r="R4080" t="s">
        <v>8316</v>
      </c>
      <c r="S4080" s="16">
        <f t="shared" si="269"/>
        <v>42732.787523148145</v>
      </c>
      <c r="T4080" s="16">
        <f t="shared" si="270"/>
        <v>42762.787523148145</v>
      </c>
      <c r="U4080">
        <f t="shared" si="271"/>
        <v>2017</v>
      </c>
    </row>
    <row r="4081" spans="1:21" ht="48" hidden="1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P4081">
        <f t="shared" si="268"/>
        <v>5</v>
      </c>
      <c r="Q4081" s="11" t="s">
        <v>8315</v>
      </c>
      <c r="R4081" t="s">
        <v>8316</v>
      </c>
      <c r="S4081" s="16">
        <f t="shared" si="269"/>
        <v>42510.938900462963</v>
      </c>
      <c r="T4081" s="16">
        <f t="shared" si="270"/>
        <v>42540.938900462963</v>
      </c>
      <c r="U4081">
        <f t="shared" si="271"/>
        <v>2016</v>
      </c>
    </row>
    <row r="4082" spans="1:21" ht="48" hidden="1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P4082">
        <f t="shared" si="268"/>
        <v>0</v>
      </c>
      <c r="Q4082" s="11" t="s">
        <v>8315</v>
      </c>
      <c r="R4082" t="s">
        <v>8316</v>
      </c>
      <c r="S4082" s="16">
        <f t="shared" si="269"/>
        <v>42511.698101851856</v>
      </c>
      <c r="T4082" s="16">
        <f t="shared" si="270"/>
        <v>42535.787500000006</v>
      </c>
      <c r="U4082">
        <f t="shared" si="271"/>
        <v>2016</v>
      </c>
    </row>
    <row r="4083" spans="1:21" ht="48" hidden="1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P4083">
        <f t="shared" si="268"/>
        <v>29.17</v>
      </c>
      <c r="Q4083" s="11" t="s">
        <v>8315</v>
      </c>
      <c r="R4083" t="s">
        <v>8316</v>
      </c>
      <c r="S4083" s="16">
        <f t="shared" si="269"/>
        <v>42041.581307870365</v>
      </c>
      <c r="T4083" s="16">
        <f t="shared" si="270"/>
        <v>42071.539641203708</v>
      </c>
      <c r="U4083">
        <f t="shared" si="271"/>
        <v>2015</v>
      </c>
    </row>
    <row r="4084" spans="1:21" ht="48" hidden="1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P4084">
        <f t="shared" si="268"/>
        <v>1.5</v>
      </c>
      <c r="Q4084" s="11" t="s">
        <v>8315</v>
      </c>
      <c r="R4084" t="s">
        <v>8316</v>
      </c>
      <c r="S4084" s="16">
        <f t="shared" si="269"/>
        <v>42307.189270833333</v>
      </c>
      <c r="T4084" s="16">
        <f t="shared" si="270"/>
        <v>42322.958333333328</v>
      </c>
      <c r="U4084">
        <f t="shared" si="271"/>
        <v>2015</v>
      </c>
    </row>
    <row r="4085" spans="1:21" ht="48" hidden="1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P4085">
        <f t="shared" si="268"/>
        <v>126.5</v>
      </c>
      <c r="Q4085" s="11" t="s">
        <v>8315</v>
      </c>
      <c r="R4085" t="s">
        <v>8316</v>
      </c>
      <c r="S4085" s="16">
        <f t="shared" si="269"/>
        <v>42353.761759259258</v>
      </c>
      <c r="T4085" s="16">
        <f t="shared" si="270"/>
        <v>42383.761759259258</v>
      </c>
      <c r="U4085">
        <f t="shared" si="271"/>
        <v>2016</v>
      </c>
    </row>
    <row r="4086" spans="1:21" ht="48" hidden="1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P4086">
        <f t="shared" si="268"/>
        <v>10</v>
      </c>
      <c r="Q4086" s="11" t="s">
        <v>8315</v>
      </c>
      <c r="R4086" t="s">
        <v>8316</v>
      </c>
      <c r="S4086" s="16">
        <f t="shared" si="269"/>
        <v>42622.436412037037</v>
      </c>
      <c r="T4086" s="16">
        <f t="shared" si="270"/>
        <v>42652.436412037037</v>
      </c>
      <c r="U4086">
        <f t="shared" si="271"/>
        <v>2016</v>
      </c>
    </row>
    <row r="4087" spans="1:21" ht="48" hidden="1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P4087">
        <f t="shared" si="268"/>
        <v>10</v>
      </c>
      <c r="Q4087" s="11" t="s">
        <v>8315</v>
      </c>
      <c r="R4087" t="s">
        <v>8316</v>
      </c>
      <c r="S4087" s="16">
        <f t="shared" si="269"/>
        <v>42058.603877314818</v>
      </c>
      <c r="T4087" s="16">
        <f t="shared" si="270"/>
        <v>42087.165972222225</v>
      </c>
      <c r="U4087">
        <f t="shared" si="271"/>
        <v>2015</v>
      </c>
    </row>
    <row r="4088" spans="1:21" ht="48" hidden="1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P4088">
        <f t="shared" si="268"/>
        <v>9.4</v>
      </c>
      <c r="Q4088" s="11" t="s">
        <v>8315</v>
      </c>
      <c r="R4088" t="s">
        <v>8316</v>
      </c>
      <c r="S4088" s="16">
        <f t="shared" si="269"/>
        <v>42304.940960648149</v>
      </c>
      <c r="T4088" s="16">
        <f t="shared" si="270"/>
        <v>42329.166666666672</v>
      </c>
      <c r="U4088">
        <f t="shared" si="271"/>
        <v>2015</v>
      </c>
    </row>
    <row r="4089" spans="1:21" ht="16" hidden="1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P4089">
        <f t="shared" si="268"/>
        <v>0</v>
      </c>
      <c r="Q4089" s="11" t="s">
        <v>8315</v>
      </c>
      <c r="R4089" t="s">
        <v>8316</v>
      </c>
      <c r="S4089" s="16">
        <f t="shared" si="269"/>
        <v>42538.742893518516</v>
      </c>
      <c r="T4089" s="16">
        <f t="shared" si="270"/>
        <v>42568.742893518516</v>
      </c>
      <c r="U4089">
        <f t="shared" si="271"/>
        <v>2016</v>
      </c>
    </row>
    <row r="4090" spans="1:21" ht="48" hidden="1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P4090">
        <f t="shared" si="268"/>
        <v>72</v>
      </c>
      <c r="Q4090" s="11" t="s">
        <v>8315</v>
      </c>
      <c r="R4090" t="s">
        <v>8316</v>
      </c>
      <c r="S4090" s="16">
        <f t="shared" si="269"/>
        <v>41990.612546296295</v>
      </c>
      <c r="T4090" s="16">
        <f t="shared" si="270"/>
        <v>42020.434722222228</v>
      </c>
      <c r="U4090">
        <f t="shared" si="271"/>
        <v>2015</v>
      </c>
    </row>
    <row r="4091" spans="1:21" ht="48" hidden="1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P4091">
        <f t="shared" si="268"/>
        <v>30</v>
      </c>
      <c r="Q4091" s="11" t="s">
        <v>8315</v>
      </c>
      <c r="R4091" t="s">
        <v>8316</v>
      </c>
      <c r="S4091" s="16">
        <f t="shared" si="269"/>
        <v>42122.732499999998</v>
      </c>
      <c r="T4091" s="16">
        <f t="shared" si="270"/>
        <v>42155.732638888891</v>
      </c>
      <c r="U4091">
        <f t="shared" si="271"/>
        <v>2015</v>
      </c>
    </row>
    <row r="4092" spans="1:21" ht="48" hidden="1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P4092">
        <f t="shared" si="268"/>
        <v>10.67</v>
      </c>
      <c r="Q4092" s="11" t="s">
        <v>8315</v>
      </c>
      <c r="R4092" t="s">
        <v>8316</v>
      </c>
      <c r="S4092" s="16">
        <f t="shared" si="269"/>
        <v>42209.67288194444</v>
      </c>
      <c r="T4092" s="16">
        <f t="shared" si="270"/>
        <v>42223.625</v>
      </c>
      <c r="U4092">
        <f t="shared" si="271"/>
        <v>2015</v>
      </c>
    </row>
    <row r="4093" spans="1:21" ht="48" hidden="1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P4093">
        <f t="shared" si="268"/>
        <v>25.5</v>
      </c>
      <c r="Q4093" s="11" t="s">
        <v>8315</v>
      </c>
      <c r="R4093" t="s">
        <v>8316</v>
      </c>
      <c r="S4093" s="16">
        <f t="shared" si="269"/>
        <v>41990.506377314814</v>
      </c>
      <c r="T4093" s="16">
        <f t="shared" si="270"/>
        <v>42020.506377314814</v>
      </c>
      <c r="U4093">
        <f t="shared" si="271"/>
        <v>2015</v>
      </c>
    </row>
    <row r="4094" spans="1:21" ht="48" hidden="1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P4094">
        <f t="shared" si="268"/>
        <v>20</v>
      </c>
      <c r="Q4094" s="11" t="s">
        <v>8315</v>
      </c>
      <c r="R4094" t="s">
        <v>8316</v>
      </c>
      <c r="S4094" s="16">
        <f t="shared" si="269"/>
        <v>42039.194988425923</v>
      </c>
      <c r="T4094" s="16">
        <f t="shared" si="270"/>
        <v>42099.153321759266</v>
      </c>
      <c r="U4094">
        <f t="shared" si="271"/>
        <v>2015</v>
      </c>
    </row>
    <row r="4095" spans="1:21" ht="48" hidden="1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P4095">
        <f t="shared" si="268"/>
        <v>15</v>
      </c>
      <c r="Q4095" s="11" t="s">
        <v>8315</v>
      </c>
      <c r="R4095" t="s">
        <v>8316</v>
      </c>
      <c r="S4095" s="16">
        <f t="shared" si="269"/>
        <v>42178.815891203703</v>
      </c>
      <c r="T4095" s="16">
        <f t="shared" si="270"/>
        <v>42238.815891203703</v>
      </c>
      <c r="U4095">
        <f t="shared" si="271"/>
        <v>2015</v>
      </c>
    </row>
    <row r="4096" spans="1:21" ht="48" hidden="1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P4096">
        <f t="shared" si="268"/>
        <v>91.25</v>
      </c>
      <c r="Q4096" s="11" t="s">
        <v>8315</v>
      </c>
      <c r="R4096" t="s">
        <v>8316</v>
      </c>
      <c r="S4096" s="16">
        <f t="shared" si="269"/>
        <v>41890.086805555555</v>
      </c>
      <c r="T4096" s="16">
        <f t="shared" si="270"/>
        <v>41934.207638888889</v>
      </c>
      <c r="U4096">
        <f t="shared" si="271"/>
        <v>2014</v>
      </c>
    </row>
    <row r="4097" spans="1:21" ht="32" hidden="1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P4097">
        <f t="shared" si="268"/>
        <v>800</v>
      </c>
      <c r="Q4097" s="11" t="s">
        <v>8315</v>
      </c>
      <c r="R4097" t="s">
        <v>8316</v>
      </c>
      <c r="S4097" s="16">
        <f t="shared" si="269"/>
        <v>42693.031828703708</v>
      </c>
      <c r="T4097" s="16">
        <f t="shared" si="270"/>
        <v>42723.031828703708</v>
      </c>
      <c r="U4097">
        <f t="shared" si="271"/>
        <v>2016</v>
      </c>
    </row>
    <row r="4098" spans="1:21" ht="48" hidden="1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P4098">
        <f t="shared" si="268"/>
        <v>80</v>
      </c>
      <c r="Q4098" s="11" t="s">
        <v>8315</v>
      </c>
      <c r="R4098" t="s">
        <v>8316</v>
      </c>
      <c r="S4098" s="16">
        <f t="shared" si="269"/>
        <v>42750.530312499999</v>
      </c>
      <c r="T4098" s="16">
        <f t="shared" si="270"/>
        <v>42794.368749999994</v>
      </c>
      <c r="U4098">
        <f t="shared" si="271"/>
        <v>2017</v>
      </c>
    </row>
    <row r="4099" spans="1:21" ht="48" hidden="1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P4099">
        <f t="shared" ref="P4099:P4115" si="272">IFERROR(ROUND(E4099/L4099,2),0)</f>
        <v>0</v>
      </c>
      <c r="Q4099" s="11" t="s">
        <v>8315</v>
      </c>
      <c r="R4099" t="s">
        <v>8316</v>
      </c>
      <c r="S4099" s="16">
        <f t="shared" ref="S4099:S4115" si="273">(((J4099/60)/60)/24)+DATE(1970,1,1)</f>
        <v>42344.824502314819</v>
      </c>
      <c r="T4099" s="16">
        <f t="shared" ref="T4099:T4115" si="274">(((I4099/60)/60)/24)+DATE(1970,1,1)</f>
        <v>42400.996527777781</v>
      </c>
      <c r="U4099">
        <f t="shared" ref="U4099:U4115" si="275">YEAR(T4099)</f>
        <v>2016</v>
      </c>
    </row>
    <row r="4100" spans="1:21" ht="48" hidden="1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P4100">
        <f t="shared" si="272"/>
        <v>0</v>
      </c>
      <c r="Q4100" s="11" t="s">
        <v>8315</v>
      </c>
      <c r="R4100" t="s">
        <v>8316</v>
      </c>
      <c r="S4100" s="16">
        <f t="shared" si="273"/>
        <v>42495.722187499996</v>
      </c>
      <c r="T4100" s="16">
        <f t="shared" si="274"/>
        <v>42525.722187499996</v>
      </c>
      <c r="U4100">
        <f t="shared" si="275"/>
        <v>2016</v>
      </c>
    </row>
    <row r="4101" spans="1:21" ht="48" hidden="1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P4101">
        <f t="shared" si="272"/>
        <v>50</v>
      </c>
      <c r="Q4101" s="11" t="s">
        <v>8315</v>
      </c>
      <c r="R4101" t="s">
        <v>8316</v>
      </c>
      <c r="S4101" s="16">
        <f t="shared" si="273"/>
        <v>42570.850381944445</v>
      </c>
      <c r="T4101" s="16">
        <f t="shared" si="274"/>
        <v>42615.850381944445</v>
      </c>
      <c r="U4101">
        <f t="shared" si="275"/>
        <v>2016</v>
      </c>
    </row>
    <row r="4102" spans="1:21" ht="32" hidden="1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P4102">
        <f t="shared" si="272"/>
        <v>0</v>
      </c>
      <c r="Q4102" s="11" t="s">
        <v>8315</v>
      </c>
      <c r="R4102" t="s">
        <v>8316</v>
      </c>
      <c r="S4102" s="16">
        <f t="shared" si="273"/>
        <v>41927.124884259261</v>
      </c>
      <c r="T4102" s="16">
        <f t="shared" si="274"/>
        <v>41937.124884259261</v>
      </c>
      <c r="U4102">
        <f t="shared" si="275"/>
        <v>2014</v>
      </c>
    </row>
    <row r="4103" spans="1:21" ht="48" hidden="1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P4103">
        <f t="shared" si="272"/>
        <v>0</v>
      </c>
      <c r="Q4103" s="11" t="s">
        <v>8315</v>
      </c>
      <c r="R4103" t="s">
        <v>8316</v>
      </c>
      <c r="S4103" s="16">
        <f t="shared" si="273"/>
        <v>42730.903726851851</v>
      </c>
      <c r="T4103" s="16">
        <f t="shared" si="274"/>
        <v>42760.903726851851</v>
      </c>
      <c r="U4103">
        <f t="shared" si="275"/>
        <v>2017</v>
      </c>
    </row>
    <row r="4104" spans="1:21" ht="48" hidden="1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P4104">
        <f t="shared" si="272"/>
        <v>22.83</v>
      </c>
      <c r="Q4104" s="11" t="s">
        <v>8315</v>
      </c>
      <c r="R4104" t="s">
        <v>8316</v>
      </c>
      <c r="S4104" s="16">
        <f t="shared" si="273"/>
        <v>42475.848067129627</v>
      </c>
      <c r="T4104" s="16">
        <f t="shared" si="274"/>
        <v>42505.848067129627</v>
      </c>
      <c r="U4104">
        <f t="shared" si="275"/>
        <v>2016</v>
      </c>
    </row>
    <row r="4105" spans="1:21" ht="48" hidden="1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P4105">
        <f t="shared" si="272"/>
        <v>16.670000000000002</v>
      </c>
      <c r="Q4105" s="11" t="s">
        <v>8315</v>
      </c>
      <c r="R4105" t="s">
        <v>8316</v>
      </c>
      <c r="S4105" s="16">
        <f t="shared" si="273"/>
        <v>42188.83293981482</v>
      </c>
      <c r="T4105" s="16">
        <f t="shared" si="274"/>
        <v>42242.772222222222</v>
      </c>
      <c r="U4105">
        <f t="shared" si="275"/>
        <v>2015</v>
      </c>
    </row>
    <row r="4106" spans="1:21" ht="48" hidden="1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P4106">
        <f t="shared" si="272"/>
        <v>45.79</v>
      </c>
      <c r="Q4106" s="11" t="s">
        <v>8315</v>
      </c>
      <c r="R4106" t="s">
        <v>8316</v>
      </c>
      <c r="S4106" s="16">
        <f t="shared" si="273"/>
        <v>42640.278171296297</v>
      </c>
      <c r="T4106" s="16">
        <f t="shared" si="274"/>
        <v>42670.278171296297</v>
      </c>
      <c r="U4106">
        <f t="shared" si="275"/>
        <v>2016</v>
      </c>
    </row>
    <row r="4107" spans="1:21" ht="48" hidden="1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P4107">
        <f t="shared" si="272"/>
        <v>383.33</v>
      </c>
      <c r="Q4107" s="11" t="s">
        <v>8315</v>
      </c>
      <c r="R4107" t="s">
        <v>8316</v>
      </c>
      <c r="S4107" s="16">
        <f t="shared" si="273"/>
        <v>42697.010520833333</v>
      </c>
      <c r="T4107" s="16">
        <f t="shared" si="274"/>
        <v>42730.010520833333</v>
      </c>
      <c r="U4107">
        <f t="shared" si="275"/>
        <v>2016</v>
      </c>
    </row>
    <row r="4108" spans="1:21" ht="48" hidden="1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P4108">
        <f t="shared" si="272"/>
        <v>106.97</v>
      </c>
      <c r="Q4108" s="11" t="s">
        <v>8315</v>
      </c>
      <c r="R4108" t="s">
        <v>8316</v>
      </c>
      <c r="S4108" s="16">
        <f t="shared" si="273"/>
        <v>42053.049375000002</v>
      </c>
      <c r="T4108" s="16">
        <f t="shared" si="274"/>
        <v>42096.041666666672</v>
      </c>
      <c r="U4108">
        <f t="shared" si="275"/>
        <v>2015</v>
      </c>
    </row>
    <row r="4109" spans="1:21" ht="48" hidden="1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P4109">
        <f t="shared" si="272"/>
        <v>10.25</v>
      </c>
      <c r="Q4109" s="11" t="s">
        <v>8315</v>
      </c>
      <c r="R4109" t="s">
        <v>8316</v>
      </c>
      <c r="S4109" s="16">
        <f t="shared" si="273"/>
        <v>41883.916678240741</v>
      </c>
      <c r="T4109" s="16">
        <f t="shared" si="274"/>
        <v>41906.916678240741</v>
      </c>
      <c r="U4109">
        <f t="shared" si="275"/>
        <v>2014</v>
      </c>
    </row>
    <row r="4110" spans="1:21" ht="48" hidden="1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P4110">
        <f t="shared" si="272"/>
        <v>59</v>
      </c>
      <c r="Q4110" s="11" t="s">
        <v>8315</v>
      </c>
      <c r="R4110" t="s">
        <v>8316</v>
      </c>
      <c r="S4110" s="16">
        <f t="shared" si="273"/>
        <v>42767.031678240746</v>
      </c>
      <c r="T4110" s="16">
        <f t="shared" si="274"/>
        <v>42797.208333333328</v>
      </c>
      <c r="U4110">
        <f t="shared" si="275"/>
        <v>2017</v>
      </c>
    </row>
    <row r="4111" spans="1:21" ht="48" hidden="1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P4111">
        <f t="shared" si="272"/>
        <v>0</v>
      </c>
      <c r="Q4111" s="11" t="s">
        <v>8315</v>
      </c>
      <c r="R4111" t="s">
        <v>8316</v>
      </c>
      <c r="S4111" s="16">
        <f t="shared" si="273"/>
        <v>42307.539398148147</v>
      </c>
      <c r="T4111" s="16">
        <f t="shared" si="274"/>
        <v>42337.581064814818</v>
      </c>
      <c r="U4111">
        <f t="shared" si="275"/>
        <v>2015</v>
      </c>
    </row>
    <row r="4112" spans="1:21" ht="48" hidden="1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P4112">
        <f t="shared" si="272"/>
        <v>14.33</v>
      </c>
      <c r="Q4112" s="11" t="s">
        <v>8315</v>
      </c>
      <c r="R4112" t="s">
        <v>8316</v>
      </c>
      <c r="S4112" s="16">
        <f t="shared" si="273"/>
        <v>42512.626747685179</v>
      </c>
      <c r="T4112" s="16">
        <f t="shared" si="274"/>
        <v>42572.626747685179</v>
      </c>
      <c r="U4112">
        <f t="shared" si="275"/>
        <v>2016</v>
      </c>
    </row>
    <row r="4113" spans="1:21" ht="48" hidden="1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P4113">
        <f t="shared" si="272"/>
        <v>15.67</v>
      </c>
      <c r="Q4113" s="11" t="s">
        <v>8315</v>
      </c>
      <c r="R4113" t="s">
        <v>8316</v>
      </c>
      <c r="S4113" s="16">
        <f t="shared" si="273"/>
        <v>42029.135879629626</v>
      </c>
      <c r="T4113" s="16">
        <f t="shared" si="274"/>
        <v>42059.135879629626</v>
      </c>
      <c r="U4113">
        <f t="shared" si="275"/>
        <v>2015</v>
      </c>
    </row>
    <row r="4114" spans="1:21" ht="48" hidden="1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P4114">
        <f t="shared" si="272"/>
        <v>1</v>
      </c>
      <c r="Q4114" s="11" t="s">
        <v>8315</v>
      </c>
      <c r="R4114" t="s">
        <v>8316</v>
      </c>
      <c r="S4114" s="16">
        <f t="shared" si="273"/>
        <v>42400.946597222224</v>
      </c>
      <c r="T4114" s="16">
        <f t="shared" si="274"/>
        <v>42428</v>
      </c>
      <c r="U4114">
        <f t="shared" si="275"/>
        <v>2016</v>
      </c>
    </row>
    <row r="4115" spans="1:21" ht="48" hidden="1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P4115">
        <f t="shared" si="272"/>
        <v>1</v>
      </c>
      <c r="Q4115" s="11" t="s">
        <v>8315</v>
      </c>
      <c r="R4115" t="s">
        <v>8316</v>
      </c>
      <c r="S4115" s="16">
        <f t="shared" si="273"/>
        <v>42358.573182870372</v>
      </c>
      <c r="T4115" s="16">
        <f t="shared" si="274"/>
        <v>42377.273611111115</v>
      </c>
      <c r="U4115">
        <f t="shared" si="275"/>
        <v>2016</v>
      </c>
    </row>
  </sheetData>
  <autoFilter ref="A1:U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4" priority="3" operator="containsText" text="canceled">
      <formula>NOT(ISERROR(SEARCH("canceled",F1)))</formula>
    </cfRule>
    <cfRule type="containsText" dxfId="3" priority="5" operator="containsText" text="failed">
      <formula>NOT(ISERROR(SEARCH("failed",F1)))</formula>
    </cfRule>
    <cfRule type="containsText" dxfId="2" priority="6" operator="containsText" text="successful">
      <formula>NOT(ISERROR(SEARCH("successful",F1)))</formula>
    </cfRule>
    <cfRule type="containsText" dxfId="1" priority="7" operator="containsText" text="succesful">
      <formula>NOT(ISERROR(SEARCH("succesful",F1)))</formula>
    </cfRule>
    <cfRule type="containsText" dxfId="0" priority="8" operator="containsText" text="live">
      <formula>NOT(ISERROR(SEARCH("live",F1)))</formula>
    </cfRule>
  </conditionalFormatting>
  <conditionalFormatting sqref="R1:T1 P1 O1:O1048576">
    <cfRule type="colorScale" priority="1">
      <colorScale>
        <cfvo type="min"/>
        <cfvo type="percentile" val="90"/>
        <color rgb="FF00B0F0"/>
        <color rgb="FFFF0000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373FBF-4EAC-1F47-9496-B6AC43141206}">
  <sheetPr codeName="Sheet10"/>
  <dimension ref="A1:C14"/>
  <sheetViews>
    <sheetView workbookViewId="0">
      <selection activeCell="C15" sqref="C15"/>
    </sheetView>
  </sheetViews>
  <sheetFormatPr baseColWidth="10" defaultRowHeight="15" x14ac:dyDescent="0.2"/>
  <cols>
    <col min="1" max="1" width="24.33203125" customWidth="1"/>
    <col min="2" max="2" width="17.1640625" style="18" customWidth="1"/>
    <col min="3" max="3" width="15.1640625" style="18" customWidth="1"/>
  </cols>
  <sheetData>
    <row r="1" spans="1:3" x14ac:dyDescent="0.2">
      <c r="B1" s="18" t="s">
        <v>8383</v>
      </c>
      <c r="C1" s="18" t="s">
        <v>8384</v>
      </c>
    </row>
    <row r="2" spans="1:3" x14ac:dyDescent="0.2">
      <c r="A2" t="s">
        <v>8385</v>
      </c>
      <c r="B2" s="18">
        <f>AVERAGE('[1]Successful US Kickstarters'!D:D)</f>
        <v>5048.8786407766993</v>
      </c>
      <c r="C2" s="18">
        <f>AVERAGE('[1]Failed US Kickstarters'!D:D)</f>
        <v>10554.212</v>
      </c>
    </row>
    <row r="3" spans="1:3" x14ac:dyDescent="0.2">
      <c r="A3" t="s">
        <v>8386</v>
      </c>
      <c r="B3" s="18">
        <f>MEDIAN('[1]Successful US Kickstarters'!D:D)</f>
        <v>3000</v>
      </c>
      <c r="C3" s="18">
        <f>MEDIAN('[1]Failed US Kickstarters'!D:D)</f>
        <v>5000</v>
      </c>
    </row>
    <row r="4" spans="1:3" x14ac:dyDescent="0.2">
      <c r="A4" t="s">
        <v>8409</v>
      </c>
      <c r="B4" s="18">
        <f>_xlfn.STDEV.P('[1]Successful US Kickstarters'!D:D)</f>
        <v>7748.7537726373303</v>
      </c>
      <c r="C4" s="18">
        <f>_xlfn.STDEV.P('[1]Failed US Kickstarters'!D:D)</f>
        <v>21967.731061515115</v>
      </c>
    </row>
    <row r="5" spans="1:3" x14ac:dyDescent="0.2">
      <c r="A5" t="s">
        <v>8410</v>
      </c>
      <c r="B5" s="18">
        <f>_xlfn.QUARTILE.EXC('[1]Successful US Kickstarters'!D:D, 3)</f>
        <v>5000</v>
      </c>
      <c r="C5" s="18">
        <f>_xlfn.QUARTILE.EXC('[1]Failed US Kickstarters'!D:D, 3)</f>
        <v>10000</v>
      </c>
    </row>
    <row r="6" spans="1:3" x14ac:dyDescent="0.2">
      <c r="A6" t="s">
        <v>8411</v>
      </c>
      <c r="B6" s="18">
        <f>_xlfn.QUARTILE.EXC('[1]Successful US Kickstarters'!D:D, 1)</f>
        <v>1500</v>
      </c>
      <c r="C6" s="18">
        <f>_xlfn.QUARTILE.EXC('[1]Failed US Kickstarters'!D:D, 1)</f>
        <v>2000</v>
      </c>
    </row>
    <row r="7" spans="1:3" x14ac:dyDescent="0.2">
      <c r="A7" t="s">
        <v>8412</v>
      </c>
      <c r="B7" s="18">
        <f>B5-B6</f>
        <v>3500</v>
      </c>
      <c r="C7" s="18">
        <f>C5-C6</f>
        <v>8000</v>
      </c>
    </row>
    <row r="9" spans="1:3" x14ac:dyDescent="0.2">
      <c r="A9" t="s">
        <v>8387</v>
      </c>
      <c r="B9" s="18">
        <f>AVERAGE('[1]Successful US Kickstarters'!E:E)</f>
        <v>5601.5458009708727</v>
      </c>
      <c r="C9" s="18">
        <f>AVERAGE('[1]Failed US Kickstarters'!E:E)</f>
        <v>558.65484000000004</v>
      </c>
    </row>
    <row r="10" spans="1:3" x14ac:dyDescent="0.2">
      <c r="A10" t="s">
        <v>8388</v>
      </c>
      <c r="B10" s="18">
        <f>MEDIAN('[1]Successful US Kickstarters'!E:E)</f>
        <v>3167.5</v>
      </c>
      <c r="C10" s="18">
        <f>MEDIAN('[1]Failed US Kickstarters'!E:E)</f>
        <v>103</v>
      </c>
    </row>
    <row r="11" spans="1:3" x14ac:dyDescent="0.2">
      <c r="A11" t="s">
        <v>8413</v>
      </c>
      <c r="B11" s="18">
        <f>_xlfn.STDEV.P('[1]Successful US Kickstarters'!E:E)</f>
        <v>8334.5731699164608</v>
      </c>
      <c r="C11" s="18">
        <f>_xlfn.STDEV.P('[1]Failed US Kickstarters'!E:E)</f>
        <v>1330.5230280400915</v>
      </c>
    </row>
    <row r="12" spans="1:3" x14ac:dyDescent="0.2">
      <c r="A12" t="s">
        <v>8414</v>
      </c>
      <c r="B12" s="18">
        <f>_xlfn.QUARTILE.EXC('[1]Successful US Kickstarters'!E:E, 3)</f>
        <v>5699</v>
      </c>
      <c r="C12" s="18">
        <f>_xlfn.QUARTILE.EXC('[1]Failed US Kickstarters'!E:E, 3)</f>
        <v>501</v>
      </c>
    </row>
    <row r="13" spans="1:3" x14ac:dyDescent="0.2">
      <c r="A13" t="s">
        <v>8415</v>
      </c>
      <c r="B13" s="18">
        <f>_xlfn.QUARTILE.EXC('[1]Successful US Kickstarters'!E:E, 1)</f>
        <v>1716.5074999999999</v>
      </c>
      <c r="C13" s="18">
        <f>_xlfn.QUARTILE.EXC('[1]Failed US Kickstarters'!E:E, 1)</f>
        <v>9.25</v>
      </c>
    </row>
    <row r="14" spans="1:3" x14ac:dyDescent="0.2">
      <c r="A14" t="s">
        <v>8416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0E50E4-9475-5744-837D-F2C011DD4382}">
  <sheetPr codeName="Sheet4"/>
  <dimension ref="A1:E6"/>
  <sheetViews>
    <sheetView workbookViewId="0">
      <selection activeCell="E7" sqref="E7"/>
    </sheetView>
  </sheetViews>
  <sheetFormatPr baseColWidth="10" defaultRowHeight="15" x14ac:dyDescent="0.2"/>
  <cols>
    <col min="1" max="1" width="31" customWidth="1"/>
    <col min="2" max="2" width="105.1640625" customWidth="1"/>
  </cols>
  <sheetData>
    <row r="1" spans="1:5" x14ac:dyDescent="0.2">
      <c r="A1" t="s">
        <v>8379</v>
      </c>
      <c r="B1" t="s">
        <v>4110</v>
      </c>
      <c r="C1" t="s">
        <v>8380</v>
      </c>
      <c r="D1" t="s">
        <v>8381</v>
      </c>
      <c r="E1" t="s">
        <v>8382</v>
      </c>
    </row>
    <row r="2" spans="1:5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</row>
    <row r="3" spans="1:5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</row>
    <row r="4" spans="1:5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</row>
    <row r="5" spans="1:5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</row>
    <row r="6" spans="1:5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459FC5-9AAA-7548-91C5-00ADBF1661BC}">
  <sheetPr codeName="Sheet5"/>
  <dimension ref="A2:E8"/>
  <sheetViews>
    <sheetView tabSelected="1" workbookViewId="0">
      <selection activeCell="A5" sqref="A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2" spans="1:5" x14ac:dyDescent="0.2">
      <c r="A2" s="12" t="s">
        <v>8222</v>
      </c>
      <c r="B2" t="s">
        <v>8360</v>
      </c>
    </row>
    <row r="3" spans="1:5" x14ac:dyDescent="0.2">
      <c r="A3" s="12" t="s">
        <v>8358</v>
      </c>
      <c r="B3" t="s">
        <v>8360</v>
      </c>
    </row>
    <row r="5" spans="1:5" x14ac:dyDescent="0.2">
      <c r="A5" s="12" t="s">
        <v>8363</v>
      </c>
      <c r="B5" s="12" t="s">
        <v>8361</v>
      </c>
    </row>
    <row r="6" spans="1:5" x14ac:dyDescent="0.2">
      <c r="A6" s="12" t="s">
        <v>8364</v>
      </c>
      <c r="B6" t="s">
        <v>8220</v>
      </c>
      <c r="C6" t="s">
        <v>8221</v>
      </c>
      <c r="D6" t="s">
        <v>8218</v>
      </c>
      <c r="E6" t="s">
        <v>8362</v>
      </c>
    </row>
    <row r="7" spans="1:5" x14ac:dyDescent="0.2">
      <c r="A7" s="14" t="s">
        <v>8316</v>
      </c>
      <c r="B7" s="13">
        <v>353</v>
      </c>
      <c r="C7" s="13">
        <v>19</v>
      </c>
      <c r="D7" s="13">
        <v>694</v>
      </c>
      <c r="E7" s="13">
        <v>1066</v>
      </c>
    </row>
    <row r="8" spans="1:5" x14ac:dyDescent="0.2">
      <c r="A8" s="14" t="s">
        <v>8362</v>
      </c>
      <c r="B8" s="13">
        <v>353</v>
      </c>
      <c r="C8" s="13">
        <v>19</v>
      </c>
      <c r="D8" s="13">
        <v>694</v>
      </c>
      <c r="E8" s="13">
        <v>1066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Category Statistics</vt:lpstr>
      <vt:lpstr>Outcomes based on Launch Date</vt:lpstr>
      <vt:lpstr>Theater Outcomes by Launch Date</vt:lpstr>
      <vt:lpstr>Outcomes Based on Goals</vt:lpstr>
      <vt:lpstr>Kickstarter</vt:lpstr>
      <vt:lpstr>Descriptive Statistics</vt:lpstr>
      <vt:lpstr>Edinburgh Research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2022-09-01T03:20:32Z</dcterms:modified>
</cp:coreProperties>
</file>