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iversidad\Documents\Universidad SOC\PyME\Instituciones financieras\Afirme\Simuladores\"/>
    </mc:Choice>
  </mc:AlternateContent>
  <bookViews>
    <workbookView xWindow="0" yWindow="0" windowWidth="21600" windowHeight="913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6" i="2" l="1"/>
  <c r="G4" i="1" l="1"/>
  <c r="F129" i="1" l="1"/>
  <c r="A15" i="1"/>
  <c r="C15" i="1" s="1"/>
  <c r="B14" i="1"/>
  <c r="G5" i="1"/>
  <c r="A16" i="1" l="1"/>
  <c r="A17" i="1" s="1"/>
  <c r="A18" i="1" s="1"/>
  <c r="G10" i="1"/>
  <c r="F14" i="1" s="1"/>
  <c r="G14" i="1" s="1"/>
  <c r="B15" i="1"/>
  <c r="D15" i="1" s="1"/>
  <c r="C16" i="1" l="1"/>
  <c r="C17" i="1"/>
  <c r="E15" i="1"/>
  <c r="G15" i="1" s="1"/>
  <c r="B16" i="1"/>
  <c r="C18" i="1"/>
  <c r="A19" i="1"/>
  <c r="C19" i="1" l="1"/>
  <c r="A20" i="1"/>
  <c r="B17" i="1"/>
  <c r="D16" i="1"/>
  <c r="A21" i="1" l="1"/>
  <c r="C20" i="1"/>
  <c r="E16" i="1"/>
  <c r="G16" i="1" s="1"/>
  <c r="D17" i="1"/>
  <c r="B18" i="1"/>
  <c r="D18" i="1" l="1"/>
  <c r="B19" i="1"/>
  <c r="C21" i="1"/>
  <c r="A22" i="1"/>
  <c r="E17" i="1"/>
  <c r="G17" i="1" s="1"/>
  <c r="E18" i="1" l="1"/>
  <c r="D19" i="1"/>
  <c r="B20" i="1"/>
  <c r="C22" i="1"/>
  <c r="A23" i="1"/>
  <c r="A24" i="1" l="1"/>
  <c r="C23" i="1"/>
  <c r="D20" i="1"/>
  <c r="B21" i="1"/>
  <c r="E19" i="1"/>
  <c r="G19" i="1" s="1"/>
  <c r="G18" i="1"/>
  <c r="D21" i="1" l="1"/>
  <c r="B22" i="1"/>
  <c r="E20" i="1"/>
  <c r="G20" i="1" s="1"/>
  <c r="C24" i="1"/>
  <c r="A25" i="1"/>
  <c r="A26" i="1" l="1"/>
  <c r="C25" i="1"/>
  <c r="E21" i="1"/>
  <c r="G21" i="1" s="1"/>
  <c r="D22" i="1"/>
  <c r="B23" i="1"/>
  <c r="E22" i="1" l="1"/>
  <c r="G22" i="1" s="1"/>
  <c r="A27" i="1"/>
  <c r="D23" i="1"/>
  <c r="B24" i="1"/>
  <c r="E23" i="1" l="1"/>
  <c r="G23" i="1" s="1"/>
  <c r="D24" i="1"/>
  <c r="B25" i="1"/>
  <c r="A28" i="1"/>
  <c r="C27" i="1"/>
  <c r="C28" i="1" l="1"/>
  <c r="A29" i="1"/>
  <c r="D25" i="1"/>
  <c r="B26" i="1"/>
  <c r="C26" i="1" s="1"/>
  <c r="E24" i="1"/>
  <c r="G24" i="1" s="1"/>
  <c r="D26" i="1" l="1"/>
  <c r="B27" i="1"/>
  <c r="C29" i="1"/>
  <c r="A30" i="1"/>
  <c r="E25" i="1"/>
  <c r="G25" i="1" s="1"/>
  <c r="E26" i="1" l="1"/>
  <c r="G26" i="1" s="1"/>
  <c r="D27" i="1"/>
  <c r="B28" i="1"/>
  <c r="C30" i="1"/>
  <c r="A31" i="1"/>
  <c r="D28" i="1" l="1"/>
  <c r="B29" i="1"/>
  <c r="C31" i="1"/>
  <c r="A32" i="1"/>
  <c r="E27" i="1"/>
  <c r="G27" i="1" s="1"/>
  <c r="E28" i="1" l="1"/>
  <c r="G28" i="1" s="1"/>
  <c r="D29" i="1"/>
  <c r="B30" i="1"/>
  <c r="C32" i="1"/>
  <c r="A33" i="1"/>
  <c r="A34" i="1" l="1"/>
  <c r="C33" i="1"/>
  <c r="E29" i="1"/>
  <c r="G29" i="1" s="1"/>
  <c r="D30" i="1"/>
  <c r="B31" i="1"/>
  <c r="E30" i="1" l="1"/>
  <c r="G30" i="1" s="1"/>
  <c r="C34" i="1"/>
  <c r="A35" i="1"/>
  <c r="D31" i="1"/>
  <c r="B32" i="1"/>
  <c r="E31" i="1" l="1"/>
  <c r="G31" i="1" s="1"/>
  <c r="A36" i="1"/>
  <c r="C35" i="1"/>
  <c r="D32" i="1"/>
  <c r="B33" i="1"/>
  <c r="C36" i="1" l="1"/>
  <c r="A37" i="1"/>
  <c r="E32" i="1"/>
  <c r="G32" i="1" s="1"/>
  <c r="D33" i="1"/>
  <c r="B34" i="1"/>
  <c r="A38" i="1" l="1"/>
  <c r="C37" i="1"/>
  <c r="E33" i="1"/>
  <c r="G33" i="1" s="1"/>
  <c r="D34" i="1"/>
  <c r="B35" i="1"/>
  <c r="E34" i="1" l="1"/>
  <c r="G34" i="1" s="1"/>
  <c r="A39" i="1"/>
  <c r="D35" i="1"/>
  <c r="B36" i="1"/>
  <c r="A40" i="1" l="1"/>
  <c r="C39" i="1"/>
  <c r="E35" i="1"/>
  <c r="G35" i="1" s="1"/>
  <c r="D36" i="1"/>
  <c r="B37" i="1"/>
  <c r="E36" i="1" l="1"/>
  <c r="G36" i="1" s="1"/>
  <c r="C40" i="1"/>
  <c r="A41" i="1"/>
  <c r="D37" i="1"/>
  <c r="B38" i="1"/>
  <c r="C38" i="1" s="1"/>
  <c r="E37" i="1" l="1"/>
  <c r="G37" i="1" s="1"/>
  <c r="D38" i="1"/>
  <c r="B39" i="1"/>
  <c r="A42" i="1"/>
  <c r="C41" i="1"/>
  <c r="D39" i="1" l="1"/>
  <c r="B40" i="1"/>
  <c r="C42" i="1"/>
  <c r="A43" i="1"/>
  <c r="E38" i="1"/>
  <c r="G38" i="1" s="1"/>
  <c r="A44" i="1" l="1"/>
  <c r="C43" i="1"/>
  <c r="E39" i="1"/>
  <c r="G39" i="1" s="1"/>
  <c r="D40" i="1"/>
  <c r="B41" i="1"/>
  <c r="E40" i="1" l="1"/>
  <c r="G40" i="1" s="1"/>
  <c r="C44" i="1"/>
  <c r="A45" i="1"/>
  <c r="D41" i="1"/>
  <c r="B42" i="1"/>
  <c r="E41" i="1" l="1"/>
  <c r="G41" i="1" s="1"/>
  <c r="D42" i="1"/>
  <c r="B43" i="1"/>
  <c r="A46" i="1"/>
  <c r="C45" i="1"/>
  <c r="C46" i="1" l="1"/>
  <c r="A47" i="1"/>
  <c r="E42" i="1"/>
  <c r="G42" i="1" s="1"/>
  <c r="D43" i="1"/>
  <c r="B44" i="1"/>
  <c r="D44" i="1" l="1"/>
  <c r="B45" i="1"/>
  <c r="E43" i="1"/>
  <c r="G43" i="1" s="1"/>
  <c r="C47" i="1"/>
  <c r="A48" i="1"/>
  <c r="E44" i="1" l="1"/>
  <c r="G44" i="1" s="1"/>
  <c r="C48" i="1"/>
  <c r="A49" i="1"/>
  <c r="D45" i="1"/>
  <c r="B46" i="1"/>
  <c r="E45" i="1" l="1"/>
  <c r="G45" i="1" s="1"/>
  <c r="D46" i="1"/>
  <c r="B47" i="1"/>
  <c r="A50" i="1"/>
  <c r="C49" i="1"/>
  <c r="A51" i="1" l="1"/>
  <c r="D47" i="1"/>
  <c r="B48" i="1"/>
  <c r="E46" i="1"/>
  <c r="G46" i="1" s="1"/>
  <c r="E47" i="1" l="1"/>
  <c r="G47" i="1" s="1"/>
  <c r="D48" i="1"/>
  <c r="B49" i="1"/>
  <c r="C51" i="1"/>
  <c r="A52" i="1"/>
  <c r="E48" i="1" l="1"/>
  <c r="G48" i="1" s="1"/>
  <c r="C52" i="1"/>
  <c r="A53" i="1"/>
  <c r="D49" i="1"/>
  <c r="B50" i="1"/>
  <c r="E49" i="1" l="1"/>
  <c r="G49" i="1" s="1"/>
  <c r="C50" i="1"/>
  <c r="B51" i="1" s="1"/>
  <c r="D50" i="1"/>
  <c r="E50" i="1" s="1"/>
  <c r="C53" i="1"/>
  <c r="A54" i="1"/>
  <c r="D51" i="1" l="1"/>
  <c r="B52" i="1"/>
  <c r="G50" i="1"/>
  <c r="C54" i="1"/>
  <c r="A55" i="1"/>
  <c r="D52" i="1" l="1"/>
  <c r="B53" i="1"/>
  <c r="E51" i="1"/>
  <c r="G51" i="1" s="1"/>
  <c r="A56" i="1"/>
  <c r="C55" i="1"/>
  <c r="D53" i="1" l="1"/>
  <c r="B54" i="1"/>
  <c r="E52" i="1"/>
  <c r="G52" i="1" s="1"/>
  <c r="C56" i="1"/>
  <c r="A57" i="1"/>
  <c r="D54" i="1" l="1"/>
  <c r="B55" i="1"/>
  <c r="E53" i="1"/>
  <c r="G53" i="1" s="1"/>
  <c r="A58" i="1"/>
  <c r="C57" i="1"/>
  <c r="D55" i="1" l="1"/>
  <c r="B56" i="1"/>
  <c r="E54" i="1"/>
  <c r="G54" i="1" s="1"/>
  <c r="C58" i="1"/>
  <c r="A59" i="1"/>
  <c r="D56" i="1" l="1"/>
  <c r="B57" i="1"/>
  <c r="E55" i="1"/>
  <c r="G55" i="1" s="1"/>
  <c r="A60" i="1"/>
  <c r="C59" i="1"/>
  <c r="D57" i="1" l="1"/>
  <c r="B58" i="1"/>
  <c r="E56" i="1"/>
  <c r="G56" i="1" s="1"/>
  <c r="C60" i="1"/>
  <c r="A61" i="1"/>
  <c r="D58" i="1" l="1"/>
  <c r="B59" i="1"/>
  <c r="E57" i="1"/>
  <c r="G57" i="1" s="1"/>
  <c r="A62" i="1"/>
  <c r="C61" i="1"/>
  <c r="D59" i="1" l="1"/>
  <c r="B60" i="1"/>
  <c r="E58" i="1"/>
  <c r="G58" i="1" s="1"/>
  <c r="A63" i="1"/>
  <c r="C62" i="1"/>
  <c r="D60" i="1" l="1"/>
  <c r="B61" i="1"/>
  <c r="E59" i="1"/>
  <c r="G59" i="1" s="1"/>
  <c r="C63" i="1"/>
  <c r="A64" i="1"/>
  <c r="D61" i="1" l="1"/>
  <c r="B62" i="1"/>
  <c r="E60" i="1"/>
  <c r="G60" i="1" s="1"/>
  <c r="C64" i="1"/>
  <c r="A65" i="1"/>
  <c r="D62" i="1" l="1"/>
  <c r="B63" i="1"/>
  <c r="E61" i="1"/>
  <c r="G61" i="1" s="1"/>
  <c r="A66" i="1"/>
  <c r="C65" i="1"/>
  <c r="D63" i="1" l="1"/>
  <c r="B64" i="1"/>
  <c r="E62" i="1"/>
  <c r="G62" i="1" s="1"/>
  <c r="C66" i="1"/>
  <c r="A67" i="1"/>
  <c r="D64" i="1" l="1"/>
  <c r="B65" i="1"/>
  <c r="E63" i="1"/>
  <c r="G63" i="1" s="1"/>
  <c r="A68" i="1"/>
  <c r="C67" i="1"/>
  <c r="D65" i="1" l="1"/>
  <c r="B66" i="1"/>
  <c r="E64" i="1"/>
  <c r="G64" i="1" s="1"/>
  <c r="C68" i="1"/>
  <c r="A69" i="1"/>
  <c r="E65" i="1" l="1"/>
  <c r="G65" i="1" s="1"/>
  <c r="D66" i="1"/>
  <c r="B67" i="1"/>
  <c r="A70" i="1"/>
  <c r="C69" i="1"/>
  <c r="E66" i="1" l="1"/>
  <c r="G66" i="1" s="1"/>
  <c r="D67" i="1"/>
  <c r="B68" i="1"/>
  <c r="C70" i="1"/>
  <c r="A71" i="1"/>
  <c r="E67" i="1" l="1"/>
  <c r="G67" i="1" s="1"/>
  <c r="D68" i="1"/>
  <c r="B69" i="1"/>
  <c r="A72" i="1"/>
  <c r="C71" i="1"/>
  <c r="E68" i="1" l="1"/>
  <c r="G68" i="1" s="1"/>
  <c r="D69" i="1"/>
  <c r="B70" i="1"/>
  <c r="C72" i="1"/>
  <c r="A73" i="1"/>
  <c r="D70" i="1" l="1"/>
  <c r="B71" i="1"/>
  <c r="E69" i="1"/>
  <c r="G69" i="1" s="1"/>
  <c r="A74" i="1"/>
  <c r="C73" i="1"/>
  <c r="D71" i="1" l="1"/>
  <c r="B72" i="1"/>
  <c r="E70" i="1"/>
  <c r="G70" i="1" s="1"/>
  <c r="A75" i="1"/>
  <c r="D72" i="1" l="1"/>
  <c r="B73" i="1"/>
  <c r="E71" i="1"/>
  <c r="G71" i="1" s="1"/>
  <c r="B75" i="1"/>
  <c r="D75" i="1"/>
  <c r="A76" i="1"/>
  <c r="G75" i="1"/>
  <c r="E75" i="1"/>
  <c r="C75" i="1"/>
  <c r="D73" i="1" l="1"/>
  <c r="B74" i="1"/>
  <c r="E72" i="1"/>
  <c r="G72" i="1" s="1"/>
  <c r="C76" i="1"/>
  <c r="A77" i="1"/>
  <c r="E76" i="1"/>
  <c r="G76" i="1"/>
  <c r="B76" i="1"/>
  <c r="D76" i="1"/>
  <c r="D74" i="1" l="1"/>
  <c r="E74" i="1" s="1"/>
  <c r="C74" i="1"/>
  <c r="E73" i="1"/>
  <c r="G73" i="1" s="1"/>
  <c r="G77" i="1"/>
  <c r="E77" i="1"/>
  <c r="A78" i="1"/>
  <c r="B77" i="1"/>
  <c r="C77" i="1"/>
  <c r="D77" i="1"/>
  <c r="G74" i="1" l="1"/>
  <c r="A79" i="1"/>
  <c r="G78" i="1"/>
  <c r="D78" i="1"/>
  <c r="B78" i="1"/>
  <c r="C78" i="1"/>
  <c r="E78" i="1"/>
  <c r="A80" i="1" l="1"/>
  <c r="G79" i="1"/>
  <c r="D79" i="1"/>
  <c r="C79" i="1"/>
  <c r="B79" i="1"/>
  <c r="E79" i="1"/>
  <c r="A81" i="1" l="1"/>
  <c r="G80" i="1"/>
  <c r="B80" i="1"/>
  <c r="E80" i="1"/>
  <c r="D80" i="1"/>
  <c r="C80" i="1"/>
  <c r="A82" i="1" l="1"/>
  <c r="C81" i="1"/>
  <c r="E81" i="1"/>
  <c r="G81" i="1"/>
  <c r="D81" i="1"/>
  <c r="B81" i="1"/>
  <c r="A83" i="1" l="1"/>
  <c r="G82" i="1"/>
  <c r="E82" i="1"/>
  <c r="C82" i="1"/>
  <c r="B82" i="1"/>
  <c r="D82" i="1"/>
  <c r="A84" i="1" l="1"/>
  <c r="E83" i="1"/>
  <c r="B83" i="1"/>
  <c r="C83" i="1"/>
  <c r="D83" i="1"/>
  <c r="G83" i="1"/>
  <c r="A85" i="1" l="1"/>
  <c r="B84" i="1"/>
  <c r="C84" i="1"/>
  <c r="D84" i="1"/>
  <c r="E84" i="1"/>
  <c r="G84" i="1"/>
  <c r="E85" i="1" l="1"/>
  <c r="B85" i="1"/>
  <c r="G85" i="1"/>
  <c r="D85" i="1"/>
  <c r="C85" i="1"/>
  <c r="A86" i="1"/>
  <c r="E86" i="1" l="1"/>
  <c r="G86" i="1"/>
  <c r="D86" i="1"/>
  <c r="B86" i="1"/>
  <c r="A87" i="1"/>
  <c r="C86" i="1"/>
  <c r="E87" i="1" l="1"/>
  <c r="G87" i="1"/>
  <c r="D87" i="1"/>
  <c r="C87" i="1"/>
  <c r="B87" i="1"/>
  <c r="A88" i="1"/>
  <c r="A89" i="1" l="1"/>
  <c r="G88" i="1"/>
  <c r="B88" i="1"/>
  <c r="E88" i="1"/>
  <c r="D88" i="1"/>
  <c r="C88" i="1"/>
  <c r="E89" i="1" l="1"/>
  <c r="A90" i="1"/>
  <c r="C89" i="1"/>
  <c r="G89" i="1"/>
  <c r="D89" i="1"/>
  <c r="B89" i="1"/>
  <c r="E90" i="1" l="1"/>
  <c r="G90" i="1"/>
  <c r="C90" i="1"/>
  <c r="A91" i="1"/>
  <c r="B90" i="1"/>
  <c r="D90" i="1"/>
  <c r="E91" i="1" l="1"/>
  <c r="A92" i="1"/>
  <c r="B91" i="1"/>
  <c r="C91" i="1"/>
  <c r="D91" i="1"/>
  <c r="G91" i="1"/>
  <c r="A93" i="1" l="1"/>
  <c r="B92" i="1"/>
  <c r="C92" i="1"/>
  <c r="D92" i="1"/>
  <c r="E92" i="1"/>
  <c r="G92" i="1"/>
  <c r="E93" i="1" l="1"/>
  <c r="B93" i="1"/>
  <c r="G93" i="1"/>
  <c r="D93" i="1"/>
  <c r="C93" i="1"/>
  <c r="A94" i="1"/>
  <c r="E94" i="1" l="1"/>
  <c r="G94" i="1"/>
  <c r="D94" i="1"/>
  <c r="B94" i="1"/>
  <c r="A95" i="1"/>
  <c r="C94" i="1"/>
  <c r="E95" i="1" l="1"/>
  <c r="G95" i="1"/>
  <c r="D95" i="1"/>
  <c r="B95" i="1"/>
  <c r="C95" i="1"/>
  <c r="A96" i="1"/>
  <c r="A97" i="1" l="1"/>
  <c r="G96" i="1"/>
  <c r="B96" i="1"/>
  <c r="E96" i="1"/>
  <c r="D96" i="1"/>
  <c r="C96" i="1"/>
  <c r="E97" i="1" l="1"/>
  <c r="A98" i="1"/>
  <c r="C97" i="1"/>
  <c r="G97" i="1"/>
  <c r="D97" i="1"/>
  <c r="B97" i="1"/>
  <c r="E98" i="1" l="1"/>
  <c r="G98" i="1"/>
  <c r="C98" i="1"/>
  <c r="A99" i="1"/>
  <c r="B98" i="1"/>
  <c r="D98" i="1"/>
  <c r="E99" i="1" l="1"/>
  <c r="A100" i="1"/>
  <c r="B99" i="1"/>
  <c r="C99" i="1"/>
  <c r="G99" i="1"/>
  <c r="D99" i="1"/>
  <c r="A101" i="1" l="1"/>
  <c r="B100" i="1"/>
  <c r="C100" i="1"/>
  <c r="D100" i="1"/>
  <c r="E100" i="1"/>
  <c r="G100" i="1"/>
  <c r="E101" i="1" l="1"/>
  <c r="B101" i="1"/>
  <c r="G101" i="1"/>
  <c r="D101" i="1"/>
  <c r="C101" i="1"/>
  <c r="A102" i="1"/>
  <c r="E102" i="1" l="1"/>
  <c r="G102" i="1"/>
  <c r="D102" i="1"/>
  <c r="B102" i="1"/>
  <c r="A103" i="1"/>
  <c r="C102" i="1"/>
  <c r="E103" i="1" l="1"/>
  <c r="G103" i="1"/>
  <c r="D103" i="1"/>
  <c r="C103" i="1"/>
  <c r="B103" i="1"/>
  <c r="A104" i="1"/>
  <c r="A105" i="1" l="1"/>
  <c r="G104" i="1"/>
  <c r="B104" i="1"/>
  <c r="E104" i="1"/>
  <c r="D104" i="1"/>
  <c r="C104" i="1"/>
  <c r="E105" i="1" l="1"/>
  <c r="A106" i="1"/>
  <c r="C105" i="1"/>
  <c r="G105" i="1"/>
  <c r="D105" i="1"/>
  <c r="B105" i="1"/>
  <c r="E106" i="1" l="1"/>
  <c r="G106" i="1"/>
  <c r="C106" i="1"/>
  <c r="A107" i="1"/>
  <c r="B106" i="1"/>
  <c r="D106" i="1"/>
  <c r="E107" i="1" l="1"/>
  <c r="A108" i="1"/>
  <c r="B107" i="1"/>
  <c r="C107" i="1"/>
  <c r="G107" i="1"/>
  <c r="D107" i="1"/>
  <c r="A109" i="1" l="1"/>
  <c r="B108" i="1"/>
  <c r="C108" i="1"/>
  <c r="D108" i="1"/>
  <c r="E108" i="1"/>
  <c r="G108" i="1"/>
  <c r="E109" i="1" l="1"/>
  <c r="B109" i="1"/>
  <c r="G109" i="1"/>
  <c r="D109" i="1"/>
  <c r="C109" i="1"/>
  <c r="A110" i="1"/>
  <c r="E110" i="1" l="1"/>
  <c r="G110" i="1"/>
  <c r="D110" i="1"/>
  <c r="B110" i="1"/>
  <c r="A111" i="1"/>
  <c r="C110" i="1"/>
  <c r="E111" i="1" l="1"/>
  <c r="G111" i="1"/>
  <c r="D111" i="1"/>
  <c r="C111" i="1"/>
  <c r="B111" i="1"/>
  <c r="A112" i="1"/>
  <c r="A113" i="1" l="1"/>
  <c r="G112" i="1"/>
  <c r="B112" i="1"/>
  <c r="E112" i="1"/>
  <c r="D112" i="1"/>
  <c r="C112" i="1"/>
  <c r="E113" i="1" l="1"/>
  <c r="A114" i="1"/>
  <c r="C113" i="1"/>
  <c r="G113" i="1"/>
  <c r="D113" i="1"/>
  <c r="B113" i="1"/>
  <c r="E114" i="1" l="1"/>
  <c r="G114" i="1"/>
  <c r="C114" i="1"/>
  <c r="A115" i="1"/>
  <c r="B114" i="1"/>
  <c r="D114" i="1"/>
  <c r="E115" i="1" l="1"/>
  <c r="A116" i="1"/>
  <c r="C115" i="1"/>
  <c r="B115" i="1"/>
  <c r="D115" i="1"/>
  <c r="G115" i="1"/>
  <c r="A117" i="1" l="1"/>
  <c r="B116" i="1"/>
  <c r="C116" i="1"/>
  <c r="D116" i="1"/>
  <c r="E116" i="1"/>
  <c r="G116" i="1"/>
  <c r="E117" i="1" l="1"/>
  <c r="B117" i="1"/>
  <c r="G117" i="1"/>
  <c r="D117" i="1"/>
  <c r="C117" i="1"/>
  <c r="A118" i="1"/>
  <c r="E118" i="1" l="1"/>
  <c r="G118" i="1"/>
  <c r="D118" i="1"/>
  <c r="B118" i="1"/>
  <c r="A119" i="1"/>
  <c r="C118" i="1"/>
  <c r="E119" i="1" l="1"/>
  <c r="G119" i="1"/>
  <c r="D119" i="1"/>
  <c r="C119" i="1"/>
  <c r="B119" i="1"/>
  <c r="A120" i="1"/>
  <c r="A121" i="1" l="1"/>
  <c r="G120" i="1"/>
  <c r="B120" i="1"/>
  <c r="E120" i="1"/>
  <c r="D120" i="1"/>
  <c r="C120" i="1"/>
  <c r="E121" i="1" l="1"/>
  <c r="C121" i="1"/>
  <c r="A122" i="1"/>
  <c r="G121" i="1"/>
  <c r="D121" i="1"/>
  <c r="B121" i="1"/>
  <c r="A123" i="1" l="1"/>
  <c r="G122" i="1"/>
  <c r="E122" i="1"/>
  <c r="C122" i="1"/>
  <c r="B122" i="1"/>
  <c r="D122" i="1"/>
  <c r="E123" i="1" l="1"/>
  <c r="C123" i="1"/>
  <c r="B123" i="1"/>
  <c r="A124" i="1"/>
  <c r="G123" i="1"/>
  <c r="D123" i="1"/>
  <c r="E124" i="1" l="1"/>
  <c r="B124" i="1"/>
  <c r="A125" i="1"/>
  <c r="C124" i="1"/>
  <c r="D124" i="1"/>
  <c r="G124" i="1"/>
  <c r="A126" i="1" l="1"/>
  <c r="B125" i="1"/>
  <c r="G125" i="1"/>
  <c r="D125" i="1"/>
  <c r="E125" i="1"/>
  <c r="C125" i="1"/>
  <c r="A127" i="1" l="1"/>
  <c r="G126" i="1"/>
  <c r="D126" i="1"/>
  <c r="B126" i="1"/>
  <c r="C126" i="1"/>
  <c r="E126" i="1"/>
  <c r="E127" i="1" l="1"/>
  <c r="G127" i="1"/>
  <c r="D127" i="1"/>
  <c r="B127" i="1"/>
  <c r="A128" i="1"/>
  <c r="C127" i="1"/>
  <c r="E128" i="1" l="1"/>
  <c r="E129" i="1" s="1"/>
  <c r="D128" i="1"/>
  <c r="D129" i="1" s="1"/>
  <c r="B128" i="1"/>
  <c r="C128" i="1"/>
  <c r="C129" i="1" s="1"/>
  <c r="G128" i="1"/>
  <c r="C10" i="1" l="1"/>
  <c r="G129" i="1"/>
</calcChain>
</file>

<file path=xl/sharedStrings.xml><?xml version="1.0" encoding="utf-8"?>
<sst xmlns="http://schemas.openxmlformats.org/spreadsheetml/2006/main" count="57" uniqueCount="56">
  <si>
    <t>Generales del Crédito</t>
  </si>
  <si>
    <t>Comisiones y Gastos de Otorgamiento</t>
  </si>
  <si>
    <t>IVA</t>
  </si>
  <si>
    <t>Término</t>
  </si>
  <si>
    <t>Monto</t>
  </si>
  <si>
    <t>Comisión por Apertura</t>
  </si>
  <si>
    <t>0%</t>
  </si>
  <si>
    <t>Descripción</t>
  </si>
  <si>
    <t>Plazo (días)</t>
  </si>
  <si>
    <t>Pagos</t>
  </si>
  <si>
    <t>Tasa</t>
  </si>
  <si>
    <t>IVA Comisión por Apertura</t>
  </si>
  <si>
    <t>10%</t>
  </si>
  <si>
    <t>6 Meses</t>
  </si>
  <si>
    <t>Comisión</t>
  </si>
  <si>
    <t>Gastos de Registro</t>
  </si>
  <si>
    <t>15%</t>
  </si>
  <si>
    <t>1 Año</t>
  </si>
  <si>
    <t>Plazo</t>
  </si>
  <si>
    <t>3 Años</t>
  </si>
  <si>
    <t>IVA Gastos de Registro</t>
  </si>
  <si>
    <t>1.5 Años</t>
  </si>
  <si>
    <t>Cobro de IVA</t>
  </si>
  <si>
    <t>Gastos de Honorarios de Notario</t>
  </si>
  <si>
    <t>2 Años</t>
  </si>
  <si>
    <t>IVA Gastos de Notario</t>
  </si>
  <si>
    <t>2.5 Años</t>
  </si>
  <si>
    <t>Costo Anual Total (CAT)</t>
  </si>
  <si>
    <t>Total</t>
  </si>
  <si>
    <t>3.5 Años</t>
  </si>
  <si>
    <t>TABLA DE AMORTIZACIÓN</t>
  </si>
  <si>
    <t>4 Años</t>
  </si>
  <si>
    <t>Pago</t>
  </si>
  <si>
    <t>Saldo</t>
  </si>
  <si>
    <t>Capital</t>
  </si>
  <si>
    <t>Interés</t>
  </si>
  <si>
    <t>Otros</t>
  </si>
  <si>
    <t>Flujo</t>
  </si>
  <si>
    <t>4.5 Años</t>
  </si>
  <si>
    <t>5 Años</t>
  </si>
  <si>
    <t>5.5 Años</t>
  </si>
  <si>
    <t>6 Años</t>
  </si>
  <si>
    <t>6.5 Años</t>
  </si>
  <si>
    <t>7 Años</t>
  </si>
  <si>
    <t>7.5 Años</t>
  </si>
  <si>
    <t>8 Años</t>
  </si>
  <si>
    <t>8.5 Años</t>
  </si>
  <si>
    <t>9 Años</t>
  </si>
  <si>
    <t>9.5 Años</t>
  </si>
  <si>
    <t>Sumas</t>
  </si>
  <si>
    <t>Crédito Simple</t>
  </si>
  <si>
    <t>autorizada</t>
  </si>
  <si>
    <t>dispone</t>
  </si>
  <si>
    <t>tasa interés</t>
  </si>
  <si>
    <t>mensualidad</t>
  </si>
  <si>
    <t>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</si>
</sst>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0%"/>
    <numFmt numFmtId="165" formatCode="00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6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Calibri"/>
      <family val="2"/>
    </font>
    <font>
      <sz val="8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vertical="center"/>
    </xf>
    <xf numFmtId="4" fontId="3" fillId="3" borderId="3" xfId="0" applyNumberFormat="1" applyFont="1" applyFill="1" applyBorder="1" applyAlignment="1" applyProtection="1">
      <alignment vertical="center"/>
      <protection locked="0"/>
    </xf>
    <xf numFmtId="4" fontId="3" fillId="0" borderId="3" xfId="0" applyNumberFormat="1" applyFont="1" applyFill="1" applyBorder="1" applyAlignment="1" applyProtection="1">
      <alignment vertical="center"/>
    </xf>
    <xf numFmtId="0" fontId="3" fillId="0" borderId="0" xfId="0" quotePrefix="1" applyFont="1" applyAlignment="1">
      <alignment vertical="center"/>
    </xf>
    <xf numFmtId="164" fontId="3" fillId="3" borderId="3" xfId="0" applyNumberFormat="1" applyFont="1" applyFill="1" applyBorder="1" applyAlignment="1" applyProtection="1">
      <alignment vertical="center"/>
      <protection locked="0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64" fontId="4" fillId="0" borderId="6" xfId="1" applyNumberFormat="1" applyFont="1" applyBorder="1" applyAlignment="1">
      <alignment vertical="center"/>
    </xf>
    <xf numFmtId="4" fontId="4" fillId="0" borderId="7" xfId="0" applyNumberFormat="1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vertical="center"/>
    </xf>
    <xf numFmtId="4" fontId="3" fillId="0" borderId="11" xfId="0" applyNumberFormat="1" applyFont="1" applyBorder="1" applyAlignment="1">
      <alignment vertical="center"/>
    </xf>
    <xf numFmtId="165" fontId="3" fillId="0" borderId="2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vertical="center"/>
    </xf>
    <xf numFmtId="4" fontId="3" fillId="3" borderId="1" xfId="0" applyNumberFormat="1" applyFont="1" applyFill="1" applyBorder="1" applyAlignment="1" applyProtection="1">
      <alignment vertical="center"/>
      <protection locked="0"/>
    </xf>
    <xf numFmtId="4" fontId="3" fillId="0" borderId="3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" fontId="4" fillId="0" borderId="12" xfId="0" applyNumberFormat="1" applyFont="1" applyBorder="1" applyAlignment="1">
      <alignment vertical="center"/>
    </xf>
    <xf numFmtId="4" fontId="4" fillId="0" borderId="13" xfId="0" applyNumberFormat="1" applyFont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0" fontId="3" fillId="3" borderId="3" xfId="0" applyFont="1" applyFill="1" applyBorder="1" applyAlignment="1" applyProtection="1">
      <alignment horizontal="right" vertical="center"/>
      <protection locked="0"/>
    </xf>
    <xf numFmtId="0" fontId="3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0" xfId="0" quotePrefix="1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10" fontId="3" fillId="5" borderId="3" xfId="0" applyNumberFormat="1" applyFont="1" applyFill="1" applyBorder="1" applyAlignment="1" applyProtection="1">
      <alignment vertical="center"/>
    </xf>
    <xf numFmtId="9" fontId="3" fillId="5" borderId="7" xfId="0" applyNumberFormat="1" applyFont="1" applyFill="1" applyBorder="1" applyAlignment="1" applyProtection="1">
      <alignment horizontal="right" vertical="center"/>
    </xf>
    <xf numFmtId="44" fontId="0" fillId="0" borderId="0" xfId="2" applyFont="1"/>
    <xf numFmtId="10" fontId="0" fillId="0" borderId="0" xfId="2" applyNumberFormat="1" applyFont="1"/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165" fontId="4" fillId="0" borderId="17" xfId="0" applyNumberFormat="1" applyFont="1" applyBorder="1" applyAlignment="1">
      <alignment horizontal="left" vertical="center"/>
    </xf>
    <xf numFmtId="165" fontId="4" fillId="0" borderId="12" xfId="0" applyNumberFormat="1" applyFont="1" applyBorder="1" applyAlignment="1">
      <alignment horizontal="left" vertical="center"/>
    </xf>
    <xf numFmtId="0" fontId="3" fillId="3" borderId="2" xfId="0" applyFont="1" applyFill="1" applyBorder="1" applyAlignment="1" applyProtection="1">
      <alignment horizontal="left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4" fillId="0" borderId="18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3" fillId="2" borderId="0" xfId="0" applyFont="1" applyFill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30"/>
  <sheetViews>
    <sheetView tabSelected="1" workbookViewId="0">
      <selection activeCell="C50" sqref="C50"/>
    </sheetView>
  </sheetViews>
  <sheetFormatPr baseColWidth="10" defaultColWidth="0" defaultRowHeight="15" x14ac:dyDescent="0.25"/>
  <cols>
    <col min="1" max="1" width="25" customWidth="1"/>
    <col min="2" max="2" width="20" customWidth="1"/>
    <col min="3" max="3" width="18.42578125" customWidth="1"/>
    <col min="4" max="5" width="11.42578125" customWidth="1"/>
    <col min="6" max="6" width="22.28515625" customWidth="1"/>
    <col min="7" max="7" width="26.28515625" customWidth="1"/>
    <col min="8" max="9" width="11.42578125" hidden="1" customWidth="1"/>
    <col min="10" max="31" width="0" style="36" hidden="1" customWidth="1"/>
    <col min="32" max="16384" width="11.42578125" style="36" hidden="1"/>
  </cols>
  <sheetData>
    <row r="1" spans="1:31" s="32" customFormat="1" ht="19.5" x14ac:dyDescent="0.25">
      <c r="A1" s="52" t="s">
        <v>50</v>
      </c>
      <c r="B1" s="52"/>
      <c r="C1" s="52"/>
      <c r="D1" s="52"/>
      <c r="E1" s="52"/>
      <c r="F1" s="52"/>
      <c r="G1" s="52"/>
      <c r="H1" s="31"/>
      <c r="I1" s="31"/>
    </row>
    <row r="2" spans="1:31" s="32" customFormat="1" ht="19.5" x14ac:dyDescent="0.25">
      <c r="A2" s="2"/>
      <c r="B2" s="3"/>
      <c r="C2" s="3"/>
      <c r="D2" s="3"/>
      <c r="E2" s="3"/>
      <c r="F2" s="3"/>
      <c r="G2" s="3"/>
      <c r="H2" s="1"/>
      <c r="I2" s="1"/>
    </row>
    <row r="3" spans="1:31" s="32" customFormat="1" ht="12.75" x14ac:dyDescent="0.25">
      <c r="A3" s="56" t="s">
        <v>0</v>
      </c>
      <c r="B3" s="57"/>
      <c r="C3" s="30"/>
      <c r="D3" s="29"/>
      <c r="E3" s="56" t="s">
        <v>1</v>
      </c>
      <c r="F3" s="58"/>
      <c r="G3" s="57"/>
      <c r="H3" s="1"/>
      <c r="I3" s="1"/>
      <c r="AA3" s="33" t="s">
        <v>2</v>
      </c>
      <c r="AC3" s="53" t="s">
        <v>3</v>
      </c>
      <c r="AD3" s="53"/>
      <c r="AE3" s="53"/>
    </row>
    <row r="4" spans="1:31" s="32" customFormat="1" ht="12.75" x14ac:dyDescent="0.25">
      <c r="A4" s="4" t="s">
        <v>4</v>
      </c>
      <c r="B4" s="5">
        <v>2000000</v>
      </c>
      <c r="C4" s="30"/>
      <c r="D4" s="29"/>
      <c r="E4" s="54" t="s">
        <v>5</v>
      </c>
      <c r="F4" s="55"/>
      <c r="G4" s="6">
        <f>ROUND(B6*B4,2)</f>
        <v>40000</v>
      </c>
      <c r="H4" s="1"/>
      <c r="I4" s="1"/>
      <c r="AA4" s="34" t="s">
        <v>6</v>
      </c>
      <c r="AC4" s="33" t="s">
        <v>7</v>
      </c>
      <c r="AD4" s="33" t="s">
        <v>8</v>
      </c>
      <c r="AE4" s="33" t="s">
        <v>9</v>
      </c>
    </row>
    <row r="5" spans="1:31" s="32" customFormat="1" ht="12.75" x14ac:dyDescent="0.25">
      <c r="A5" s="4" t="s">
        <v>10</v>
      </c>
      <c r="B5" s="8">
        <v>0.12</v>
      </c>
      <c r="C5" s="29"/>
      <c r="D5" s="29"/>
      <c r="E5" s="54" t="s">
        <v>11</v>
      </c>
      <c r="F5" s="55"/>
      <c r="G5" s="6">
        <f>ROUND(G4*B8,2)</f>
        <v>6400</v>
      </c>
      <c r="H5" s="1"/>
      <c r="I5" s="1"/>
      <c r="AA5" s="34" t="s">
        <v>12</v>
      </c>
      <c r="AC5" s="32" t="s">
        <v>13</v>
      </c>
      <c r="AD5" s="32">
        <v>30</v>
      </c>
      <c r="AE5" s="32">
        <v>6</v>
      </c>
    </row>
    <row r="6" spans="1:31" s="32" customFormat="1" ht="12.75" x14ac:dyDescent="0.25">
      <c r="A6" s="9" t="s">
        <v>14</v>
      </c>
      <c r="B6" s="37">
        <v>0.02</v>
      </c>
      <c r="C6" s="1"/>
      <c r="D6" s="1"/>
      <c r="E6" s="46" t="s">
        <v>15</v>
      </c>
      <c r="F6" s="47"/>
      <c r="G6" s="5"/>
      <c r="H6" s="1"/>
      <c r="I6" s="1"/>
      <c r="AA6" s="34" t="s">
        <v>16</v>
      </c>
      <c r="AC6" s="32" t="s">
        <v>17</v>
      </c>
      <c r="AD6" s="32">
        <v>30</v>
      </c>
      <c r="AE6" s="32">
        <v>12</v>
      </c>
    </row>
    <row r="7" spans="1:31" s="32" customFormat="1" ht="12.75" x14ac:dyDescent="0.25">
      <c r="A7" s="4" t="s">
        <v>18</v>
      </c>
      <c r="B7" s="28" t="s">
        <v>55</v>
      </c>
      <c r="C7" s="1"/>
      <c r="D7" s="1"/>
      <c r="E7" s="46" t="s">
        <v>20</v>
      </c>
      <c r="F7" s="47"/>
      <c r="G7" s="5"/>
      <c r="H7" s="1"/>
      <c r="I7" s="1"/>
      <c r="AC7" s="32" t="s">
        <v>21</v>
      </c>
      <c r="AD7" s="32">
        <v>30</v>
      </c>
      <c r="AE7" s="32">
        <v>18</v>
      </c>
    </row>
    <row r="8" spans="1:31" s="32" customFormat="1" ht="12.75" x14ac:dyDescent="0.25">
      <c r="A8" s="10" t="s">
        <v>22</v>
      </c>
      <c r="B8" s="38">
        <v>0.16</v>
      </c>
      <c r="C8" s="1"/>
      <c r="D8" s="1"/>
      <c r="E8" s="46" t="s">
        <v>23</v>
      </c>
      <c r="F8" s="47"/>
      <c r="G8" s="5"/>
      <c r="H8" s="1"/>
      <c r="I8" s="1"/>
      <c r="AC8" s="32" t="s">
        <v>24</v>
      </c>
      <c r="AD8" s="32">
        <v>30</v>
      </c>
      <c r="AE8" s="32">
        <v>24</v>
      </c>
    </row>
    <row r="9" spans="1:31" s="32" customFormat="1" ht="12.75" x14ac:dyDescent="0.25">
      <c r="A9" s="1"/>
      <c r="B9" s="1"/>
      <c r="C9" s="1"/>
      <c r="D9" s="1"/>
      <c r="E9" s="46" t="s">
        <v>25</v>
      </c>
      <c r="F9" s="47"/>
      <c r="G9" s="5"/>
      <c r="H9" s="1"/>
      <c r="I9" s="7"/>
      <c r="AC9" s="32" t="s">
        <v>26</v>
      </c>
      <c r="AD9" s="32">
        <v>30</v>
      </c>
      <c r="AE9" s="32">
        <v>30</v>
      </c>
    </row>
    <row r="10" spans="1:31" s="32" customFormat="1" ht="12.75" x14ac:dyDescent="0.25">
      <c r="A10" s="48" t="s">
        <v>27</v>
      </c>
      <c r="B10" s="49"/>
      <c r="C10" s="11">
        <f>(1+IRR($G$14:$G$128,0))^(360/VLOOKUP($B$7,$AC$5:$AE$100,2,FALSE))-1</f>
        <v>0.16861014518595541</v>
      </c>
      <c r="D10" s="1"/>
      <c r="E10" s="50" t="s">
        <v>28</v>
      </c>
      <c r="F10" s="51"/>
      <c r="G10" s="12">
        <f>SUM(G4:G9)</f>
        <v>46400</v>
      </c>
      <c r="H10" s="1"/>
      <c r="I10" s="1"/>
      <c r="AC10" s="32" t="s">
        <v>19</v>
      </c>
      <c r="AD10" s="32">
        <v>30</v>
      </c>
      <c r="AE10" s="32">
        <v>36</v>
      </c>
    </row>
    <row r="11" spans="1:31" s="32" customFormat="1" ht="12.75" x14ac:dyDescent="0.25">
      <c r="A11" s="1"/>
      <c r="B11" s="1"/>
      <c r="C11" s="1"/>
      <c r="D11" s="1"/>
      <c r="E11" s="1"/>
      <c r="F11" s="1"/>
      <c r="G11" s="1"/>
      <c r="H11" s="1"/>
      <c r="I11" s="1"/>
      <c r="AC11" s="32" t="s">
        <v>29</v>
      </c>
      <c r="AD11" s="32">
        <v>30</v>
      </c>
      <c r="AE11" s="32">
        <v>42</v>
      </c>
    </row>
    <row r="12" spans="1:31" s="32" customFormat="1" ht="12.75" x14ac:dyDescent="0.25">
      <c r="A12" s="41" t="s">
        <v>30</v>
      </c>
      <c r="B12" s="42"/>
      <c r="C12" s="42"/>
      <c r="D12" s="42"/>
      <c r="E12" s="42"/>
      <c r="F12" s="42"/>
      <c r="G12" s="43"/>
      <c r="H12" s="1"/>
      <c r="I12" s="1"/>
      <c r="AC12" s="32" t="s">
        <v>31</v>
      </c>
      <c r="AD12" s="32">
        <v>30</v>
      </c>
      <c r="AE12" s="32">
        <v>48</v>
      </c>
    </row>
    <row r="13" spans="1:31" s="32" customFormat="1" ht="12.75" x14ac:dyDescent="0.25">
      <c r="A13" s="13" t="s">
        <v>32</v>
      </c>
      <c r="B13" s="14" t="s">
        <v>33</v>
      </c>
      <c r="C13" s="14" t="s">
        <v>34</v>
      </c>
      <c r="D13" s="14" t="s">
        <v>35</v>
      </c>
      <c r="E13" s="14" t="s">
        <v>2</v>
      </c>
      <c r="F13" s="14" t="s">
        <v>36</v>
      </c>
      <c r="G13" s="15" t="s">
        <v>37</v>
      </c>
      <c r="H13" s="1"/>
      <c r="I13" s="1"/>
      <c r="AC13" s="32" t="s">
        <v>38</v>
      </c>
      <c r="AD13" s="32">
        <v>30</v>
      </c>
      <c r="AE13" s="32">
        <v>54</v>
      </c>
    </row>
    <row r="14" spans="1:31" s="32" customFormat="1" ht="12.75" x14ac:dyDescent="0.25">
      <c r="A14" s="16">
        <v>0</v>
      </c>
      <c r="B14" s="17">
        <f>-B4</f>
        <v>-2000000</v>
      </c>
      <c r="C14" s="17"/>
      <c r="D14" s="17"/>
      <c r="E14" s="17"/>
      <c r="F14" s="17">
        <f>G10</f>
        <v>46400</v>
      </c>
      <c r="G14" s="18">
        <f>B14+F14</f>
        <v>-1953600</v>
      </c>
      <c r="H14" s="1"/>
      <c r="I14" s="1"/>
      <c r="AC14" s="32" t="s">
        <v>39</v>
      </c>
      <c r="AD14" s="32">
        <v>30</v>
      </c>
      <c r="AE14" s="32">
        <v>60</v>
      </c>
    </row>
    <row r="15" spans="1:31" s="32" customFormat="1" ht="12.75" x14ac:dyDescent="0.25">
      <c r="A15" s="19">
        <f t="shared" ref="A15:A78" si="0">IF(A14="","",IF(A14=VLOOKUP($B$7,$AC$5:$AE$100,3,FALSE),"",A14+1))</f>
        <v>1</v>
      </c>
      <c r="B15" s="20">
        <f>IF(A15="","",$B$4)</f>
        <v>2000000</v>
      </c>
      <c r="C15" s="20">
        <f t="shared" ref="C15:C78" si="1">IF(A15="","",IF(A15=VLOOKUP($B$7,$AC$5:$AE$100,3,FALSE),B15,ROUND($B$4/VLOOKUP($B$7,$AC$5:$AE$100,3,FALSE),2)))</f>
        <v>55555.56</v>
      </c>
      <c r="D15" s="20">
        <f t="shared" ref="D15:D78" si="2">IF(A15="","",ROUND(B15*$B$5*VLOOKUP($B$7,$AC$5:$AE$100,2,FALSE)/360,2))</f>
        <v>20000</v>
      </c>
      <c r="E15" s="20">
        <f t="shared" ref="E15:E78" si="3">IF(A15="","",ROUND(D15*VALUE($B$8),2))</f>
        <v>3200</v>
      </c>
      <c r="F15" s="21"/>
      <c r="G15" s="22">
        <f t="shared" ref="G15:G78" si="4">IF(A15="","",C15+D15+E15+F15)</f>
        <v>78755.56</v>
      </c>
      <c r="H15" s="1"/>
      <c r="I15" s="1"/>
      <c r="AC15" s="32" t="s">
        <v>40</v>
      </c>
      <c r="AD15" s="32">
        <v>30</v>
      </c>
      <c r="AE15" s="32">
        <v>66</v>
      </c>
    </row>
    <row r="16" spans="1:31" s="32" customFormat="1" ht="12.75" x14ac:dyDescent="0.25">
      <c r="A16" s="19">
        <f t="shared" si="0"/>
        <v>2</v>
      </c>
      <c r="B16" s="20">
        <f t="shared" ref="B16:B79" si="5">IF(A16="","",B15-C15)</f>
        <v>1944444.44</v>
      </c>
      <c r="C16" s="20">
        <f t="shared" si="1"/>
        <v>55555.56</v>
      </c>
      <c r="D16" s="20">
        <f t="shared" si="2"/>
        <v>19444.439999999999</v>
      </c>
      <c r="E16" s="20">
        <f t="shared" si="3"/>
        <v>3111.11</v>
      </c>
      <c r="F16" s="21"/>
      <c r="G16" s="22">
        <f t="shared" si="4"/>
        <v>78111.11</v>
      </c>
      <c r="H16" s="1"/>
      <c r="I16" s="1"/>
      <c r="AC16" s="32" t="s">
        <v>41</v>
      </c>
      <c r="AD16" s="32">
        <v>30</v>
      </c>
      <c r="AE16" s="32">
        <v>72</v>
      </c>
    </row>
    <row r="17" spans="1:31" s="32" customFormat="1" ht="12.75" x14ac:dyDescent="0.25">
      <c r="A17" s="19">
        <f t="shared" si="0"/>
        <v>3</v>
      </c>
      <c r="B17" s="20">
        <f t="shared" si="5"/>
        <v>1888888.88</v>
      </c>
      <c r="C17" s="20">
        <f t="shared" si="1"/>
        <v>55555.56</v>
      </c>
      <c r="D17" s="20">
        <f t="shared" si="2"/>
        <v>18888.89</v>
      </c>
      <c r="E17" s="20">
        <f t="shared" si="3"/>
        <v>3022.22</v>
      </c>
      <c r="F17" s="21"/>
      <c r="G17" s="22">
        <f t="shared" si="4"/>
        <v>77466.67</v>
      </c>
      <c r="H17" s="1"/>
      <c r="I17" s="1"/>
      <c r="AC17" s="32" t="s">
        <v>42</v>
      </c>
      <c r="AD17" s="32">
        <v>30</v>
      </c>
      <c r="AE17" s="32">
        <v>78</v>
      </c>
    </row>
    <row r="18" spans="1:31" s="32" customFormat="1" ht="12.75" x14ac:dyDescent="0.25">
      <c r="A18" s="19">
        <f t="shared" si="0"/>
        <v>4</v>
      </c>
      <c r="B18" s="20">
        <f t="shared" si="5"/>
        <v>1833333.3199999998</v>
      </c>
      <c r="C18" s="20">
        <f t="shared" si="1"/>
        <v>55555.56</v>
      </c>
      <c r="D18" s="20">
        <f t="shared" si="2"/>
        <v>18333.330000000002</v>
      </c>
      <c r="E18" s="20">
        <f t="shared" si="3"/>
        <v>2933.33</v>
      </c>
      <c r="F18" s="21"/>
      <c r="G18" s="22">
        <f t="shared" si="4"/>
        <v>76822.22</v>
      </c>
      <c r="H18" s="1"/>
      <c r="I18" s="1"/>
      <c r="AC18" s="32" t="s">
        <v>43</v>
      </c>
      <c r="AD18" s="32">
        <v>30</v>
      </c>
      <c r="AE18" s="32">
        <v>84</v>
      </c>
    </row>
    <row r="19" spans="1:31" s="32" customFormat="1" ht="12.75" x14ac:dyDescent="0.25">
      <c r="A19" s="19">
        <f t="shared" si="0"/>
        <v>5</v>
      </c>
      <c r="B19" s="20">
        <f t="shared" si="5"/>
        <v>1777777.7599999998</v>
      </c>
      <c r="C19" s="20">
        <f t="shared" si="1"/>
        <v>55555.56</v>
      </c>
      <c r="D19" s="20">
        <f t="shared" si="2"/>
        <v>17777.78</v>
      </c>
      <c r="E19" s="20">
        <f t="shared" si="3"/>
        <v>2844.44</v>
      </c>
      <c r="F19" s="21"/>
      <c r="G19" s="22">
        <f t="shared" si="4"/>
        <v>76177.78</v>
      </c>
      <c r="H19" s="1"/>
      <c r="I19" s="1"/>
      <c r="AC19" s="32" t="s">
        <v>44</v>
      </c>
      <c r="AD19" s="32">
        <v>30</v>
      </c>
      <c r="AE19" s="32">
        <v>90</v>
      </c>
    </row>
    <row r="20" spans="1:31" s="32" customFormat="1" ht="12.75" x14ac:dyDescent="0.25">
      <c r="A20" s="19">
        <f t="shared" si="0"/>
        <v>6</v>
      </c>
      <c r="B20" s="20">
        <f t="shared" si="5"/>
        <v>1722222.1999999997</v>
      </c>
      <c r="C20" s="20">
        <f t="shared" si="1"/>
        <v>55555.56</v>
      </c>
      <c r="D20" s="20">
        <f t="shared" si="2"/>
        <v>17222.22</v>
      </c>
      <c r="E20" s="20">
        <f t="shared" si="3"/>
        <v>2755.56</v>
      </c>
      <c r="F20" s="21"/>
      <c r="G20" s="22">
        <f t="shared" si="4"/>
        <v>75533.34</v>
      </c>
      <c r="H20" s="1"/>
      <c r="I20" s="1"/>
      <c r="AC20" s="32" t="s">
        <v>45</v>
      </c>
      <c r="AD20" s="32">
        <v>30</v>
      </c>
      <c r="AE20" s="32">
        <v>96</v>
      </c>
    </row>
    <row r="21" spans="1:31" s="32" customFormat="1" ht="12.75" x14ac:dyDescent="0.25">
      <c r="A21" s="19">
        <f t="shared" si="0"/>
        <v>7</v>
      </c>
      <c r="B21" s="20">
        <f t="shared" si="5"/>
        <v>1666666.6399999997</v>
      </c>
      <c r="C21" s="20">
        <f t="shared" si="1"/>
        <v>55555.56</v>
      </c>
      <c r="D21" s="20">
        <f t="shared" si="2"/>
        <v>16666.669999999998</v>
      </c>
      <c r="E21" s="20">
        <f t="shared" si="3"/>
        <v>2666.67</v>
      </c>
      <c r="F21" s="21"/>
      <c r="G21" s="22">
        <f t="shared" si="4"/>
        <v>74888.899999999994</v>
      </c>
      <c r="H21" s="1"/>
      <c r="I21" s="1"/>
      <c r="AC21" s="32" t="s">
        <v>46</v>
      </c>
      <c r="AD21" s="32">
        <v>30</v>
      </c>
      <c r="AE21" s="32">
        <v>102</v>
      </c>
    </row>
    <row r="22" spans="1:31" s="32" customFormat="1" ht="12.75" x14ac:dyDescent="0.25">
      <c r="A22" s="19">
        <f t="shared" si="0"/>
        <v>8</v>
      </c>
      <c r="B22" s="20">
        <f t="shared" si="5"/>
        <v>1611111.0799999996</v>
      </c>
      <c r="C22" s="20">
        <f t="shared" si="1"/>
        <v>55555.56</v>
      </c>
      <c r="D22" s="20">
        <f t="shared" si="2"/>
        <v>16111.11</v>
      </c>
      <c r="E22" s="20">
        <f t="shared" si="3"/>
        <v>2577.7800000000002</v>
      </c>
      <c r="F22" s="21"/>
      <c r="G22" s="22">
        <f t="shared" si="4"/>
        <v>74244.45</v>
      </c>
      <c r="H22" s="1"/>
      <c r="I22" s="1"/>
      <c r="AC22" s="32" t="s">
        <v>47</v>
      </c>
      <c r="AD22" s="32">
        <v>30</v>
      </c>
      <c r="AE22" s="32">
        <v>108</v>
      </c>
    </row>
    <row r="23" spans="1:31" s="32" customFormat="1" ht="12.75" x14ac:dyDescent="0.25">
      <c r="A23" s="19">
        <f t="shared" si="0"/>
        <v>9</v>
      </c>
      <c r="B23" s="20">
        <f t="shared" si="5"/>
        <v>1555555.5199999996</v>
      </c>
      <c r="C23" s="20">
        <f t="shared" si="1"/>
        <v>55555.56</v>
      </c>
      <c r="D23" s="20">
        <f t="shared" si="2"/>
        <v>15555.56</v>
      </c>
      <c r="E23" s="20">
        <f t="shared" si="3"/>
        <v>2488.89</v>
      </c>
      <c r="F23" s="21"/>
      <c r="G23" s="22">
        <f t="shared" si="4"/>
        <v>73600.009999999995</v>
      </c>
      <c r="H23" s="1"/>
      <c r="I23" s="1"/>
      <c r="AC23" s="32" t="s">
        <v>48</v>
      </c>
      <c r="AD23" s="32">
        <v>30</v>
      </c>
      <c r="AE23" s="32">
        <v>114</v>
      </c>
    </row>
    <row r="24" spans="1:31" s="32" customFormat="1" ht="12.75" x14ac:dyDescent="0.25">
      <c r="A24" s="19">
        <f t="shared" si="0"/>
        <v>10</v>
      </c>
      <c r="B24" s="20">
        <f t="shared" si="5"/>
        <v>1499999.9599999995</v>
      </c>
      <c r="C24" s="20">
        <f t="shared" si="1"/>
        <v>55555.56</v>
      </c>
      <c r="D24" s="20">
        <f t="shared" si="2"/>
        <v>15000</v>
      </c>
      <c r="E24" s="20">
        <f t="shared" si="3"/>
        <v>2400</v>
      </c>
      <c r="F24" s="21"/>
      <c r="G24" s="22">
        <f t="shared" si="4"/>
        <v>72955.56</v>
      </c>
      <c r="H24" s="1"/>
      <c r="I24" s="1"/>
    </row>
    <row r="25" spans="1:31" s="32" customFormat="1" ht="12.75" x14ac:dyDescent="0.25">
      <c r="A25" s="19">
        <f t="shared" si="0"/>
        <v>11</v>
      </c>
      <c r="B25" s="20">
        <f t="shared" si="5"/>
        <v>1444444.3999999994</v>
      </c>
      <c r="C25" s="20">
        <f t="shared" si="1"/>
        <v>55555.56</v>
      </c>
      <c r="D25" s="20">
        <f t="shared" si="2"/>
        <v>14444.44</v>
      </c>
      <c r="E25" s="20">
        <f t="shared" si="3"/>
        <v>2311.11</v>
      </c>
      <c r="F25" s="21"/>
      <c r="G25" s="22">
        <f t="shared" si="4"/>
        <v>72311.11</v>
      </c>
      <c r="H25" s="1"/>
      <c r="I25" s="1"/>
    </row>
    <row r="26" spans="1:31" s="32" customFormat="1" ht="12.75" x14ac:dyDescent="0.25">
      <c r="A26" s="19">
        <f t="shared" si="0"/>
        <v>12</v>
      </c>
      <c r="B26" s="20">
        <f t="shared" si="5"/>
        <v>1388888.8399999994</v>
      </c>
      <c r="C26" s="20">
        <f t="shared" si="1"/>
        <v>55555.56</v>
      </c>
      <c r="D26" s="20">
        <f t="shared" si="2"/>
        <v>13888.89</v>
      </c>
      <c r="E26" s="20">
        <f t="shared" si="3"/>
        <v>2222.2199999999998</v>
      </c>
      <c r="F26" s="21"/>
      <c r="G26" s="22">
        <f t="shared" si="4"/>
        <v>71666.67</v>
      </c>
      <c r="H26" s="1"/>
      <c r="I26" s="1"/>
    </row>
    <row r="27" spans="1:31" s="32" customFormat="1" ht="12.75" x14ac:dyDescent="0.25">
      <c r="A27" s="19">
        <f t="shared" si="0"/>
        <v>13</v>
      </c>
      <c r="B27" s="20">
        <f t="shared" si="5"/>
        <v>1333333.2799999993</v>
      </c>
      <c r="C27" s="20">
        <f t="shared" si="1"/>
        <v>55555.56</v>
      </c>
      <c r="D27" s="20">
        <f t="shared" si="2"/>
        <v>13333.33</v>
      </c>
      <c r="E27" s="20">
        <f t="shared" si="3"/>
        <v>2133.33</v>
      </c>
      <c r="F27" s="21"/>
      <c r="G27" s="22">
        <f t="shared" si="4"/>
        <v>71022.22</v>
      </c>
      <c r="H27" s="1"/>
      <c r="I27" s="1"/>
    </row>
    <row r="28" spans="1:31" s="32" customFormat="1" ht="12.75" x14ac:dyDescent="0.25">
      <c r="A28" s="19">
        <f t="shared" si="0"/>
        <v>14</v>
      </c>
      <c r="B28" s="20">
        <f t="shared" si="5"/>
        <v>1277777.7199999993</v>
      </c>
      <c r="C28" s="20">
        <f t="shared" si="1"/>
        <v>55555.56</v>
      </c>
      <c r="D28" s="20">
        <f t="shared" si="2"/>
        <v>12777.78</v>
      </c>
      <c r="E28" s="20">
        <f t="shared" si="3"/>
        <v>2044.44</v>
      </c>
      <c r="F28" s="21"/>
      <c r="G28" s="22">
        <f t="shared" si="4"/>
        <v>70377.78</v>
      </c>
      <c r="H28" s="1"/>
      <c r="I28" s="1"/>
    </row>
    <row r="29" spans="1:31" s="32" customFormat="1" ht="12.75" x14ac:dyDescent="0.25">
      <c r="A29" s="19">
        <f t="shared" si="0"/>
        <v>15</v>
      </c>
      <c r="B29" s="20">
        <f t="shared" si="5"/>
        <v>1222222.1599999992</v>
      </c>
      <c r="C29" s="20">
        <f t="shared" si="1"/>
        <v>55555.56</v>
      </c>
      <c r="D29" s="20">
        <f t="shared" si="2"/>
        <v>12222.22</v>
      </c>
      <c r="E29" s="20">
        <f t="shared" si="3"/>
        <v>1955.56</v>
      </c>
      <c r="F29" s="21"/>
      <c r="G29" s="22">
        <f t="shared" si="4"/>
        <v>69733.34</v>
      </c>
      <c r="H29" s="1"/>
      <c r="I29" s="1"/>
    </row>
    <row r="30" spans="1:31" s="32" customFormat="1" ht="12.75" x14ac:dyDescent="0.25">
      <c r="A30" s="19">
        <f t="shared" si="0"/>
        <v>16</v>
      </c>
      <c r="B30" s="20">
        <f t="shared" si="5"/>
        <v>1166666.5999999992</v>
      </c>
      <c r="C30" s="20">
        <f t="shared" si="1"/>
        <v>55555.56</v>
      </c>
      <c r="D30" s="20">
        <f t="shared" si="2"/>
        <v>11666.67</v>
      </c>
      <c r="E30" s="20">
        <f t="shared" si="3"/>
        <v>1866.67</v>
      </c>
      <c r="F30" s="21"/>
      <c r="G30" s="22">
        <f t="shared" si="4"/>
        <v>69088.899999999994</v>
      </c>
      <c r="H30" s="1"/>
      <c r="I30" s="1"/>
    </row>
    <row r="31" spans="1:31" s="32" customFormat="1" ht="12.75" x14ac:dyDescent="0.25">
      <c r="A31" s="19">
        <f t="shared" si="0"/>
        <v>17</v>
      </c>
      <c r="B31" s="20">
        <f t="shared" si="5"/>
        <v>1111111.0399999991</v>
      </c>
      <c r="C31" s="20">
        <f t="shared" si="1"/>
        <v>55555.56</v>
      </c>
      <c r="D31" s="20">
        <f t="shared" si="2"/>
        <v>11111.11</v>
      </c>
      <c r="E31" s="20">
        <f t="shared" si="3"/>
        <v>1777.78</v>
      </c>
      <c r="F31" s="21"/>
      <c r="G31" s="22">
        <f t="shared" si="4"/>
        <v>68444.45</v>
      </c>
      <c r="H31" s="1"/>
      <c r="I31" s="1"/>
    </row>
    <row r="32" spans="1:31" s="32" customFormat="1" ht="12.75" x14ac:dyDescent="0.25">
      <c r="A32" s="19">
        <f t="shared" si="0"/>
        <v>18</v>
      </c>
      <c r="B32" s="20">
        <f t="shared" si="5"/>
        <v>1055555.4799999991</v>
      </c>
      <c r="C32" s="20">
        <f t="shared" si="1"/>
        <v>55555.56</v>
      </c>
      <c r="D32" s="20">
        <f t="shared" si="2"/>
        <v>10555.55</v>
      </c>
      <c r="E32" s="20">
        <f t="shared" si="3"/>
        <v>1688.89</v>
      </c>
      <c r="F32" s="21"/>
      <c r="G32" s="22">
        <f t="shared" si="4"/>
        <v>67800</v>
      </c>
      <c r="H32" s="1"/>
      <c r="I32" s="1"/>
    </row>
    <row r="33" spans="1:9" s="32" customFormat="1" ht="12.75" x14ac:dyDescent="0.25">
      <c r="A33" s="19">
        <f t="shared" si="0"/>
        <v>19</v>
      </c>
      <c r="B33" s="20">
        <f t="shared" si="5"/>
        <v>999999.91999999899</v>
      </c>
      <c r="C33" s="20">
        <f t="shared" si="1"/>
        <v>55555.56</v>
      </c>
      <c r="D33" s="20">
        <f t="shared" si="2"/>
        <v>10000</v>
      </c>
      <c r="E33" s="20">
        <f t="shared" si="3"/>
        <v>1600</v>
      </c>
      <c r="F33" s="21"/>
      <c r="G33" s="22">
        <f t="shared" si="4"/>
        <v>67155.56</v>
      </c>
      <c r="H33" s="1"/>
      <c r="I33" s="1"/>
    </row>
    <row r="34" spans="1:9" s="32" customFormat="1" ht="12.75" x14ac:dyDescent="0.25">
      <c r="A34" s="19">
        <f t="shared" si="0"/>
        <v>20</v>
      </c>
      <c r="B34" s="20">
        <f t="shared" si="5"/>
        <v>944444.35999999894</v>
      </c>
      <c r="C34" s="20">
        <f t="shared" si="1"/>
        <v>55555.56</v>
      </c>
      <c r="D34" s="20">
        <f t="shared" si="2"/>
        <v>9444.44</v>
      </c>
      <c r="E34" s="20">
        <f t="shared" si="3"/>
        <v>1511.11</v>
      </c>
      <c r="F34" s="21"/>
      <c r="G34" s="22">
        <f t="shared" si="4"/>
        <v>66511.11</v>
      </c>
      <c r="H34" s="1"/>
      <c r="I34" s="1"/>
    </row>
    <row r="35" spans="1:9" s="32" customFormat="1" ht="12.75" x14ac:dyDescent="0.25">
      <c r="A35" s="19">
        <f t="shared" si="0"/>
        <v>21</v>
      </c>
      <c r="B35" s="20">
        <f t="shared" si="5"/>
        <v>888888.79999999888</v>
      </c>
      <c r="C35" s="20">
        <f t="shared" si="1"/>
        <v>55555.56</v>
      </c>
      <c r="D35" s="20">
        <f t="shared" si="2"/>
        <v>8888.89</v>
      </c>
      <c r="E35" s="20">
        <f t="shared" si="3"/>
        <v>1422.22</v>
      </c>
      <c r="F35" s="21"/>
      <c r="G35" s="22">
        <f t="shared" si="4"/>
        <v>65866.67</v>
      </c>
      <c r="H35" s="1"/>
      <c r="I35" s="1"/>
    </row>
    <row r="36" spans="1:9" s="32" customFormat="1" ht="12.75" x14ac:dyDescent="0.25">
      <c r="A36" s="19">
        <f t="shared" si="0"/>
        <v>22</v>
      </c>
      <c r="B36" s="20">
        <f t="shared" si="5"/>
        <v>833333.23999999883</v>
      </c>
      <c r="C36" s="20">
        <f t="shared" si="1"/>
        <v>55555.56</v>
      </c>
      <c r="D36" s="20">
        <f t="shared" si="2"/>
        <v>8333.33</v>
      </c>
      <c r="E36" s="20">
        <f t="shared" si="3"/>
        <v>1333.33</v>
      </c>
      <c r="F36" s="21"/>
      <c r="G36" s="22">
        <f t="shared" si="4"/>
        <v>65222.22</v>
      </c>
      <c r="H36" s="1"/>
      <c r="I36" s="1"/>
    </row>
    <row r="37" spans="1:9" s="32" customFormat="1" ht="12.75" x14ac:dyDescent="0.25">
      <c r="A37" s="19">
        <f t="shared" si="0"/>
        <v>23</v>
      </c>
      <c r="B37" s="20">
        <f t="shared" si="5"/>
        <v>777777.67999999877</v>
      </c>
      <c r="C37" s="20">
        <f t="shared" si="1"/>
        <v>55555.56</v>
      </c>
      <c r="D37" s="20">
        <f t="shared" si="2"/>
        <v>7777.78</v>
      </c>
      <c r="E37" s="20">
        <f t="shared" si="3"/>
        <v>1244.44</v>
      </c>
      <c r="F37" s="21"/>
      <c r="G37" s="22">
        <f t="shared" si="4"/>
        <v>64577.78</v>
      </c>
      <c r="H37" s="1"/>
      <c r="I37" s="1"/>
    </row>
    <row r="38" spans="1:9" s="32" customFormat="1" ht="12.75" x14ac:dyDescent="0.25">
      <c r="A38" s="19">
        <f t="shared" si="0"/>
        <v>24</v>
      </c>
      <c r="B38" s="20">
        <f t="shared" si="5"/>
        <v>722222.11999999871</v>
      </c>
      <c r="C38" s="20">
        <f t="shared" si="1"/>
        <v>55555.56</v>
      </c>
      <c r="D38" s="20">
        <f t="shared" si="2"/>
        <v>7222.22</v>
      </c>
      <c r="E38" s="20">
        <f t="shared" si="3"/>
        <v>1155.56</v>
      </c>
      <c r="F38" s="21"/>
      <c r="G38" s="22">
        <f t="shared" si="4"/>
        <v>63933.34</v>
      </c>
      <c r="H38" s="1"/>
      <c r="I38" s="1"/>
    </row>
    <row r="39" spans="1:9" s="32" customFormat="1" ht="12.75" x14ac:dyDescent="0.25">
      <c r="A39" s="19">
        <f t="shared" si="0"/>
        <v>25</v>
      </c>
      <c r="B39" s="20">
        <f t="shared" si="5"/>
        <v>666666.55999999866</v>
      </c>
      <c r="C39" s="20">
        <f t="shared" si="1"/>
        <v>55555.56</v>
      </c>
      <c r="D39" s="20">
        <f t="shared" si="2"/>
        <v>6666.67</v>
      </c>
      <c r="E39" s="20">
        <f t="shared" si="3"/>
        <v>1066.67</v>
      </c>
      <c r="F39" s="21"/>
      <c r="G39" s="22">
        <f t="shared" si="4"/>
        <v>63288.899999999994</v>
      </c>
      <c r="H39" s="1"/>
      <c r="I39" s="1"/>
    </row>
    <row r="40" spans="1:9" s="32" customFormat="1" ht="12.75" x14ac:dyDescent="0.25">
      <c r="A40" s="19">
        <f t="shared" si="0"/>
        <v>26</v>
      </c>
      <c r="B40" s="20">
        <f t="shared" si="5"/>
        <v>611110.9999999986</v>
      </c>
      <c r="C40" s="20">
        <f t="shared" si="1"/>
        <v>55555.56</v>
      </c>
      <c r="D40" s="20">
        <f t="shared" si="2"/>
        <v>6111.11</v>
      </c>
      <c r="E40" s="20">
        <f t="shared" si="3"/>
        <v>977.78</v>
      </c>
      <c r="F40" s="21"/>
      <c r="G40" s="22">
        <f t="shared" si="4"/>
        <v>62644.45</v>
      </c>
      <c r="H40" s="1"/>
      <c r="I40" s="1"/>
    </row>
    <row r="41" spans="1:9" s="32" customFormat="1" ht="12.75" x14ac:dyDescent="0.25">
      <c r="A41" s="19">
        <f t="shared" si="0"/>
        <v>27</v>
      </c>
      <c r="B41" s="20">
        <f t="shared" si="5"/>
        <v>555555.43999999855</v>
      </c>
      <c r="C41" s="20">
        <f t="shared" si="1"/>
        <v>55555.56</v>
      </c>
      <c r="D41" s="20">
        <f t="shared" si="2"/>
        <v>5555.55</v>
      </c>
      <c r="E41" s="20">
        <f t="shared" si="3"/>
        <v>888.89</v>
      </c>
      <c r="F41" s="21"/>
      <c r="G41" s="22">
        <f t="shared" si="4"/>
        <v>62000</v>
      </c>
      <c r="H41" s="1"/>
      <c r="I41" s="1"/>
    </row>
    <row r="42" spans="1:9" s="32" customFormat="1" ht="12.75" x14ac:dyDescent="0.25">
      <c r="A42" s="19">
        <f t="shared" si="0"/>
        <v>28</v>
      </c>
      <c r="B42" s="20">
        <f t="shared" si="5"/>
        <v>499999.87999999855</v>
      </c>
      <c r="C42" s="20">
        <f t="shared" si="1"/>
        <v>55555.56</v>
      </c>
      <c r="D42" s="20">
        <f t="shared" si="2"/>
        <v>5000</v>
      </c>
      <c r="E42" s="20">
        <f t="shared" si="3"/>
        <v>800</v>
      </c>
      <c r="F42" s="21"/>
      <c r="G42" s="22">
        <f t="shared" si="4"/>
        <v>61355.56</v>
      </c>
      <c r="H42" s="1"/>
      <c r="I42" s="1"/>
    </row>
    <row r="43" spans="1:9" s="32" customFormat="1" ht="12.75" x14ac:dyDescent="0.25">
      <c r="A43" s="19">
        <f t="shared" si="0"/>
        <v>29</v>
      </c>
      <c r="B43" s="20">
        <f t="shared" si="5"/>
        <v>444444.31999999855</v>
      </c>
      <c r="C43" s="20">
        <f t="shared" si="1"/>
        <v>55555.56</v>
      </c>
      <c r="D43" s="20">
        <f t="shared" si="2"/>
        <v>4444.4399999999996</v>
      </c>
      <c r="E43" s="20">
        <f t="shared" si="3"/>
        <v>711.11</v>
      </c>
      <c r="F43" s="21"/>
      <c r="G43" s="22">
        <f t="shared" si="4"/>
        <v>60711.11</v>
      </c>
      <c r="H43" s="1"/>
      <c r="I43" s="1"/>
    </row>
    <row r="44" spans="1:9" s="32" customFormat="1" ht="12.75" x14ac:dyDescent="0.25">
      <c r="A44" s="19">
        <f t="shared" si="0"/>
        <v>30</v>
      </c>
      <c r="B44" s="20">
        <f t="shared" si="5"/>
        <v>388888.75999999855</v>
      </c>
      <c r="C44" s="20">
        <f t="shared" si="1"/>
        <v>55555.56</v>
      </c>
      <c r="D44" s="20">
        <f t="shared" si="2"/>
        <v>3888.89</v>
      </c>
      <c r="E44" s="20">
        <f t="shared" si="3"/>
        <v>622.22</v>
      </c>
      <c r="F44" s="21"/>
      <c r="G44" s="22">
        <f t="shared" si="4"/>
        <v>60066.67</v>
      </c>
      <c r="H44" s="1"/>
      <c r="I44" s="1"/>
    </row>
    <row r="45" spans="1:9" s="32" customFormat="1" ht="12.75" x14ac:dyDescent="0.25">
      <c r="A45" s="19">
        <f t="shared" si="0"/>
        <v>31</v>
      </c>
      <c r="B45" s="20">
        <f t="shared" si="5"/>
        <v>333333.19999999856</v>
      </c>
      <c r="C45" s="20">
        <f t="shared" si="1"/>
        <v>55555.56</v>
      </c>
      <c r="D45" s="20">
        <f t="shared" si="2"/>
        <v>3333.33</v>
      </c>
      <c r="E45" s="20">
        <f t="shared" si="3"/>
        <v>533.33000000000004</v>
      </c>
      <c r="F45" s="21"/>
      <c r="G45" s="22">
        <f t="shared" si="4"/>
        <v>59422.22</v>
      </c>
      <c r="H45" s="1"/>
      <c r="I45" s="1"/>
    </row>
    <row r="46" spans="1:9" s="32" customFormat="1" ht="12.75" x14ac:dyDescent="0.25">
      <c r="A46" s="19">
        <f t="shared" si="0"/>
        <v>32</v>
      </c>
      <c r="B46" s="20">
        <f t="shared" si="5"/>
        <v>277777.63999999856</v>
      </c>
      <c r="C46" s="20">
        <f t="shared" si="1"/>
        <v>55555.56</v>
      </c>
      <c r="D46" s="20">
        <f t="shared" si="2"/>
        <v>2777.78</v>
      </c>
      <c r="E46" s="20">
        <f t="shared" si="3"/>
        <v>444.44</v>
      </c>
      <c r="F46" s="21"/>
      <c r="G46" s="22">
        <f t="shared" si="4"/>
        <v>58777.78</v>
      </c>
      <c r="H46" s="1"/>
      <c r="I46" s="1"/>
    </row>
    <row r="47" spans="1:9" s="32" customFormat="1" ht="12.75" x14ac:dyDescent="0.25">
      <c r="A47" s="19">
        <f t="shared" si="0"/>
        <v>33</v>
      </c>
      <c r="B47" s="20">
        <f t="shared" si="5"/>
        <v>222222.07999999856</v>
      </c>
      <c r="C47" s="20">
        <f t="shared" si="1"/>
        <v>55555.56</v>
      </c>
      <c r="D47" s="20">
        <f t="shared" si="2"/>
        <v>2222.2199999999998</v>
      </c>
      <c r="E47" s="20">
        <f t="shared" si="3"/>
        <v>355.56</v>
      </c>
      <c r="F47" s="21"/>
      <c r="G47" s="22">
        <f t="shared" si="4"/>
        <v>58133.34</v>
      </c>
      <c r="H47" s="1"/>
      <c r="I47" s="1"/>
    </row>
    <row r="48" spans="1:9" s="32" customFormat="1" ht="12.75" x14ac:dyDescent="0.25">
      <c r="A48" s="19">
        <f t="shared" si="0"/>
        <v>34</v>
      </c>
      <c r="B48" s="20">
        <f t="shared" si="5"/>
        <v>166666.51999999856</v>
      </c>
      <c r="C48" s="20">
        <f t="shared" si="1"/>
        <v>55555.56</v>
      </c>
      <c r="D48" s="20">
        <f t="shared" si="2"/>
        <v>1666.67</v>
      </c>
      <c r="E48" s="20">
        <f t="shared" si="3"/>
        <v>266.67</v>
      </c>
      <c r="F48" s="21"/>
      <c r="G48" s="22">
        <f t="shared" si="4"/>
        <v>57488.899999999994</v>
      </c>
      <c r="H48" s="1"/>
      <c r="I48" s="1"/>
    </row>
    <row r="49" spans="1:9" s="32" customFormat="1" ht="12.75" x14ac:dyDescent="0.25">
      <c r="A49" s="19">
        <f t="shared" si="0"/>
        <v>35</v>
      </c>
      <c r="B49" s="20">
        <f t="shared" si="5"/>
        <v>111110.95999999857</v>
      </c>
      <c r="C49" s="20">
        <f t="shared" si="1"/>
        <v>55555.56</v>
      </c>
      <c r="D49" s="20">
        <f t="shared" si="2"/>
        <v>1111.1099999999999</v>
      </c>
      <c r="E49" s="20">
        <f t="shared" si="3"/>
        <v>177.78</v>
      </c>
      <c r="F49" s="21"/>
      <c r="G49" s="22">
        <f t="shared" si="4"/>
        <v>56844.45</v>
      </c>
      <c r="H49" s="1"/>
      <c r="I49" s="1"/>
    </row>
    <row r="50" spans="1:9" s="32" customFormat="1" ht="12.75" x14ac:dyDescent="0.25">
      <c r="A50" s="19">
        <f t="shared" si="0"/>
        <v>36</v>
      </c>
      <c r="B50" s="20">
        <f t="shared" si="5"/>
        <v>55555.399999998568</v>
      </c>
      <c r="C50" s="20">
        <f t="shared" si="1"/>
        <v>55555.399999998568</v>
      </c>
      <c r="D50" s="20">
        <f t="shared" si="2"/>
        <v>555.54999999999995</v>
      </c>
      <c r="E50" s="20">
        <f t="shared" si="3"/>
        <v>88.89</v>
      </c>
      <c r="F50" s="21"/>
      <c r="G50" s="22">
        <f t="shared" si="4"/>
        <v>56199.83999999857</v>
      </c>
      <c r="H50" s="1"/>
      <c r="I50" s="1"/>
    </row>
    <row r="51" spans="1:9" s="32" customFormat="1" ht="12.75" x14ac:dyDescent="0.25">
      <c r="A51" s="19" t="str">
        <f t="shared" si="0"/>
        <v/>
      </c>
      <c r="B51" s="20" t="str">
        <f t="shared" si="5"/>
        <v/>
      </c>
      <c r="C51" s="20" t="str">
        <f t="shared" si="1"/>
        <v/>
      </c>
      <c r="D51" s="20" t="str">
        <f t="shared" si="2"/>
        <v/>
      </c>
      <c r="E51" s="20" t="str">
        <f t="shared" si="3"/>
        <v/>
      </c>
      <c r="F51" s="21"/>
      <c r="G51" s="22" t="str">
        <f t="shared" si="4"/>
        <v/>
      </c>
      <c r="H51" s="1"/>
      <c r="I51" s="1"/>
    </row>
    <row r="52" spans="1:9" s="32" customFormat="1" ht="12.75" x14ac:dyDescent="0.25">
      <c r="A52" s="19" t="str">
        <f t="shared" si="0"/>
        <v/>
      </c>
      <c r="B52" s="20" t="str">
        <f t="shared" si="5"/>
        <v/>
      </c>
      <c r="C52" s="20" t="str">
        <f t="shared" si="1"/>
        <v/>
      </c>
      <c r="D52" s="20" t="str">
        <f t="shared" si="2"/>
        <v/>
      </c>
      <c r="E52" s="20" t="str">
        <f t="shared" si="3"/>
        <v/>
      </c>
      <c r="F52" s="21"/>
      <c r="G52" s="22" t="str">
        <f t="shared" si="4"/>
        <v/>
      </c>
      <c r="H52" s="1"/>
      <c r="I52" s="1"/>
    </row>
    <row r="53" spans="1:9" s="32" customFormat="1" ht="12.75" x14ac:dyDescent="0.25">
      <c r="A53" s="19" t="str">
        <f t="shared" si="0"/>
        <v/>
      </c>
      <c r="B53" s="20" t="str">
        <f t="shared" si="5"/>
        <v/>
      </c>
      <c r="C53" s="20" t="str">
        <f t="shared" si="1"/>
        <v/>
      </c>
      <c r="D53" s="20" t="str">
        <f t="shared" si="2"/>
        <v/>
      </c>
      <c r="E53" s="20" t="str">
        <f t="shared" si="3"/>
        <v/>
      </c>
      <c r="F53" s="21"/>
      <c r="G53" s="22" t="str">
        <f t="shared" si="4"/>
        <v/>
      </c>
      <c r="H53" s="1"/>
      <c r="I53" s="1"/>
    </row>
    <row r="54" spans="1:9" s="32" customFormat="1" ht="12.75" x14ac:dyDescent="0.25">
      <c r="A54" s="19" t="str">
        <f t="shared" si="0"/>
        <v/>
      </c>
      <c r="B54" s="20" t="str">
        <f t="shared" si="5"/>
        <v/>
      </c>
      <c r="C54" s="20" t="str">
        <f t="shared" si="1"/>
        <v/>
      </c>
      <c r="D54" s="20" t="str">
        <f t="shared" si="2"/>
        <v/>
      </c>
      <c r="E54" s="20" t="str">
        <f t="shared" si="3"/>
        <v/>
      </c>
      <c r="F54" s="21"/>
      <c r="G54" s="22" t="str">
        <f t="shared" si="4"/>
        <v/>
      </c>
      <c r="H54" s="1"/>
      <c r="I54" s="1"/>
    </row>
    <row r="55" spans="1:9" s="32" customFormat="1" ht="12.75" x14ac:dyDescent="0.25">
      <c r="A55" s="19" t="str">
        <f t="shared" si="0"/>
        <v/>
      </c>
      <c r="B55" s="20" t="str">
        <f t="shared" si="5"/>
        <v/>
      </c>
      <c r="C55" s="20" t="str">
        <f t="shared" si="1"/>
        <v/>
      </c>
      <c r="D55" s="20" t="str">
        <f t="shared" si="2"/>
        <v/>
      </c>
      <c r="E55" s="20" t="str">
        <f t="shared" si="3"/>
        <v/>
      </c>
      <c r="F55" s="21"/>
      <c r="G55" s="22" t="str">
        <f t="shared" si="4"/>
        <v/>
      </c>
      <c r="H55" s="1"/>
      <c r="I55" s="1"/>
    </row>
    <row r="56" spans="1:9" s="32" customFormat="1" ht="12.75" x14ac:dyDescent="0.25">
      <c r="A56" s="19" t="str">
        <f t="shared" si="0"/>
        <v/>
      </c>
      <c r="B56" s="20" t="str">
        <f t="shared" si="5"/>
        <v/>
      </c>
      <c r="C56" s="20" t="str">
        <f t="shared" si="1"/>
        <v/>
      </c>
      <c r="D56" s="20" t="str">
        <f t="shared" si="2"/>
        <v/>
      </c>
      <c r="E56" s="20" t="str">
        <f t="shared" si="3"/>
        <v/>
      </c>
      <c r="F56" s="21"/>
      <c r="G56" s="22" t="str">
        <f t="shared" si="4"/>
        <v/>
      </c>
      <c r="H56" s="1"/>
      <c r="I56" s="1"/>
    </row>
    <row r="57" spans="1:9" s="32" customFormat="1" ht="12.75" x14ac:dyDescent="0.25">
      <c r="A57" s="19" t="str">
        <f t="shared" si="0"/>
        <v/>
      </c>
      <c r="B57" s="20" t="str">
        <f t="shared" si="5"/>
        <v/>
      </c>
      <c r="C57" s="20" t="str">
        <f t="shared" si="1"/>
        <v/>
      </c>
      <c r="D57" s="20" t="str">
        <f t="shared" si="2"/>
        <v/>
      </c>
      <c r="E57" s="20" t="str">
        <f t="shared" si="3"/>
        <v/>
      </c>
      <c r="F57" s="21"/>
      <c r="G57" s="22" t="str">
        <f t="shared" si="4"/>
        <v/>
      </c>
      <c r="H57" s="1"/>
      <c r="I57" s="1"/>
    </row>
    <row r="58" spans="1:9" s="32" customFormat="1" ht="12.75" x14ac:dyDescent="0.25">
      <c r="A58" s="19" t="str">
        <f t="shared" si="0"/>
        <v/>
      </c>
      <c r="B58" s="20" t="str">
        <f t="shared" si="5"/>
        <v/>
      </c>
      <c r="C58" s="20" t="str">
        <f t="shared" si="1"/>
        <v/>
      </c>
      <c r="D58" s="20" t="str">
        <f t="shared" si="2"/>
        <v/>
      </c>
      <c r="E58" s="20" t="str">
        <f t="shared" si="3"/>
        <v/>
      </c>
      <c r="F58" s="21"/>
      <c r="G58" s="22" t="str">
        <f t="shared" si="4"/>
        <v/>
      </c>
      <c r="H58" s="1"/>
      <c r="I58" s="1"/>
    </row>
    <row r="59" spans="1:9" s="32" customFormat="1" ht="12.75" x14ac:dyDescent="0.25">
      <c r="A59" s="19" t="str">
        <f t="shared" si="0"/>
        <v/>
      </c>
      <c r="B59" s="20" t="str">
        <f t="shared" si="5"/>
        <v/>
      </c>
      <c r="C59" s="20" t="str">
        <f t="shared" si="1"/>
        <v/>
      </c>
      <c r="D59" s="20" t="str">
        <f t="shared" si="2"/>
        <v/>
      </c>
      <c r="E59" s="20" t="str">
        <f t="shared" si="3"/>
        <v/>
      </c>
      <c r="F59" s="21"/>
      <c r="G59" s="22" t="str">
        <f t="shared" si="4"/>
        <v/>
      </c>
      <c r="H59" s="1"/>
      <c r="I59" s="1"/>
    </row>
    <row r="60" spans="1:9" s="32" customFormat="1" ht="12.75" x14ac:dyDescent="0.25">
      <c r="A60" s="19" t="str">
        <f t="shared" si="0"/>
        <v/>
      </c>
      <c r="B60" s="20" t="str">
        <f t="shared" si="5"/>
        <v/>
      </c>
      <c r="C60" s="20" t="str">
        <f t="shared" si="1"/>
        <v/>
      </c>
      <c r="D60" s="20" t="str">
        <f t="shared" si="2"/>
        <v/>
      </c>
      <c r="E60" s="20" t="str">
        <f t="shared" si="3"/>
        <v/>
      </c>
      <c r="F60" s="21"/>
      <c r="G60" s="22" t="str">
        <f t="shared" si="4"/>
        <v/>
      </c>
      <c r="H60" s="1"/>
      <c r="I60" s="1"/>
    </row>
    <row r="61" spans="1:9" s="32" customFormat="1" ht="12.75" x14ac:dyDescent="0.25">
      <c r="A61" s="19" t="str">
        <f t="shared" si="0"/>
        <v/>
      </c>
      <c r="B61" s="20" t="str">
        <f t="shared" si="5"/>
        <v/>
      </c>
      <c r="C61" s="20" t="str">
        <f t="shared" si="1"/>
        <v/>
      </c>
      <c r="D61" s="20" t="str">
        <f t="shared" si="2"/>
        <v/>
      </c>
      <c r="E61" s="20" t="str">
        <f t="shared" si="3"/>
        <v/>
      </c>
      <c r="F61" s="21"/>
      <c r="G61" s="22" t="str">
        <f t="shared" si="4"/>
        <v/>
      </c>
      <c r="H61" s="1"/>
      <c r="I61" s="1"/>
    </row>
    <row r="62" spans="1:9" s="32" customFormat="1" ht="12.75" x14ac:dyDescent="0.25">
      <c r="A62" s="19" t="str">
        <f t="shared" si="0"/>
        <v/>
      </c>
      <c r="B62" s="20" t="str">
        <f t="shared" si="5"/>
        <v/>
      </c>
      <c r="C62" s="20" t="str">
        <f t="shared" si="1"/>
        <v/>
      </c>
      <c r="D62" s="20" t="str">
        <f t="shared" si="2"/>
        <v/>
      </c>
      <c r="E62" s="20" t="str">
        <f t="shared" si="3"/>
        <v/>
      </c>
      <c r="F62" s="21"/>
      <c r="G62" s="22" t="str">
        <f t="shared" si="4"/>
        <v/>
      </c>
      <c r="H62" s="1"/>
      <c r="I62" s="1"/>
    </row>
    <row r="63" spans="1:9" s="35" customFormat="1" ht="12.75" x14ac:dyDescent="0.25">
      <c r="A63" s="19" t="str">
        <f t="shared" si="0"/>
        <v/>
      </c>
      <c r="B63" s="20" t="str">
        <f t="shared" si="5"/>
        <v/>
      </c>
      <c r="C63" s="20" t="str">
        <f t="shared" si="1"/>
        <v/>
      </c>
      <c r="D63" s="20" t="str">
        <f t="shared" si="2"/>
        <v/>
      </c>
      <c r="E63" s="20" t="str">
        <f t="shared" si="3"/>
        <v/>
      </c>
      <c r="F63" s="21"/>
      <c r="G63" s="22" t="str">
        <f t="shared" si="4"/>
        <v/>
      </c>
      <c r="H63" s="23"/>
      <c r="I63" s="23"/>
    </row>
    <row r="64" spans="1:9" s="32" customFormat="1" ht="12.75" x14ac:dyDescent="0.25">
      <c r="A64" s="19" t="str">
        <f t="shared" si="0"/>
        <v/>
      </c>
      <c r="B64" s="20" t="str">
        <f t="shared" si="5"/>
        <v/>
      </c>
      <c r="C64" s="20" t="str">
        <f t="shared" si="1"/>
        <v/>
      </c>
      <c r="D64" s="20" t="str">
        <f t="shared" si="2"/>
        <v/>
      </c>
      <c r="E64" s="20" t="str">
        <f t="shared" si="3"/>
        <v/>
      </c>
      <c r="F64" s="21"/>
      <c r="G64" s="22" t="str">
        <f t="shared" si="4"/>
        <v/>
      </c>
      <c r="H64" s="1"/>
      <c r="I64" s="1"/>
    </row>
    <row r="65" spans="1:9" s="32" customFormat="1" ht="12.75" x14ac:dyDescent="0.25">
      <c r="A65" s="19" t="str">
        <f t="shared" si="0"/>
        <v/>
      </c>
      <c r="B65" s="20" t="str">
        <f t="shared" si="5"/>
        <v/>
      </c>
      <c r="C65" s="20" t="str">
        <f t="shared" si="1"/>
        <v/>
      </c>
      <c r="D65" s="20" t="str">
        <f t="shared" si="2"/>
        <v/>
      </c>
      <c r="E65" s="20" t="str">
        <f t="shared" si="3"/>
        <v/>
      </c>
      <c r="F65" s="21"/>
      <c r="G65" s="22" t="str">
        <f t="shared" si="4"/>
        <v/>
      </c>
      <c r="H65" s="1"/>
      <c r="I65" s="1"/>
    </row>
    <row r="66" spans="1:9" s="32" customFormat="1" ht="12.75" x14ac:dyDescent="0.25">
      <c r="A66" s="19" t="str">
        <f t="shared" si="0"/>
        <v/>
      </c>
      <c r="B66" s="20" t="str">
        <f t="shared" si="5"/>
        <v/>
      </c>
      <c r="C66" s="20" t="str">
        <f t="shared" si="1"/>
        <v/>
      </c>
      <c r="D66" s="20" t="str">
        <f t="shared" si="2"/>
        <v/>
      </c>
      <c r="E66" s="20" t="str">
        <f t="shared" si="3"/>
        <v/>
      </c>
      <c r="F66" s="21"/>
      <c r="G66" s="22" t="str">
        <f t="shared" si="4"/>
        <v/>
      </c>
      <c r="H66" s="1"/>
      <c r="I66" s="1"/>
    </row>
    <row r="67" spans="1:9" s="32" customFormat="1" ht="12.75" x14ac:dyDescent="0.25">
      <c r="A67" s="19" t="str">
        <f t="shared" si="0"/>
        <v/>
      </c>
      <c r="B67" s="20" t="str">
        <f t="shared" si="5"/>
        <v/>
      </c>
      <c r="C67" s="20" t="str">
        <f t="shared" si="1"/>
        <v/>
      </c>
      <c r="D67" s="20" t="str">
        <f t="shared" si="2"/>
        <v/>
      </c>
      <c r="E67" s="20" t="str">
        <f t="shared" si="3"/>
        <v/>
      </c>
      <c r="F67" s="21"/>
      <c r="G67" s="22" t="str">
        <f t="shared" si="4"/>
        <v/>
      </c>
      <c r="H67" s="1"/>
      <c r="I67" s="1"/>
    </row>
    <row r="68" spans="1:9" s="32" customFormat="1" ht="12.75" x14ac:dyDescent="0.25">
      <c r="A68" s="19" t="str">
        <f t="shared" si="0"/>
        <v/>
      </c>
      <c r="B68" s="20" t="str">
        <f t="shared" si="5"/>
        <v/>
      </c>
      <c r="C68" s="20" t="str">
        <f t="shared" si="1"/>
        <v/>
      </c>
      <c r="D68" s="20" t="str">
        <f t="shared" si="2"/>
        <v/>
      </c>
      <c r="E68" s="20" t="str">
        <f t="shared" si="3"/>
        <v/>
      </c>
      <c r="F68" s="21"/>
      <c r="G68" s="22" t="str">
        <f t="shared" si="4"/>
        <v/>
      </c>
      <c r="H68" s="1"/>
      <c r="I68" s="1"/>
    </row>
    <row r="69" spans="1:9" s="32" customFormat="1" ht="12.75" x14ac:dyDescent="0.25">
      <c r="A69" s="19" t="str">
        <f t="shared" si="0"/>
        <v/>
      </c>
      <c r="B69" s="20" t="str">
        <f t="shared" si="5"/>
        <v/>
      </c>
      <c r="C69" s="20" t="str">
        <f t="shared" si="1"/>
        <v/>
      </c>
      <c r="D69" s="20" t="str">
        <f t="shared" si="2"/>
        <v/>
      </c>
      <c r="E69" s="20" t="str">
        <f t="shared" si="3"/>
        <v/>
      </c>
      <c r="F69" s="21"/>
      <c r="G69" s="22" t="str">
        <f t="shared" si="4"/>
        <v/>
      </c>
      <c r="H69" s="1"/>
      <c r="I69" s="1"/>
    </row>
    <row r="70" spans="1:9" s="32" customFormat="1" ht="12.75" x14ac:dyDescent="0.25">
      <c r="A70" s="19" t="str">
        <f t="shared" si="0"/>
        <v/>
      </c>
      <c r="B70" s="20" t="str">
        <f t="shared" si="5"/>
        <v/>
      </c>
      <c r="C70" s="20" t="str">
        <f t="shared" si="1"/>
        <v/>
      </c>
      <c r="D70" s="20" t="str">
        <f t="shared" si="2"/>
        <v/>
      </c>
      <c r="E70" s="20" t="str">
        <f t="shared" si="3"/>
        <v/>
      </c>
      <c r="F70" s="21"/>
      <c r="G70" s="22" t="str">
        <f t="shared" si="4"/>
        <v/>
      </c>
      <c r="H70" s="1"/>
      <c r="I70" s="1"/>
    </row>
    <row r="71" spans="1:9" s="32" customFormat="1" ht="12.75" x14ac:dyDescent="0.25">
      <c r="A71" s="19" t="str">
        <f t="shared" si="0"/>
        <v/>
      </c>
      <c r="B71" s="20" t="str">
        <f t="shared" si="5"/>
        <v/>
      </c>
      <c r="C71" s="20" t="str">
        <f t="shared" si="1"/>
        <v/>
      </c>
      <c r="D71" s="20" t="str">
        <f t="shared" si="2"/>
        <v/>
      </c>
      <c r="E71" s="20" t="str">
        <f t="shared" si="3"/>
        <v/>
      </c>
      <c r="F71" s="21"/>
      <c r="G71" s="22" t="str">
        <f t="shared" si="4"/>
        <v/>
      </c>
      <c r="H71" s="1"/>
      <c r="I71" s="1"/>
    </row>
    <row r="72" spans="1:9" s="32" customFormat="1" ht="12.75" x14ac:dyDescent="0.25">
      <c r="A72" s="19" t="str">
        <f t="shared" si="0"/>
        <v/>
      </c>
      <c r="B72" s="20" t="str">
        <f t="shared" si="5"/>
        <v/>
      </c>
      <c r="C72" s="20" t="str">
        <f t="shared" si="1"/>
        <v/>
      </c>
      <c r="D72" s="20" t="str">
        <f t="shared" si="2"/>
        <v/>
      </c>
      <c r="E72" s="20" t="str">
        <f t="shared" si="3"/>
        <v/>
      </c>
      <c r="F72" s="21"/>
      <c r="G72" s="22" t="str">
        <f t="shared" si="4"/>
        <v/>
      </c>
      <c r="H72" s="1"/>
      <c r="I72" s="1"/>
    </row>
    <row r="73" spans="1:9" s="32" customFormat="1" ht="12.75" x14ac:dyDescent="0.25">
      <c r="A73" s="19" t="str">
        <f t="shared" si="0"/>
        <v/>
      </c>
      <c r="B73" s="20" t="str">
        <f t="shared" si="5"/>
        <v/>
      </c>
      <c r="C73" s="20" t="str">
        <f t="shared" si="1"/>
        <v/>
      </c>
      <c r="D73" s="20" t="str">
        <f t="shared" si="2"/>
        <v/>
      </c>
      <c r="E73" s="20" t="str">
        <f t="shared" si="3"/>
        <v/>
      </c>
      <c r="F73" s="21"/>
      <c r="G73" s="22" t="str">
        <f t="shared" si="4"/>
        <v/>
      </c>
      <c r="H73" s="1"/>
      <c r="I73" s="1"/>
    </row>
    <row r="74" spans="1:9" s="32" customFormat="1" ht="12.75" x14ac:dyDescent="0.25">
      <c r="A74" s="19" t="str">
        <f t="shared" si="0"/>
        <v/>
      </c>
      <c r="B74" s="20" t="str">
        <f t="shared" si="5"/>
        <v/>
      </c>
      <c r="C74" s="20" t="str">
        <f t="shared" si="1"/>
        <v/>
      </c>
      <c r="D74" s="20" t="str">
        <f t="shared" si="2"/>
        <v/>
      </c>
      <c r="E74" s="20" t="str">
        <f t="shared" si="3"/>
        <v/>
      </c>
      <c r="F74" s="21"/>
      <c r="G74" s="22" t="str">
        <f t="shared" si="4"/>
        <v/>
      </c>
      <c r="H74" s="1"/>
      <c r="I74" s="1"/>
    </row>
    <row r="75" spans="1:9" s="32" customFormat="1" ht="12.75" x14ac:dyDescent="0.25">
      <c r="A75" s="19" t="str">
        <f t="shared" si="0"/>
        <v/>
      </c>
      <c r="B75" s="20" t="str">
        <f t="shared" si="5"/>
        <v/>
      </c>
      <c r="C75" s="20" t="str">
        <f t="shared" si="1"/>
        <v/>
      </c>
      <c r="D75" s="20" t="str">
        <f t="shared" si="2"/>
        <v/>
      </c>
      <c r="E75" s="20" t="str">
        <f t="shared" si="3"/>
        <v/>
      </c>
      <c r="F75" s="21"/>
      <c r="G75" s="22" t="str">
        <f t="shared" si="4"/>
        <v/>
      </c>
      <c r="H75" s="1"/>
      <c r="I75" s="1"/>
    </row>
    <row r="76" spans="1:9" s="32" customFormat="1" ht="12.75" x14ac:dyDescent="0.25">
      <c r="A76" s="19" t="str">
        <f t="shared" si="0"/>
        <v/>
      </c>
      <c r="B76" s="20" t="str">
        <f t="shared" si="5"/>
        <v/>
      </c>
      <c r="C76" s="20" t="str">
        <f t="shared" si="1"/>
        <v/>
      </c>
      <c r="D76" s="20" t="str">
        <f t="shared" si="2"/>
        <v/>
      </c>
      <c r="E76" s="20" t="str">
        <f t="shared" si="3"/>
        <v/>
      </c>
      <c r="F76" s="21"/>
      <c r="G76" s="22" t="str">
        <f t="shared" si="4"/>
        <v/>
      </c>
      <c r="H76" s="1"/>
      <c r="I76" s="1"/>
    </row>
    <row r="77" spans="1:9" s="32" customFormat="1" ht="12.75" x14ac:dyDescent="0.25">
      <c r="A77" s="19" t="str">
        <f t="shared" si="0"/>
        <v/>
      </c>
      <c r="B77" s="20" t="str">
        <f t="shared" si="5"/>
        <v/>
      </c>
      <c r="C77" s="20" t="str">
        <f t="shared" si="1"/>
        <v/>
      </c>
      <c r="D77" s="20" t="str">
        <f t="shared" si="2"/>
        <v/>
      </c>
      <c r="E77" s="20" t="str">
        <f t="shared" si="3"/>
        <v/>
      </c>
      <c r="F77" s="21"/>
      <c r="G77" s="22" t="str">
        <f t="shared" si="4"/>
        <v/>
      </c>
      <c r="H77" s="1"/>
      <c r="I77" s="1"/>
    </row>
    <row r="78" spans="1:9" s="32" customFormat="1" ht="12.75" x14ac:dyDescent="0.25">
      <c r="A78" s="19" t="str">
        <f t="shared" si="0"/>
        <v/>
      </c>
      <c r="B78" s="20" t="str">
        <f t="shared" si="5"/>
        <v/>
      </c>
      <c r="C78" s="20" t="str">
        <f t="shared" si="1"/>
        <v/>
      </c>
      <c r="D78" s="20" t="str">
        <f t="shared" si="2"/>
        <v/>
      </c>
      <c r="E78" s="20" t="str">
        <f t="shared" si="3"/>
        <v/>
      </c>
      <c r="F78" s="21"/>
      <c r="G78" s="22" t="str">
        <f t="shared" si="4"/>
        <v/>
      </c>
      <c r="H78" s="1"/>
      <c r="I78" s="1"/>
    </row>
    <row r="79" spans="1:9" s="32" customFormat="1" ht="12.75" x14ac:dyDescent="0.25">
      <c r="A79" s="19" t="str">
        <f t="shared" ref="A79:A128" si="6">IF(A78="","",IF(A78=VLOOKUP($B$7,$AC$5:$AE$100,3,FALSE),"",A78+1))</f>
        <v/>
      </c>
      <c r="B79" s="20" t="str">
        <f t="shared" si="5"/>
        <v/>
      </c>
      <c r="C79" s="20" t="str">
        <f t="shared" ref="C79:C128" si="7">IF(A79="","",IF(A79=VLOOKUP($B$7,$AC$5:$AE$100,3,FALSE),B79,ROUND($B$4/VLOOKUP($B$7,$AC$5:$AE$100,3,FALSE),2)))</f>
        <v/>
      </c>
      <c r="D79" s="20" t="str">
        <f t="shared" ref="D79:D128" si="8">IF(A79="","",ROUND(B79*$B$5*VLOOKUP($B$7,$AC$5:$AE$100,2,FALSE)/360,2))</f>
        <v/>
      </c>
      <c r="E79" s="20" t="str">
        <f t="shared" ref="E79:E128" si="9">IF(A79="","",ROUND(D79*VALUE($B$8),2))</f>
        <v/>
      </c>
      <c r="F79" s="21"/>
      <c r="G79" s="22" t="str">
        <f t="shared" ref="G79:G128" si="10">IF(A79="","",C79+D79+E79+F79)</f>
        <v/>
      </c>
      <c r="H79" s="1"/>
      <c r="I79" s="1"/>
    </row>
    <row r="80" spans="1:9" s="32" customFormat="1" ht="12.75" x14ac:dyDescent="0.25">
      <c r="A80" s="19" t="str">
        <f t="shared" si="6"/>
        <v/>
      </c>
      <c r="B80" s="20" t="str">
        <f t="shared" ref="B80:B128" si="11">IF(A80="","",B79-C79)</f>
        <v/>
      </c>
      <c r="C80" s="20" t="str">
        <f t="shared" si="7"/>
        <v/>
      </c>
      <c r="D80" s="20" t="str">
        <f t="shared" si="8"/>
        <v/>
      </c>
      <c r="E80" s="20" t="str">
        <f t="shared" si="9"/>
        <v/>
      </c>
      <c r="F80" s="21"/>
      <c r="G80" s="22" t="str">
        <f t="shared" si="10"/>
        <v/>
      </c>
      <c r="H80" s="1"/>
      <c r="I80" s="1"/>
    </row>
    <row r="81" spans="1:9" s="32" customFormat="1" ht="12.75" x14ac:dyDescent="0.25">
      <c r="A81" s="19" t="str">
        <f t="shared" si="6"/>
        <v/>
      </c>
      <c r="B81" s="20" t="str">
        <f t="shared" si="11"/>
        <v/>
      </c>
      <c r="C81" s="20" t="str">
        <f t="shared" si="7"/>
        <v/>
      </c>
      <c r="D81" s="20" t="str">
        <f t="shared" si="8"/>
        <v/>
      </c>
      <c r="E81" s="20" t="str">
        <f t="shared" si="9"/>
        <v/>
      </c>
      <c r="F81" s="21"/>
      <c r="G81" s="22" t="str">
        <f t="shared" si="10"/>
        <v/>
      </c>
      <c r="H81" s="1"/>
      <c r="I81" s="1"/>
    </row>
    <row r="82" spans="1:9" s="32" customFormat="1" ht="12.75" x14ac:dyDescent="0.25">
      <c r="A82" s="19" t="str">
        <f t="shared" si="6"/>
        <v/>
      </c>
      <c r="B82" s="20" t="str">
        <f t="shared" si="11"/>
        <v/>
      </c>
      <c r="C82" s="20" t="str">
        <f t="shared" si="7"/>
        <v/>
      </c>
      <c r="D82" s="20" t="str">
        <f t="shared" si="8"/>
        <v/>
      </c>
      <c r="E82" s="20" t="str">
        <f t="shared" si="9"/>
        <v/>
      </c>
      <c r="F82" s="21"/>
      <c r="G82" s="22" t="str">
        <f t="shared" si="10"/>
        <v/>
      </c>
      <c r="H82" s="1"/>
      <c r="I82" s="1"/>
    </row>
    <row r="83" spans="1:9" s="32" customFormat="1" ht="12.75" x14ac:dyDescent="0.25">
      <c r="A83" s="19" t="str">
        <f t="shared" si="6"/>
        <v/>
      </c>
      <c r="B83" s="20" t="str">
        <f t="shared" si="11"/>
        <v/>
      </c>
      <c r="C83" s="20" t="str">
        <f t="shared" si="7"/>
        <v/>
      </c>
      <c r="D83" s="20" t="str">
        <f t="shared" si="8"/>
        <v/>
      </c>
      <c r="E83" s="20" t="str">
        <f t="shared" si="9"/>
        <v/>
      </c>
      <c r="F83" s="21"/>
      <c r="G83" s="22" t="str">
        <f t="shared" si="10"/>
        <v/>
      </c>
      <c r="H83" s="1"/>
      <c r="I83" s="1"/>
    </row>
    <row r="84" spans="1:9" s="32" customFormat="1" ht="12.75" x14ac:dyDescent="0.25">
      <c r="A84" s="19" t="str">
        <f t="shared" si="6"/>
        <v/>
      </c>
      <c r="B84" s="20" t="str">
        <f t="shared" si="11"/>
        <v/>
      </c>
      <c r="C84" s="20" t="str">
        <f t="shared" si="7"/>
        <v/>
      </c>
      <c r="D84" s="20" t="str">
        <f t="shared" si="8"/>
        <v/>
      </c>
      <c r="E84" s="20" t="str">
        <f t="shared" si="9"/>
        <v/>
      </c>
      <c r="F84" s="21"/>
      <c r="G84" s="22" t="str">
        <f t="shared" si="10"/>
        <v/>
      </c>
      <c r="H84" s="1"/>
      <c r="I84" s="1"/>
    </row>
    <row r="85" spans="1:9" s="32" customFormat="1" ht="12.75" x14ac:dyDescent="0.25">
      <c r="A85" s="19" t="str">
        <f t="shared" si="6"/>
        <v/>
      </c>
      <c r="B85" s="20" t="str">
        <f t="shared" si="11"/>
        <v/>
      </c>
      <c r="C85" s="20" t="str">
        <f t="shared" si="7"/>
        <v/>
      </c>
      <c r="D85" s="20" t="str">
        <f t="shared" si="8"/>
        <v/>
      </c>
      <c r="E85" s="20" t="str">
        <f t="shared" si="9"/>
        <v/>
      </c>
      <c r="F85" s="21"/>
      <c r="G85" s="22" t="str">
        <f t="shared" si="10"/>
        <v/>
      </c>
      <c r="H85" s="1"/>
      <c r="I85" s="1"/>
    </row>
    <row r="86" spans="1:9" s="32" customFormat="1" ht="12.75" x14ac:dyDescent="0.25">
      <c r="A86" s="19" t="str">
        <f t="shared" si="6"/>
        <v/>
      </c>
      <c r="B86" s="20" t="str">
        <f t="shared" si="11"/>
        <v/>
      </c>
      <c r="C86" s="20" t="str">
        <f t="shared" si="7"/>
        <v/>
      </c>
      <c r="D86" s="20" t="str">
        <f t="shared" si="8"/>
        <v/>
      </c>
      <c r="E86" s="20" t="str">
        <f t="shared" si="9"/>
        <v/>
      </c>
      <c r="F86" s="21"/>
      <c r="G86" s="22" t="str">
        <f t="shared" si="10"/>
        <v/>
      </c>
      <c r="H86" s="1"/>
      <c r="I86" s="1"/>
    </row>
    <row r="87" spans="1:9" s="32" customFormat="1" ht="12.75" x14ac:dyDescent="0.25">
      <c r="A87" s="19" t="str">
        <f t="shared" si="6"/>
        <v/>
      </c>
      <c r="B87" s="20" t="str">
        <f t="shared" si="11"/>
        <v/>
      </c>
      <c r="C87" s="20" t="str">
        <f t="shared" si="7"/>
        <v/>
      </c>
      <c r="D87" s="20" t="str">
        <f t="shared" si="8"/>
        <v/>
      </c>
      <c r="E87" s="20" t="str">
        <f t="shared" si="9"/>
        <v/>
      </c>
      <c r="F87" s="21"/>
      <c r="G87" s="22" t="str">
        <f t="shared" si="10"/>
        <v/>
      </c>
      <c r="H87" s="1"/>
      <c r="I87" s="1"/>
    </row>
    <row r="88" spans="1:9" s="32" customFormat="1" ht="12.75" x14ac:dyDescent="0.25">
      <c r="A88" s="19" t="str">
        <f t="shared" si="6"/>
        <v/>
      </c>
      <c r="B88" s="20" t="str">
        <f t="shared" si="11"/>
        <v/>
      </c>
      <c r="C88" s="20" t="str">
        <f t="shared" si="7"/>
        <v/>
      </c>
      <c r="D88" s="20" t="str">
        <f t="shared" si="8"/>
        <v/>
      </c>
      <c r="E88" s="20" t="str">
        <f t="shared" si="9"/>
        <v/>
      </c>
      <c r="F88" s="21"/>
      <c r="G88" s="22" t="str">
        <f t="shared" si="10"/>
        <v/>
      </c>
      <c r="H88" s="1"/>
      <c r="I88" s="1"/>
    </row>
    <row r="89" spans="1:9" s="32" customFormat="1" ht="12.75" x14ac:dyDescent="0.25">
      <c r="A89" s="19" t="str">
        <f t="shared" si="6"/>
        <v/>
      </c>
      <c r="B89" s="20" t="str">
        <f t="shared" si="11"/>
        <v/>
      </c>
      <c r="C89" s="20" t="str">
        <f t="shared" si="7"/>
        <v/>
      </c>
      <c r="D89" s="20" t="str">
        <f t="shared" si="8"/>
        <v/>
      </c>
      <c r="E89" s="20" t="str">
        <f t="shared" si="9"/>
        <v/>
      </c>
      <c r="F89" s="21"/>
      <c r="G89" s="22" t="str">
        <f t="shared" si="10"/>
        <v/>
      </c>
      <c r="H89" s="1"/>
      <c r="I89" s="1"/>
    </row>
    <row r="90" spans="1:9" s="32" customFormat="1" ht="12.75" x14ac:dyDescent="0.25">
      <c r="A90" s="19" t="str">
        <f t="shared" si="6"/>
        <v/>
      </c>
      <c r="B90" s="20" t="str">
        <f t="shared" si="11"/>
        <v/>
      </c>
      <c r="C90" s="20" t="str">
        <f t="shared" si="7"/>
        <v/>
      </c>
      <c r="D90" s="20" t="str">
        <f t="shared" si="8"/>
        <v/>
      </c>
      <c r="E90" s="20" t="str">
        <f t="shared" si="9"/>
        <v/>
      </c>
      <c r="F90" s="21"/>
      <c r="G90" s="22" t="str">
        <f t="shared" si="10"/>
        <v/>
      </c>
      <c r="H90" s="1"/>
      <c r="I90" s="1"/>
    </row>
    <row r="91" spans="1:9" s="32" customFormat="1" ht="12.75" x14ac:dyDescent="0.25">
      <c r="A91" s="19" t="str">
        <f t="shared" si="6"/>
        <v/>
      </c>
      <c r="B91" s="20" t="str">
        <f t="shared" si="11"/>
        <v/>
      </c>
      <c r="C91" s="20" t="str">
        <f t="shared" si="7"/>
        <v/>
      </c>
      <c r="D91" s="20" t="str">
        <f t="shared" si="8"/>
        <v/>
      </c>
      <c r="E91" s="20" t="str">
        <f t="shared" si="9"/>
        <v/>
      </c>
      <c r="F91" s="21"/>
      <c r="G91" s="22" t="str">
        <f t="shared" si="10"/>
        <v/>
      </c>
      <c r="H91" s="1"/>
      <c r="I91" s="1"/>
    </row>
    <row r="92" spans="1:9" s="32" customFormat="1" ht="12.75" x14ac:dyDescent="0.25">
      <c r="A92" s="19" t="str">
        <f t="shared" si="6"/>
        <v/>
      </c>
      <c r="B92" s="20" t="str">
        <f t="shared" si="11"/>
        <v/>
      </c>
      <c r="C92" s="20" t="str">
        <f t="shared" si="7"/>
        <v/>
      </c>
      <c r="D92" s="20" t="str">
        <f t="shared" si="8"/>
        <v/>
      </c>
      <c r="E92" s="20" t="str">
        <f t="shared" si="9"/>
        <v/>
      </c>
      <c r="F92" s="21"/>
      <c r="G92" s="22" t="str">
        <f t="shared" si="10"/>
        <v/>
      </c>
      <c r="H92" s="1"/>
      <c r="I92" s="1"/>
    </row>
    <row r="93" spans="1:9" s="32" customFormat="1" ht="12.75" x14ac:dyDescent="0.25">
      <c r="A93" s="19" t="str">
        <f t="shared" si="6"/>
        <v/>
      </c>
      <c r="B93" s="20" t="str">
        <f t="shared" si="11"/>
        <v/>
      </c>
      <c r="C93" s="20" t="str">
        <f t="shared" si="7"/>
        <v/>
      </c>
      <c r="D93" s="20" t="str">
        <f t="shared" si="8"/>
        <v/>
      </c>
      <c r="E93" s="20" t="str">
        <f t="shared" si="9"/>
        <v/>
      </c>
      <c r="F93" s="21"/>
      <c r="G93" s="22" t="str">
        <f t="shared" si="10"/>
        <v/>
      </c>
      <c r="H93" s="1"/>
      <c r="I93" s="1"/>
    </row>
    <row r="94" spans="1:9" s="32" customFormat="1" ht="12.75" x14ac:dyDescent="0.25">
      <c r="A94" s="19" t="str">
        <f t="shared" si="6"/>
        <v/>
      </c>
      <c r="B94" s="20" t="str">
        <f t="shared" si="11"/>
        <v/>
      </c>
      <c r="C94" s="20" t="str">
        <f t="shared" si="7"/>
        <v/>
      </c>
      <c r="D94" s="20" t="str">
        <f t="shared" si="8"/>
        <v/>
      </c>
      <c r="E94" s="20" t="str">
        <f t="shared" si="9"/>
        <v/>
      </c>
      <c r="F94" s="21"/>
      <c r="G94" s="22" t="str">
        <f t="shared" si="10"/>
        <v/>
      </c>
      <c r="H94" s="1"/>
      <c r="I94" s="1"/>
    </row>
    <row r="95" spans="1:9" s="32" customFormat="1" ht="12.75" x14ac:dyDescent="0.25">
      <c r="A95" s="19" t="str">
        <f t="shared" si="6"/>
        <v/>
      </c>
      <c r="B95" s="20" t="str">
        <f t="shared" si="11"/>
        <v/>
      </c>
      <c r="C95" s="20" t="str">
        <f t="shared" si="7"/>
        <v/>
      </c>
      <c r="D95" s="20" t="str">
        <f t="shared" si="8"/>
        <v/>
      </c>
      <c r="E95" s="20" t="str">
        <f t="shared" si="9"/>
        <v/>
      </c>
      <c r="F95" s="21"/>
      <c r="G95" s="22" t="str">
        <f t="shared" si="10"/>
        <v/>
      </c>
      <c r="H95" s="1"/>
      <c r="I95" s="1"/>
    </row>
    <row r="96" spans="1:9" s="32" customFormat="1" ht="12.75" x14ac:dyDescent="0.25">
      <c r="A96" s="19" t="str">
        <f t="shared" si="6"/>
        <v/>
      </c>
      <c r="B96" s="20" t="str">
        <f t="shared" si="11"/>
        <v/>
      </c>
      <c r="C96" s="20" t="str">
        <f t="shared" si="7"/>
        <v/>
      </c>
      <c r="D96" s="20" t="str">
        <f t="shared" si="8"/>
        <v/>
      </c>
      <c r="E96" s="20" t="str">
        <f t="shared" si="9"/>
        <v/>
      </c>
      <c r="F96" s="21"/>
      <c r="G96" s="22" t="str">
        <f t="shared" si="10"/>
        <v/>
      </c>
      <c r="H96" s="1"/>
      <c r="I96" s="1"/>
    </row>
    <row r="97" spans="1:9" s="32" customFormat="1" ht="12.75" x14ac:dyDescent="0.25">
      <c r="A97" s="19" t="str">
        <f t="shared" si="6"/>
        <v/>
      </c>
      <c r="B97" s="20" t="str">
        <f t="shared" si="11"/>
        <v/>
      </c>
      <c r="C97" s="20" t="str">
        <f t="shared" si="7"/>
        <v/>
      </c>
      <c r="D97" s="20" t="str">
        <f t="shared" si="8"/>
        <v/>
      </c>
      <c r="E97" s="20" t="str">
        <f t="shared" si="9"/>
        <v/>
      </c>
      <c r="F97" s="21"/>
      <c r="G97" s="22" t="str">
        <f t="shared" si="10"/>
        <v/>
      </c>
      <c r="H97" s="1"/>
      <c r="I97" s="1"/>
    </row>
    <row r="98" spans="1:9" s="32" customFormat="1" ht="12.75" x14ac:dyDescent="0.25">
      <c r="A98" s="19" t="str">
        <f t="shared" si="6"/>
        <v/>
      </c>
      <c r="B98" s="20" t="str">
        <f t="shared" si="11"/>
        <v/>
      </c>
      <c r="C98" s="20" t="str">
        <f t="shared" si="7"/>
        <v/>
      </c>
      <c r="D98" s="20" t="str">
        <f t="shared" si="8"/>
        <v/>
      </c>
      <c r="E98" s="20" t="str">
        <f t="shared" si="9"/>
        <v/>
      </c>
      <c r="F98" s="21"/>
      <c r="G98" s="22" t="str">
        <f t="shared" si="10"/>
        <v/>
      </c>
      <c r="H98" s="1"/>
      <c r="I98" s="1"/>
    </row>
    <row r="99" spans="1:9" s="32" customFormat="1" ht="12.75" x14ac:dyDescent="0.25">
      <c r="A99" s="19" t="str">
        <f t="shared" si="6"/>
        <v/>
      </c>
      <c r="B99" s="20" t="str">
        <f t="shared" si="11"/>
        <v/>
      </c>
      <c r="C99" s="20" t="str">
        <f t="shared" si="7"/>
        <v/>
      </c>
      <c r="D99" s="20" t="str">
        <f t="shared" si="8"/>
        <v/>
      </c>
      <c r="E99" s="20" t="str">
        <f t="shared" si="9"/>
        <v/>
      </c>
      <c r="F99" s="21"/>
      <c r="G99" s="22" t="str">
        <f t="shared" si="10"/>
        <v/>
      </c>
      <c r="H99" s="1"/>
      <c r="I99" s="1"/>
    </row>
    <row r="100" spans="1:9" s="32" customFormat="1" ht="12.75" x14ac:dyDescent="0.25">
      <c r="A100" s="19" t="str">
        <f t="shared" si="6"/>
        <v/>
      </c>
      <c r="B100" s="20" t="str">
        <f t="shared" si="11"/>
        <v/>
      </c>
      <c r="C100" s="20" t="str">
        <f t="shared" si="7"/>
        <v/>
      </c>
      <c r="D100" s="20" t="str">
        <f t="shared" si="8"/>
        <v/>
      </c>
      <c r="E100" s="20" t="str">
        <f t="shared" si="9"/>
        <v/>
      </c>
      <c r="F100" s="21"/>
      <c r="G100" s="22" t="str">
        <f t="shared" si="10"/>
        <v/>
      </c>
      <c r="H100" s="1"/>
      <c r="I100" s="1"/>
    </row>
    <row r="101" spans="1:9" s="32" customFormat="1" ht="12.75" x14ac:dyDescent="0.25">
      <c r="A101" s="19" t="str">
        <f t="shared" si="6"/>
        <v/>
      </c>
      <c r="B101" s="20" t="str">
        <f t="shared" si="11"/>
        <v/>
      </c>
      <c r="C101" s="20" t="str">
        <f t="shared" si="7"/>
        <v/>
      </c>
      <c r="D101" s="20" t="str">
        <f t="shared" si="8"/>
        <v/>
      </c>
      <c r="E101" s="20" t="str">
        <f t="shared" si="9"/>
        <v/>
      </c>
      <c r="F101" s="21"/>
      <c r="G101" s="22" t="str">
        <f t="shared" si="10"/>
        <v/>
      </c>
      <c r="H101" s="1"/>
      <c r="I101" s="1"/>
    </row>
    <row r="102" spans="1:9" s="32" customFormat="1" ht="12.75" x14ac:dyDescent="0.25">
      <c r="A102" s="19" t="str">
        <f t="shared" si="6"/>
        <v/>
      </c>
      <c r="B102" s="20" t="str">
        <f t="shared" si="11"/>
        <v/>
      </c>
      <c r="C102" s="20" t="str">
        <f t="shared" si="7"/>
        <v/>
      </c>
      <c r="D102" s="20" t="str">
        <f t="shared" si="8"/>
        <v/>
      </c>
      <c r="E102" s="20" t="str">
        <f t="shared" si="9"/>
        <v/>
      </c>
      <c r="F102" s="21"/>
      <c r="G102" s="22" t="str">
        <f t="shared" si="10"/>
        <v/>
      </c>
      <c r="H102" s="1"/>
      <c r="I102" s="1"/>
    </row>
    <row r="103" spans="1:9" s="32" customFormat="1" ht="12.75" x14ac:dyDescent="0.25">
      <c r="A103" s="19" t="str">
        <f t="shared" si="6"/>
        <v/>
      </c>
      <c r="B103" s="20" t="str">
        <f t="shared" si="11"/>
        <v/>
      </c>
      <c r="C103" s="20" t="str">
        <f t="shared" si="7"/>
        <v/>
      </c>
      <c r="D103" s="20" t="str">
        <f t="shared" si="8"/>
        <v/>
      </c>
      <c r="E103" s="20" t="str">
        <f t="shared" si="9"/>
        <v/>
      </c>
      <c r="F103" s="21"/>
      <c r="G103" s="22" t="str">
        <f t="shared" si="10"/>
        <v/>
      </c>
      <c r="H103" s="1"/>
      <c r="I103" s="1"/>
    </row>
    <row r="104" spans="1:9" s="32" customFormat="1" ht="12.75" x14ac:dyDescent="0.25">
      <c r="A104" s="19" t="str">
        <f t="shared" si="6"/>
        <v/>
      </c>
      <c r="B104" s="20" t="str">
        <f t="shared" si="11"/>
        <v/>
      </c>
      <c r="C104" s="20" t="str">
        <f t="shared" si="7"/>
        <v/>
      </c>
      <c r="D104" s="20" t="str">
        <f t="shared" si="8"/>
        <v/>
      </c>
      <c r="E104" s="20" t="str">
        <f t="shared" si="9"/>
        <v/>
      </c>
      <c r="F104" s="21"/>
      <c r="G104" s="22" t="str">
        <f t="shared" si="10"/>
        <v/>
      </c>
      <c r="H104" s="1"/>
      <c r="I104" s="1"/>
    </row>
    <row r="105" spans="1:9" s="32" customFormat="1" ht="12.75" x14ac:dyDescent="0.25">
      <c r="A105" s="19" t="str">
        <f t="shared" si="6"/>
        <v/>
      </c>
      <c r="B105" s="20" t="str">
        <f t="shared" si="11"/>
        <v/>
      </c>
      <c r="C105" s="20" t="str">
        <f t="shared" si="7"/>
        <v/>
      </c>
      <c r="D105" s="20" t="str">
        <f t="shared" si="8"/>
        <v/>
      </c>
      <c r="E105" s="20" t="str">
        <f t="shared" si="9"/>
        <v/>
      </c>
      <c r="F105" s="21"/>
      <c r="G105" s="22" t="str">
        <f t="shared" si="10"/>
        <v/>
      </c>
      <c r="H105" s="1"/>
      <c r="I105" s="1"/>
    </row>
    <row r="106" spans="1:9" s="32" customFormat="1" ht="12.75" x14ac:dyDescent="0.25">
      <c r="A106" s="19" t="str">
        <f t="shared" si="6"/>
        <v/>
      </c>
      <c r="B106" s="20" t="str">
        <f t="shared" si="11"/>
        <v/>
      </c>
      <c r="C106" s="20" t="str">
        <f t="shared" si="7"/>
        <v/>
      </c>
      <c r="D106" s="20" t="str">
        <f t="shared" si="8"/>
        <v/>
      </c>
      <c r="E106" s="20" t="str">
        <f t="shared" si="9"/>
        <v/>
      </c>
      <c r="F106" s="21"/>
      <c r="G106" s="22" t="str">
        <f t="shared" si="10"/>
        <v/>
      </c>
      <c r="H106" s="1"/>
      <c r="I106" s="1"/>
    </row>
    <row r="107" spans="1:9" s="32" customFormat="1" ht="12.75" x14ac:dyDescent="0.25">
      <c r="A107" s="19" t="str">
        <f t="shared" si="6"/>
        <v/>
      </c>
      <c r="B107" s="20" t="str">
        <f t="shared" si="11"/>
        <v/>
      </c>
      <c r="C107" s="20" t="str">
        <f t="shared" si="7"/>
        <v/>
      </c>
      <c r="D107" s="20" t="str">
        <f t="shared" si="8"/>
        <v/>
      </c>
      <c r="E107" s="20" t="str">
        <f t="shared" si="9"/>
        <v/>
      </c>
      <c r="F107" s="21"/>
      <c r="G107" s="22" t="str">
        <f t="shared" si="10"/>
        <v/>
      </c>
      <c r="H107" s="1"/>
      <c r="I107" s="1"/>
    </row>
    <row r="108" spans="1:9" s="32" customFormat="1" ht="12.75" x14ac:dyDescent="0.25">
      <c r="A108" s="19" t="str">
        <f t="shared" si="6"/>
        <v/>
      </c>
      <c r="B108" s="20" t="str">
        <f t="shared" si="11"/>
        <v/>
      </c>
      <c r="C108" s="20" t="str">
        <f t="shared" si="7"/>
        <v/>
      </c>
      <c r="D108" s="20" t="str">
        <f t="shared" si="8"/>
        <v/>
      </c>
      <c r="E108" s="20" t="str">
        <f t="shared" si="9"/>
        <v/>
      </c>
      <c r="F108" s="21"/>
      <c r="G108" s="22" t="str">
        <f t="shared" si="10"/>
        <v/>
      </c>
      <c r="H108" s="1"/>
      <c r="I108" s="1"/>
    </row>
    <row r="109" spans="1:9" s="32" customFormat="1" ht="12.75" x14ac:dyDescent="0.25">
      <c r="A109" s="19" t="str">
        <f t="shared" si="6"/>
        <v/>
      </c>
      <c r="B109" s="20" t="str">
        <f t="shared" si="11"/>
        <v/>
      </c>
      <c r="C109" s="20" t="str">
        <f t="shared" si="7"/>
        <v/>
      </c>
      <c r="D109" s="20" t="str">
        <f t="shared" si="8"/>
        <v/>
      </c>
      <c r="E109" s="20" t="str">
        <f t="shared" si="9"/>
        <v/>
      </c>
      <c r="F109" s="21"/>
      <c r="G109" s="22" t="str">
        <f t="shared" si="10"/>
        <v/>
      </c>
      <c r="H109" s="1"/>
      <c r="I109" s="1"/>
    </row>
    <row r="110" spans="1:9" s="32" customFormat="1" ht="12.75" x14ac:dyDescent="0.25">
      <c r="A110" s="19" t="str">
        <f t="shared" si="6"/>
        <v/>
      </c>
      <c r="B110" s="20" t="str">
        <f t="shared" si="11"/>
        <v/>
      </c>
      <c r="C110" s="20" t="str">
        <f t="shared" si="7"/>
        <v/>
      </c>
      <c r="D110" s="20" t="str">
        <f t="shared" si="8"/>
        <v/>
      </c>
      <c r="E110" s="20" t="str">
        <f t="shared" si="9"/>
        <v/>
      </c>
      <c r="F110" s="21"/>
      <c r="G110" s="22" t="str">
        <f t="shared" si="10"/>
        <v/>
      </c>
      <c r="H110" s="1"/>
      <c r="I110" s="1"/>
    </row>
    <row r="111" spans="1:9" s="32" customFormat="1" ht="12.75" x14ac:dyDescent="0.25">
      <c r="A111" s="19" t="str">
        <f t="shared" si="6"/>
        <v/>
      </c>
      <c r="B111" s="20" t="str">
        <f t="shared" si="11"/>
        <v/>
      </c>
      <c r="C111" s="20" t="str">
        <f t="shared" si="7"/>
        <v/>
      </c>
      <c r="D111" s="20" t="str">
        <f t="shared" si="8"/>
        <v/>
      </c>
      <c r="E111" s="20" t="str">
        <f t="shared" si="9"/>
        <v/>
      </c>
      <c r="F111" s="21"/>
      <c r="G111" s="22" t="str">
        <f t="shared" si="10"/>
        <v/>
      </c>
      <c r="H111" s="1"/>
      <c r="I111" s="1"/>
    </row>
    <row r="112" spans="1:9" s="32" customFormat="1" ht="12.75" x14ac:dyDescent="0.25">
      <c r="A112" s="19" t="str">
        <f t="shared" si="6"/>
        <v/>
      </c>
      <c r="B112" s="20" t="str">
        <f t="shared" si="11"/>
        <v/>
      </c>
      <c r="C112" s="20" t="str">
        <f t="shared" si="7"/>
        <v/>
      </c>
      <c r="D112" s="20" t="str">
        <f t="shared" si="8"/>
        <v/>
      </c>
      <c r="E112" s="20" t="str">
        <f t="shared" si="9"/>
        <v/>
      </c>
      <c r="F112" s="21"/>
      <c r="G112" s="22" t="str">
        <f t="shared" si="10"/>
        <v/>
      </c>
      <c r="H112" s="1"/>
      <c r="I112" s="1"/>
    </row>
    <row r="113" spans="1:9" s="32" customFormat="1" ht="12.75" x14ac:dyDescent="0.25">
      <c r="A113" s="19" t="str">
        <f t="shared" si="6"/>
        <v/>
      </c>
      <c r="B113" s="20" t="str">
        <f t="shared" si="11"/>
        <v/>
      </c>
      <c r="C113" s="20" t="str">
        <f t="shared" si="7"/>
        <v/>
      </c>
      <c r="D113" s="20" t="str">
        <f t="shared" si="8"/>
        <v/>
      </c>
      <c r="E113" s="20" t="str">
        <f t="shared" si="9"/>
        <v/>
      </c>
      <c r="F113" s="21"/>
      <c r="G113" s="22" t="str">
        <f t="shared" si="10"/>
        <v/>
      </c>
      <c r="H113" s="1"/>
      <c r="I113" s="1"/>
    </row>
    <row r="114" spans="1:9" s="32" customFormat="1" ht="12.75" x14ac:dyDescent="0.25">
      <c r="A114" s="19" t="str">
        <f t="shared" si="6"/>
        <v/>
      </c>
      <c r="B114" s="20" t="str">
        <f t="shared" si="11"/>
        <v/>
      </c>
      <c r="C114" s="20" t="str">
        <f t="shared" si="7"/>
        <v/>
      </c>
      <c r="D114" s="20" t="str">
        <f t="shared" si="8"/>
        <v/>
      </c>
      <c r="E114" s="20" t="str">
        <f t="shared" si="9"/>
        <v/>
      </c>
      <c r="F114" s="21"/>
      <c r="G114" s="22" t="str">
        <f t="shared" si="10"/>
        <v/>
      </c>
      <c r="H114" s="1"/>
      <c r="I114" s="1"/>
    </row>
    <row r="115" spans="1:9" s="32" customFormat="1" ht="12.75" x14ac:dyDescent="0.25">
      <c r="A115" s="19" t="str">
        <f t="shared" si="6"/>
        <v/>
      </c>
      <c r="B115" s="20" t="str">
        <f t="shared" si="11"/>
        <v/>
      </c>
      <c r="C115" s="20" t="str">
        <f t="shared" si="7"/>
        <v/>
      </c>
      <c r="D115" s="20" t="str">
        <f t="shared" si="8"/>
        <v/>
      </c>
      <c r="E115" s="20" t="str">
        <f t="shared" si="9"/>
        <v/>
      </c>
      <c r="F115" s="21"/>
      <c r="G115" s="22" t="str">
        <f t="shared" si="10"/>
        <v/>
      </c>
      <c r="H115" s="1"/>
      <c r="I115" s="1"/>
    </row>
    <row r="116" spans="1:9" s="32" customFormat="1" ht="12.75" x14ac:dyDescent="0.25">
      <c r="A116" s="19" t="str">
        <f t="shared" si="6"/>
        <v/>
      </c>
      <c r="B116" s="20" t="str">
        <f t="shared" si="11"/>
        <v/>
      </c>
      <c r="C116" s="20" t="str">
        <f t="shared" si="7"/>
        <v/>
      </c>
      <c r="D116" s="20" t="str">
        <f t="shared" si="8"/>
        <v/>
      </c>
      <c r="E116" s="20" t="str">
        <f t="shared" si="9"/>
        <v/>
      </c>
      <c r="F116" s="21"/>
      <c r="G116" s="22" t="str">
        <f t="shared" si="10"/>
        <v/>
      </c>
      <c r="H116" s="1"/>
      <c r="I116" s="1"/>
    </row>
    <row r="117" spans="1:9" s="32" customFormat="1" ht="12.75" x14ac:dyDescent="0.25">
      <c r="A117" s="19" t="str">
        <f t="shared" si="6"/>
        <v/>
      </c>
      <c r="B117" s="20" t="str">
        <f t="shared" si="11"/>
        <v/>
      </c>
      <c r="C117" s="20" t="str">
        <f t="shared" si="7"/>
        <v/>
      </c>
      <c r="D117" s="20" t="str">
        <f t="shared" si="8"/>
        <v/>
      </c>
      <c r="E117" s="20" t="str">
        <f t="shared" si="9"/>
        <v/>
      </c>
      <c r="F117" s="21"/>
      <c r="G117" s="22" t="str">
        <f t="shared" si="10"/>
        <v/>
      </c>
      <c r="H117" s="1"/>
      <c r="I117" s="1"/>
    </row>
    <row r="118" spans="1:9" s="32" customFormat="1" ht="12.75" x14ac:dyDescent="0.25">
      <c r="A118" s="19" t="str">
        <f t="shared" si="6"/>
        <v/>
      </c>
      <c r="B118" s="20" t="str">
        <f t="shared" si="11"/>
        <v/>
      </c>
      <c r="C118" s="20" t="str">
        <f t="shared" si="7"/>
        <v/>
      </c>
      <c r="D118" s="20" t="str">
        <f t="shared" si="8"/>
        <v/>
      </c>
      <c r="E118" s="20" t="str">
        <f t="shared" si="9"/>
        <v/>
      </c>
      <c r="F118" s="21"/>
      <c r="G118" s="22" t="str">
        <f t="shared" si="10"/>
        <v/>
      </c>
      <c r="H118" s="1"/>
      <c r="I118" s="1"/>
    </row>
    <row r="119" spans="1:9" s="32" customFormat="1" ht="12.75" x14ac:dyDescent="0.25">
      <c r="A119" s="19" t="str">
        <f t="shared" si="6"/>
        <v/>
      </c>
      <c r="B119" s="20" t="str">
        <f t="shared" si="11"/>
        <v/>
      </c>
      <c r="C119" s="20" t="str">
        <f t="shared" si="7"/>
        <v/>
      </c>
      <c r="D119" s="20" t="str">
        <f t="shared" si="8"/>
        <v/>
      </c>
      <c r="E119" s="20" t="str">
        <f t="shared" si="9"/>
        <v/>
      </c>
      <c r="F119" s="21"/>
      <c r="G119" s="22" t="str">
        <f t="shared" si="10"/>
        <v/>
      </c>
      <c r="H119" s="1"/>
      <c r="I119" s="1"/>
    </row>
    <row r="120" spans="1:9" s="32" customFormat="1" ht="12.75" x14ac:dyDescent="0.25">
      <c r="A120" s="19" t="str">
        <f t="shared" si="6"/>
        <v/>
      </c>
      <c r="B120" s="20" t="str">
        <f t="shared" si="11"/>
        <v/>
      </c>
      <c r="C120" s="20" t="str">
        <f t="shared" si="7"/>
        <v/>
      </c>
      <c r="D120" s="20" t="str">
        <f t="shared" si="8"/>
        <v/>
      </c>
      <c r="E120" s="20" t="str">
        <f t="shared" si="9"/>
        <v/>
      </c>
      <c r="F120" s="21"/>
      <c r="G120" s="22" t="str">
        <f t="shared" si="10"/>
        <v/>
      </c>
      <c r="H120" s="1"/>
      <c r="I120" s="1"/>
    </row>
    <row r="121" spans="1:9" s="32" customFormat="1" ht="12.75" x14ac:dyDescent="0.25">
      <c r="A121" s="19" t="str">
        <f t="shared" si="6"/>
        <v/>
      </c>
      <c r="B121" s="20" t="str">
        <f t="shared" si="11"/>
        <v/>
      </c>
      <c r="C121" s="20" t="str">
        <f t="shared" si="7"/>
        <v/>
      </c>
      <c r="D121" s="20" t="str">
        <f t="shared" si="8"/>
        <v/>
      </c>
      <c r="E121" s="20" t="str">
        <f t="shared" si="9"/>
        <v/>
      </c>
      <c r="F121" s="21"/>
      <c r="G121" s="22" t="str">
        <f t="shared" si="10"/>
        <v/>
      </c>
      <c r="H121" s="1"/>
      <c r="I121" s="1"/>
    </row>
    <row r="122" spans="1:9" s="32" customFormat="1" ht="12.75" x14ac:dyDescent="0.25">
      <c r="A122" s="19" t="str">
        <f t="shared" si="6"/>
        <v/>
      </c>
      <c r="B122" s="20" t="str">
        <f t="shared" si="11"/>
        <v/>
      </c>
      <c r="C122" s="20" t="str">
        <f t="shared" si="7"/>
        <v/>
      </c>
      <c r="D122" s="20" t="str">
        <f t="shared" si="8"/>
        <v/>
      </c>
      <c r="E122" s="20" t="str">
        <f t="shared" si="9"/>
        <v/>
      </c>
      <c r="F122" s="21"/>
      <c r="G122" s="22" t="str">
        <f t="shared" si="10"/>
        <v/>
      </c>
      <c r="H122" s="1"/>
      <c r="I122" s="1"/>
    </row>
    <row r="123" spans="1:9" s="32" customFormat="1" ht="12.75" x14ac:dyDescent="0.25">
      <c r="A123" s="19" t="str">
        <f t="shared" si="6"/>
        <v/>
      </c>
      <c r="B123" s="20" t="str">
        <f t="shared" si="11"/>
        <v/>
      </c>
      <c r="C123" s="20" t="str">
        <f t="shared" si="7"/>
        <v/>
      </c>
      <c r="D123" s="20" t="str">
        <f t="shared" si="8"/>
        <v/>
      </c>
      <c r="E123" s="20" t="str">
        <f t="shared" si="9"/>
        <v/>
      </c>
      <c r="F123" s="21"/>
      <c r="G123" s="22" t="str">
        <f t="shared" si="10"/>
        <v/>
      </c>
      <c r="H123" s="1"/>
      <c r="I123" s="1"/>
    </row>
    <row r="124" spans="1:9" s="32" customFormat="1" ht="12.75" x14ac:dyDescent="0.25">
      <c r="A124" s="19" t="str">
        <f t="shared" si="6"/>
        <v/>
      </c>
      <c r="B124" s="20" t="str">
        <f t="shared" si="11"/>
        <v/>
      </c>
      <c r="C124" s="20" t="str">
        <f t="shared" si="7"/>
        <v/>
      </c>
      <c r="D124" s="20" t="str">
        <f t="shared" si="8"/>
        <v/>
      </c>
      <c r="E124" s="20" t="str">
        <f t="shared" si="9"/>
        <v/>
      </c>
      <c r="F124" s="21"/>
      <c r="G124" s="22" t="str">
        <f t="shared" si="10"/>
        <v/>
      </c>
      <c r="H124" s="1"/>
      <c r="I124" s="1"/>
    </row>
    <row r="125" spans="1:9" s="32" customFormat="1" ht="12.75" x14ac:dyDescent="0.25">
      <c r="A125" s="19" t="str">
        <f t="shared" si="6"/>
        <v/>
      </c>
      <c r="B125" s="20" t="str">
        <f t="shared" si="11"/>
        <v/>
      </c>
      <c r="C125" s="20" t="str">
        <f t="shared" si="7"/>
        <v/>
      </c>
      <c r="D125" s="20" t="str">
        <f t="shared" si="8"/>
        <v/>
      </c>
      <c r="E125" s="20" t="str">
        <f t="shared" si="9"/>
        <v/>
      </c>
      <c r="F125" s="21"/>
      <c r="G125" s="22" t="str">
        <f t="shared" si="10"/>
        <v/>
      </c>
      <c r="H125" s="1"/>
      <c r="I125" s="1"/>
    </row>
    <row r="126" spans="1:9" s="32" customFormat="1" ht="12.75" x14ac:dyDescent="0.25">
      <c r="A126" s="19" t="str">
        <f t="shared" si="6"/>
        <v/>
      </c>
      <c r="B126" s="20" t="str">
        <f t="shared" si="11"/>
        <v/>
      </c>
      <c r="C126" s="20" t="str">
        <f t="shared" si="7"/>
        <v/>
      </c>
      <c r="D126" s="20" t="str">
        <f t="shared" si="8"/>
        <v/>
      </c>
      <c r="E126" s="20" t="str">
        <f t="shared" si="9"/>
        <v/>
      </c>
      <c r="F126" s="21"/>
      <c r="G126" s="22" t="str">
        <f t="shared" si="10"/>
        <v/>
      </c>
      <c r="H126" s="1"/>
      <c r="I126" s="1"/>
    </row>
    <row r="127" spans="1:9" s="32" customFormat="1" ht="12.75" x14ac:dyDescent="0.25">
      <c r="A127" s="19" t="str">
        <f t="shared" si="6"/>
        <v/>
      </c>
      <c r="B127" s="20" t="str">
        <f t="shared" si="11"/>
        <v/>
      </c>
      <c r="C127" s="20" t="str">
        <f t="shared" si="7"/>
        <v/>
      </c>
      <c r="D127" s="20" t="str">
        <f t="shared" si="8"/>
        <v/>
      </c>
      <c r="E127" s="20" t="str">
        <f t="shared" si="9"/>
        <v/>
      </c>
      <c r="F127" s="21"/>
      <c r="G127" s="22" t="str">
        <f t="shared" si="10"/>
        <v/>
      </c>
      <c r="H127" s="1"/>
      <c r="I127" s="1"/>
    </row>
    <row r="128" spans="1:9" s="32" customFormat="1" ht="12.75" x14ac:dyDescent="0.25">
      <c r="A128" s="19" t="str">
        <f t="shared" si="6"/>
        <v/>
      </c>
      <c r="B128" s="20" t="str">
        <f t="shared" si="11"/>
        <v/>
      </c>
      <c r="C128" s="20" t="str">
        <f t="shared" si="7"/>
        <v/>
      </c>
      <c r="D128" s="20" t="str">
        <f t="shared" si="8"/>
        <v/>
      </c>
      <c r="E128" s="20" t="str">
        <f t="shared" si="9"/>
        <v/>
      </c>
      <c r="F128" s="21"/>
      <c r="G128" s="22" t="str">
        <f t="shared" si="10"/>
        <v/>
      </c>
      <c r="H128" s="1"/>
      <c r="I128" s="1"/>
    </row>
    <row r="129" spans="1:9" s="32" customFormat="1" ht="12.75" x14ac:dyDescent="0.25">
      <c r="A129" s="44" t="s">
        <v>49</v>
      </c>
      <c r="B129" s="45"/>
      <c r="C129" s="24">
        <f>SUM(C15:C128)</f>
        <v>1999999.9999999998</v>
      </c>
      <c r="D129" s="24">
        <f>SUM(D15:D128)</f>
        <v>369999.97</v>
      </c>
      <c r="E129" s="24">
        <f>SUM(E15:E128)</f>
        <v>59200</v>
      </c>
      <c r="F129" s="24">
        <f>SUM(F15:F128)</f>
        <v>0</v>
      </c>
      <c r="G129" s="25">
        <f>SUM(G15:G128)</f>
        <v>2429199.9699999983</v>
      </c>
      <c r="H129" s="1"/>
      <c r="I129" s="1"/>
    </row>
    <row r="130" spans="1:9" s="32" customFormat="1" ht="12.75" x14ac:dyDescent="0.25">
      <c r="A130" s="26"/>
      <c r="B130" s="27"/>
      <c r="C130" s="27"/>
      <c r="D130" s="27"/>
      <c r="E130" s="27"/>
      <c r="F130" s="27"/>
      <c r="G130" s="27"/>
      <c r="H130" s="1"/>
      <c r="I130" s="1"/>
    </row>
  </sheetData>
  <sheetProtection password="CE28" sheet="1" objects="1" scenarios="1"/>
  <mergeCells count="14">
    <mergeCell ref="A1:G1"/>
    <mergeCell ref="AC3:AE3"/>
    <mergeCell ref="E4:F4"/>
    <mergeCell ref="E5:F5"/>
    <mergeCell ref="A3:B3"/>
    <mergeCell ref="E3:G3"/>
    <mergeCell ref="A12:G12"/>
    <mergeCell ref="A129:B129"/>
    <mergeCell ref="E6:F6"/>
    <mergeCell ref="E7:F7"/>
    <mergeCell ref="E8:F8"/>
    <mergeCell ref="E9:F9"/>
    <mergeCell ref="A10:B10"/>
    <mergeCell ref="E10:F10"/>
  </mergeCells>
  <phoneticPr fontId="5" type="noConversion"/>
  <pageMargins left="0.70866141732283472" right="0.70866141732283472" top="0.74803149606299213" bottom="0.74803149606299213" header="0.31496062992125984" footer="0.31496062992125984"/>
  <pageSetup scale="66" fitToHeight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6"/>
  <sheetViews>
    <sheetView workbookViewId="0">
      <selection activeCell="F6" sqref="F6"/>
    </sheetView>
  </sheetViews>
  <sheetFormatPr baseColWidth="10" defaultRowHeight="15" x14ac:dyDescent="0.25"/>
  <cols>
    <col min="1" max="4" width="11.42578125" style="39"/>
    <col min="5" max="5" width="13.85546875" style="39" bestFit="1" customWidth="1"/>
    <col min="6" max="6" width="14.140625" style="39" bestFit="1" customWidth="1"/>
    <col min="7" max="16384" width="11.42578125" style="39"/>
  </cols>
  <sheetData>
    <row r="3" spans="5:6" x14ac:dyDescent="0.25">
      <c r="E3" s="39" t="s">
        <v>51</v>
      </c>
      <c r="F3" s="39">
        <v>1000000</v>
      </c>
    </row>
    <row r="4" spans="5:6" x14ac:dyDescent="0.25">
      <c r="E4" s="39" t="s">
        <v>52</v>
      </c>
      <c r="F4" s="39">
        <v>400000</v>
      </c>
    </row>
    <row r="5" spans="5:6" x14ac:dyDescent="0.25">
      <c r="E5" s="39" t="s">
        <v>53</v>
      </c>
      <c r="F5" s="40">
        <v>0.1278</v>
      </c>
    </row>
    <row r="6" spans="5:6" x14ac:dyDescent="0.25">
      <c r="E6" s="39" t="s">
        <v>54</v>
      </c>
      <c r="F6" s="39">
        <f>+F4*F5/12</f>
        <v>4260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mdtorgar</dc:creator>
  <cp:lastModifiedBy>Universidad</cp:lastModifiedBy>
  <cp:lastPrinted>2015-04-08T22:04:54Z</cp:lastPrinted>
  <dcterms:created xsi:type="dcterms:W3CDTF">2011-07-05T18:02:22Z</dcterms:created>
  <dcterms:modified xsi:type="dcterms:W3CDTF">2019-04-01T22:53:53Z</dcterms:modified>
</cp:coreProperties>
</file>