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drawings/drawing5.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harts/chartEx1.xml" ContentType="application/vnd.ms-office.chartex+xml"/>
  <Override PartName="/xl/charts/colors4.xml" ContentType="application/vnd.ms-office.chartcolorstyle+xml"/>
  <Override PartName="/xl/charts/style4.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hidePivotFieldList="1"/>
  <mc:AlternateContent xmlns:mc="http://schemas.openxmlformats.org/markup-compatibility/2006">
    <mc:Choice Requires="x15">
      <x15ac:absPath xmlns:x15ac="http://schemas.microsoft.com/office/spreadsheetml/2010/11/ac" url="C:\Users\Rubi Gonzalez\Desktop\Contenido SISEC\ALTAS\Banorte\"/>
    </mc:Choice>
  </mc:AlternateContent>
  <bookViews>
    <workbookView xWindow="0" yWindow="0" windowWidth="19200" windowHeight="6150" tabRatio="707"/>
  </bookViews>
  <sheets>
    <sheet name="BOLSAS COMPARTIDAS" sheetId="1" r:id="rId1"/>
    <sheet name="Info de lamina" sheetId="7" state="veryHidden" r:id="rId2"/>
    <sheet name="Grafico Lamina" sheetId="9" state="veryHidden" r:id="rId3"/>
    <sheet name="Presentacion" sheetId="6" state="veryHidden" r:id="rId4"/>
    <sheet name="SpeedMeter" sheetId="2" state="veryHidden" r:id="rId5"/>
    <sheet name="Tablas del dash" sheetId="5" state="veryHidden" r:id="rId6"/>
  </sheets>
  <externalReferences>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s>
  <definedNames>
    <definedName name="___AGR1">[1]DIARIO!$E$2:$E$51</definedName>
    <definedName name="___AGR2">#REF!</definedName>
    <definedName name="___agr3">#REF!</definedName>
    <definedName name="___AGR5">#REF!</definedName>
    <definedName name="___AGR6">#REF!</definedName>
    <definedName name="___AGR7">#REF!</definedName>
    <definedName name="___AGR8">#REF!</definedName>
    <definedName name="___MON1">'[2]LUZ MARINA'!#REF!</definedName>
    <definedName name="___MON2">[2]RAUL!#REF!</definedName>
    <definedName name="___MON3">[2]PAOLA!#REF!</definedName>
    <definedName name="__AGR1">[1]DIARIO!$E$2:$E$51</definedName>
    <definedName name="__AGR2">#REF!</definedName>
    <definedName name="__agr3">#REF!</definedName>
    <definedName name="__AGR4">#REF!</definedName>
    <definedName name="__AGR5">#REF!</definedName>
    <definedName name="__AGR6">#REF!</definedName>
    <definedName name="__AGR7">#REF!</definedName>
    <definedName name="__AGR8">#REF!</definedName>
    <definedName name="__MON1">'[2]LUZ MARINA'!#REF!</definedName>
    <definedName name="__MON2">[2]RAUL!#REF!</definedName>
    <definedName name="__MON3">[2]PAOLA!#REF!</definedName>
    <definedName name="_AGR1">[1]DIARIO!$E$2:$E$51</definedName>
    <definedName name="_AGR2">#REF!</definedName>
    <definedName name="_agr3">#REF!</definedName>
    <definedName name="_AGR4">#REF!</definedName>
    <definedName name="_AGR5">#REF!</definedName>
    <definedName name="_AGR6">#REF!</definedName>
    <definedName name="_AGR7">#REF!</definedName>
    <definedName name="_xlnm._FilterDatabase" localSheetId="0" hidden="1">'BOLSAS COMPARTIDAS'!$A$2:$E$27</definedName>
    <definedName name="_xlchart.v5.0" hidden="1">'Tablas del dash'!$C$221</definedName>
    <definedName name="_xlchart.v5.1" hidden="1">'Tablas del dash'!$C$222:$C$253</definedName>
    <definedName name="_xlchart.v5.2" hidden="1">'Tablas del dash'!$D$221</definedName>
    <definedName name="_xlchart.v5.3" hidden="1">'Tablas del dash'!$D$222:$D$253</definedName>
    <definedName name="andres">[3]Hoja4!$C$9:$D$9</definedName>
    <definedName name="base">'[4]DATOS GRAFICO'!$A$3:$IV$65536</definedName>
    <definedName name="BASE_COLPATRIA">'[5]AGENTES EN LINEA call '!$B$14:$I$26</definedName>
    <definedName name="Base_Datos">[3]Hoja4!$B$4:$D$15</definedName>
    <definedName name="base_de_datos">[3]Hoja7!$B$2:$F$9</definedName>
    <definedName name="BASE_SEGUIMIENO">'[5]AGENTES SEGUIMIENTO '!$B$14:$I$21</definedName>
    <definedName name="BASEUIC">#REF!</definedName>
    <definedName name="buscar">'[4]GRAFICO DINAMICO'!$D$9</definedName>
    <definedName name="CATEGORIA">[1]LISTAS!$B$2:$B$6</definedName>
    <definedName name="CHILE">[3]Hoja2!$B$12:$F$12</definedName>
    <definedName name="COLOMBIA">[3]Hoja2!$C$2:$C$6</definedName>
    <definedName name="DIARIO1">[1]DIARIO!$A$1:$X$400</definedName>
    <definedName name="ECUADOR">[3]Hoja2!$B$11:$E$11</definedName>
    <definedName name="ENERO">[3]Hoja7!$C$3:$C$9</definedName>
    <definedName name="Evalu_Juan_2">[3]Hoja4!$D$7</definedName>
    <definedName name="evalua_gabri_1">[3]Hoja4!$C$5</definedName>
    <definedName name="evalua_juan_1">[3]Hoja4!$C$7</definedName>
    <definedName name="Evaluacion_1">[3]Hoja4!$C$5:$C$15</definedName>
    <definedName name="Evaluacion_2">[3]Hoja4!$D$5:$D$15</definedName>
    <definedName name="Evaluacion_gabriel_2">[3]Hoja4!$D$5</definedName>
    <definedName name="evaluacion_maria_01">[3]Hoja4!$C$6</definedName>
    <definedName name="Evaluacion_maria_2">[3]Hoja4!$D$6</definedName>
    <definedName name="FEBRERO">[3]Hoja7!$D$3:$D$9</definedName>
    <definedName name="felipe">[3]Hoja4!$C$11:$D$11</definedName>
    <definedName name="GR1ID">[6]DIARIO!$D$2:$D$51</definedName>
    <definedName name="GR3ID">[7]DIARIO!$D$102:$D$151</definedName>
    <definedName name="GR4ID">[7]DIARIO!$D$152:$D$201</definedName>
    <definedName name="GRUPO1">[1]CARLOS!$A$1:$O$300</definedName>
    <definedName name="GRUPO2">[1]EDGAR!$A$1:$O$300</definedName>
    <definedName name="grupo3">[2]RAUL!$A$1:$P$300</definedName>
    <definedName name="GRUPO4">[2]DIEGO!$A$1:$P$300</definedName>
    <definedName name="GRUPO5">[2]DIANA!$A$1:$P$300</definedName>
    <definedName name="GRUPO6">[2]PAOLA!$A$1:$P$300</definedName>
    <definedName name="GRUPO7">[2]TODOS!$A$1:$P$300</definedName>
    <definedName name="I_SEMESTRE">[3]Hoja3!$C$6:$C$16</definedName>
    <definedName name="II_SEMESTRE">[3]Hoja3!$D$6:$D$16</definedName>
    <definedName name="Imagen">IF([8]TablasDinamicas!$J$8="Ventas",[8]Imagenes!$A$7,IF([8]TablasDinamicas!$J$8="Servicio",[8]Imagenes!$A$6,IF([8]TablasDinamicas!$J$8="Soporte",[8]Imagenes!$A$8,[8]Imagenes!$A$5)))</definedName>
    <definedName name="indice_1">'[4]GRAFICO DINAMICO'!$A$1</definedName>
    <definedName name="indice_2">'[4]GRAFICO DINAMICO'!$B$1</definedName>
    <definedName name="indice_3">'[4]GRAFICO DINAMICO'!$C$1</definedName>
    <definedName name="maria">[3]Hoja1!$B$16</definedName>
    <definedName name="MARZO">[3]Hoja7!$E$3:$E$9</definedName>
    <definedName name="NOMBRE">[3]Hoja7!$B$3:$B$9</definedName>
    <definedName name="NONBRE">[3]Hoja8!$B$6</definedName>
    <definedName name="NOTAS">[1]NOTAS!$A$2:$E$400</definedName>
    <definedName name="NOTAS1">'[9]#¡REF'!$A$2:$E$248</definedName>
    <definedName name="pedro">[3]Hoja4!$C$8:$D$8</definedName>
    <definedName name="PROCESO">[1]LISTAS!$A$2:$A$6</definedName>
    <definedName name="PROCESOIII">[6]LISTAS!$AH$1:$AH$36</definedName>
    <definedName name="PROMEDIO">[3]Hoja7!$F$3:$F$9</definedName>
    <definedName name="Promedio_AGOSTO">'[5]TABLA DE NOTAS '!$E$1:$E$65536</definedName>
    <definedName name="Promedio_OCTUBRE">'[5]TABLA DE NOTAS '!$K$1:$K$65536</definedName>
    <definedName name="Promedio_Septiembre">'[5]TABLA DE NOTAS '!$H$1:$H$65536</definedName>
    <definedName name="PROMEDIOSEMESTRE">'[5]TABLA DE NOTAS '!$B$4:$Q$20</definedName>
    <definedName name="REFERENCIA_1">'[5]AGENTES EN LINEA call '!$D$29</definedName>
    <definedName name="REFERENCIA1">'[5]AGENTES SEGUIMIENTO '!$D$43</definedName>
    <definedName name="RONALD">'[10]NOTAS X SUPERV.'!$D$8</definedName>
    <definedName name="RROMEDIOSEM">'[5]TABLA DE NOTAS '!$A$4:$Q$20</definedName>
    <definedName name="samantha">[3]Hoja4!$C$10:$D$10</definedName>
    <definedName name="SINO">[6]LISTAS!$C$9:$C$10</definedName>
    <definedName name="SONIA">[3]Hoja1!$B$15</definedName>
    <definedName name="TIPOLOGIA">[1]LISTAS!$C$2:$C$7</definedName>
    <definedName name="TIPOLOGIA1">[6]LISTAS!$M$1:$M$73</definedName>
    <definedName name="validador">[4]VALIDADOR!$B$5:$B$65536</definedName>
    <definedName name="VENEZUELA">[3]Hoja2!$B$10:$G$10</definedName>
    <definedName name="ventas">[3]Hoja6!$D$2</definedName>
  </definedNames>
  <calcPr calcId="191029"/>
  <pivotCaches>
    <pivotCache cacheId="0" r:id="rId17"/>
    <pivotCache cacheId="1" r:id="rId1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138" i="6" l="1"/>
  <c r="E131" i="7" l="1"/>
  <c r="E169" i="7" s="1"/>
  <c r="C131" i="7"/>
  <c r="C169" i="7" s="1"/>
  <c r="B131" i="7"/>
  <c r="B169" i="7" s="1"/>
  <c r="A131" i="7"/>
  <c r="E129" i="7"/>
  <c r="E167" i="7" s="1"/>
  <c r="C129" i="7"/>
  <c r="C167" i="7" s="1"/>
  <c r="B129" i="7"/>
  <c r="B167" i="7" s="1"/>
  <c r="A129" i="7"/>
  <c r="E127" i="7"/>
  <c r="C127" i="7"/>
  <c r="B127" i="7"/>
  <c r="B165" i="7" s="1"/>
  <c r="A127" i="7"/>
  <c r="E118" i="7"/>
  <c r="C118" i="7"/>
  <c r="B118" i="7"/>
  <c r="B156" i="7" s="1"/>
  <c r="A118" i="7"/>
  <c r="E109" i="7"/>
  <c r="E147" i="7" s="1"/>
  <c r="C109" i="7"/>
  <c r="C147" i="7" s="1"/>
  <c r="B109" i="7"/>
  <c r="B147" i="7" s="1"/>
  <c r="A109" i="7"/>
  <c r="E132" i="7"/>
  <c r="E170" i="7" s="1"/>
  <c r="E130" i="7"/>
  <c r="E168" i="7" s="1"/>
  <c r="E128" i="7"/>
  <c r="E166" i="7" s="1"/>
  <c r="E119" i="7"/>
  <c r="E157" i="7" s="1"/>
  <c r="E110" i="7"/>
  <c r="E148" i="7" s="1"/>
  <c r="C132" i="7"/>
  <c r="C170" i="7" s="1"/>
  <c r="C130" i="7"/>
  <c r="C168" i="7" s="1"/>
  <c r="C128" i="7"/>
  <c r="C166" i="7" s="1"/>
  <c r="C119" i="7"/>
  <c r="C157" i="7" s="1"/>
  <c r="C110" i="7"/>
  <c r="C148" i="7" s="1"/>
  <c r="B132" i="7"/>
  <c r="B170" i="7" s="1"/>
  <c r="B130" i="7"/>
  <c r="B168" i="7" s="1"/>
  <c r="B128" i="7"/>
  <c r="B166" i="7" s="1"/>
  <c r="B119" i="7"/>
  <c r="B157" i="7" s="1"/>
  <c r="B110" i="7"/>
  <c r="B148" i="7" s="1"/>
  <c r="B107" i="7"/>
  <c r="B145" i="7" s="1"/>
  <c r="B108" i="7"/>
  <c r="B146" i="7" s="1"/>
  <c r="B111" i="7"/>
  <c r="B149" i="7" s="1"/>
  <c r="B112" i="7"/>
  <c r="B150" i="7" s="1"/>
  <c r="B113" i="7"/>
  <c r="B151" i="7" s="1"/>
  <c r="B114" i="7"/>
  <c r="B152" i="7" s="1"/>
  <c r="B115" i="7"/>
  <c r="B153" i="7" s="1"/>
  <c r="B116" i="7"/>
  <c r="B154" i="7" s="1"/>
  <c r="B117" i="7"/>
  <c r="B155" i="7" s="1"/>
  <c r="B120" i="7"/>
  <c r="B158" i="7" s="1"/>
  <c r="B121" i="7"/>
  <c r="B159" i="7" s="1"/>
  <c r="B122" i="7"/>
  <c r="B160" i="7" s="1"/>
  <c r="B123" i="7"/>
  <c r="B161" i="7" s="1"/>
  <c r="B124" i="7"/>
  <c r="B162" i="7" s="1"/>
  <c r="B125" i="7"/>
  <c r="B163" i="7" s="1"/>
  <c r="B126" i="7"/>
  <c r="B164" i="7" s="1"/>
  <c r="B133" i="7"/>
  <c r="B171" i="7" s="1"/>
  <c r="B134" i="7"/>
  <c r="B172" i="7" s="1"/>
  <c r="B135" i="7"/>
  <c r="B173" i="7" s="1"/>
  <c r="B136" i="7"/>
  <c r="B174" i="7" s="1"/>
  <c r="B137" i="7"/>
  <c r="B175" i="7" s="1"/>
  <c r="E137" i="7"/>
  <c r="E175" i="7" s="1"/>
  <c r="C137" i="7"/>
  <c r="C175" i="7" s="1"/>
  <c r="A137" i="7"/>
  <c r="E136" i="7"/>
  <c r="E174" i="7" s="1"/>
  <c r="C136" i="7"/>
  <c r="C174" i="7" s="1"/>
  <c r="A136" i="7"/>
  <c r="D253" i="5"/>
  <c r="F169" i="7" l="1"/>
  <c r="D147" i="7"/>
  <c r="F147" i="7"/>
  <c r="D168" i="7"/>
  <c r="D166" i="7"/>
  <c r="D175" i="7"/>
  <c r="D127" i="7"/>
  <c r="F148" i="7"/>
  <c r="G127" i="7"/>
  <c r="C165" i="7"/>
  <c r="D165" i="7" s="1"/>
  <c r="D170" i="7"/>
  <c r="F166" i="7"/>
  <c r="D148" i="7"/>
  <c r="F168" i="7"/>
  <c r="G118" i="7"/>
  <c r="D167" i="7"/>
  <c r="D174" i="7"/>
  <c r="D157" i="7"/>
  <c r="F170" i="7"/>
  <c r="F167" i="7"/>
  <c r="F174" i="7"/>
  <c r="D169" i="7"/>
  <c r="F175" i="7"/>
  <c r="F157" i="7"/>
  <c r="E165" i="7"/>
  <c r="F165" i="7" s="1"/>
  <c r="E156" i="7"/>
  <c r="F156" i="7" s="1"/>
  <c r="D118" i="7"/>
  <c r="C156" i="7"/>
  <c r="D156" i="7" s="1"/>
  <c r="D131" i="7"/>
  <c r="G131" i="7"/>
  <c r="F131" i="7"/>
  <c r="G129" i="7"/>
  <c r="D129" i="7"/>
  <c r="F129" i="7"/>
  <c r="F127" i="7"/>
  <c r="G109" i="7"/>
  <c r="D109" i="7"/>
  <c r="F118" i="7"/>
  <c r="F109" i="7"/>
  <c r="F136" i="7"/>
  <c r="D136" i="7"/>
  <c r="F110" i="7"/>
  <c r="D110" i="7"/>
  <c r="D137" i="7"/>
  <c r="G137" i="7"/>
  <c r="F137" i="7"/>
  <c r="G136" i="7"/>
  <c r="C135" i="7" l="1"/>
  <c r="C173" i="7" s="1"/>
  <c r="D173" i="7" s="1"/>
  <c r="C134" i="7"/>
  <c r="C172" i="7" s="1"/>
  <c r="D172" i="7" s="1"/>
  <c r="C133" i="7"/>
  <c r="C171" i="7" s="1"/>
  <c r="D171" i="7" s="1"/>
  <c r="C126" i="7"/>
  <c r="C164" i="7" s="1"/>
  <c r="D164" i="7" s="1"/>
  <c r="C125" i="7"/>
  <c r="C163" i="7" s="1"/>
  <c r="D163" i="7" s="1"/>
  <c r="C124" i="7"/>
  <c r="C162" i="7" s="1"/>
  <c r="D162" i="7" s="1"/>
  <c r="C123" i="7"/>
  <c r="C161" i="7" s="1"/>
  <c r="D161" i="7" s="1"/>
  <c r="C122" i="7"/>
  <c r="C160" i="7" s="1"/>
  <c r="D160" i="7" s="1"/>
  <c r="C121" i="7"/>
  <c r="C159" i="7" s="1"/>
  <c r="D159" i="7" s="1"/>
  <c r="C120" i="7"/>
  <c r="C158" i="7" s="1"/>
  <c r="D158" i="7" s="1"/>
  <c r="C117" i="7"/>
  <c r="C155" i="7" s="1"/>
  <c r="D155" i="7" s="1"/>
  <c r="C116" i="7"/>
  <c r="C154" i="7" s="1"/>
  <c r="D154" i="7" s="1"/>
  <c r="C115" i="7"/>
  <c r="C153" i="7" s="1"/>
  <c r="D153" i="7" s="1"/>
  <c r="C114" i="7"/>
  <c r="C152" i="7" s="1"/>
  <c r="D152" i="7" s="1"/>
  <c r="C113" i="7"/>
  <c r="C151" i="7" s="1"/>
  <c r="D151" i="7" s="1"/>
  <c r="C112" i="7"/>
  <c r="C150" i="7" s="1"/>
  <c r="D150" i="7" s="1"/>
  <c r="C111" i="7"/>
  <c r="C149" i="7" s="1"/>
  <c r="D149" i="7" s="1"/>
  <c r="C108" i="7"/>
  <c r="C146" i="7" s="1"/>
  <c r="D146" i="7" s="1"/>
  <c r="C107" i="7"/>
  <c r="C145" i="7" s="1"/>
  <c r="D145" i="7" s="1"/>
  <c r="C106" i="7"/>
  <c r="G110" i="7" l="1"/>
  <c r="G119" i="7"/>
  <c r="G128" i="7"/>
  <c r="G130" i="7"/>
  <c r="G132" i="7"/>
  <c r="D128" i="7"/>
  <c r="F128" i="7"/>
  <c r="F119" i="7"/>
  <c r="D132" i="7"/>
  <c r="D119" i="7"/>
  <c r="F130" i="7"/>
  <c r="D130" i="7"/>
  <c r="F132" i="7"/>
  <c r="E107" i="7" l="1"/>
  <c r="E145" i="7" s="1"/>
  <c r="F145" i="7" s="1"/>
  <c r="E108" i="7"/>
  <c r="E146" i="7" s="1"/>
  <c r="F146" i="7" s="1"/>
  <c r="E111" i="7"/>
  <c r="E149" i="7" s="1"/>
  <c r="F149" i="7" s="1"/>
  <c r="E112" i="7"/>
  <c r="E150" i="7" s="1"/>
  <c r="F150" i="7" s="1"/>
  <c r="E113" i="7"/>
  <c r="E151" i="7" s="1"/>
  <c r="F151" i="7" s="1"/>
  <c r="E114" i="7"/>
  <c r="E152" i="7" s="1"/>
  <c r="F152" i="7" s="1"/>
  <c r="E115" i="7"/>
  <c r="E153" i="7" s="1"/>
  <c r="F153" i="7" s="1"/>
  <c r="E116" i="7"/>
  <c r="E154" i="7" s="1"/>
  <c r="F154" i="7" s="1"/>
  <c r="E117" i="7"/>
  <c r="E155" i="7" s="1"/>
  <c r="F155" i="7" s="1"/>
  <c r="E120" i="7"/>
  <c r="E158" i="7" s="1"/>
  <c r="F158" i="7" s="1"/>
  <c r="E121" i="7"/>
  <c r="E159" i="7" s="1"/>
  <c r="F159" i="7" s="1"/>
  <c r="E122" i="7"/>
  <c r="E160" i="7" s="1"/>
  <c r="F160" i="7" s="1"/>
  <c r="E123" i="7"/>
  <c r="E161" i="7" s="1"/>
  <c r="F161" i="7" s="1"/>
  <c r="E124" i="7"/>
  <c r="E162" i="7" s="1"/>
  <c r="F162" i="7" s="1"/>
  <c r="E125" i="7"/>
  <c r="E163" i="7" s="1"/>
  <c r="F163" i="7" s="1"/>
  <c r="E126" i="7"/>
  <c r="E164" i="7" s="1"/>
  <c r="F164" i="7" s="1"/>
  <c r="E133" i="7"/>
  <c r="E171" i="7" s="1"/>
  <c r="F171" i="7" s="1"/>
  <c r="E134" i="7"/>
  <c r="E172" i="7" s="1"/>
  <c r="F172" i="7" s="1"/>
  <c r="E135" i="7"/>
  <c r="E173" i="7" s="1"/>
  <c r="F173" i="7" s="1"/>
  <c r="E106" i="7"/>
  <c r="B106" i="7"/>
  <c r="D106" i="7" s="1"/>
  <c r="A107" i="7"/>
  <c r="A108" i="7"/>
  <c r="A111" i="7"/>
  <c r="A112" i="7"/>
  <c r="A113" i="7"/>
  <c r="A114" i="7"/>
  <c r="A115" i="7"/>
  <c r="A116" i="7"/>
  <c r="A117" i="7"/>
  <c r="A120" i="7"/>
  <c r="A121" i="7"/>
  <c r="A122" i="7"/>
  <c r="A123" i="7"/>
  <c r="A124" i="7"/>
  <c r="A125" i="7"/>
  <c r="A126" i="7"/>
  <c r="A133" i="7"/>
  <c r="A134" i="7"/>
  <c r="A135" i="7"/>
  <c r="A106" i="7"/>
  <c r="G124" i="7" l="1"/>
  <c r="G133" i="7"/>
  <c r="G135" i="7"/>
  <c r="G115" i="7"/>
  <c r="G134" i="7"/>
  <c r="G123" i="7"/>
  <c r="G112" i="7"/>
  <c r="G122" i="7"/>
  <c r="G113" i="7"/>
  <c r="G114" i="7"/>
  <c r="G120" i="7"/>
  <c r="G111" i="7"/>
  <c r="G121" i="7"/>
  <c r="G106" i="7"/>
  <c r="G126" i="7"/>
  <c r="G117" i="7"/>
  <c r="G108" i="7"/>
  <c r="G125" i="7"/>
  <c r="G116" i="7"/>
  <c r="G107" i="7"/>
  <c r="D135" i="7"/>
  <c r="F121" i="7"/>
  <c r="F112" i="7"/>
  <c r="D134" i="7"/>
  <c r="D126" i="7"/>
  <c r="F120" i="7"/>
  <c r="F111" i="7"/>
  <c r="D125" i="7"/>
  <c r="D111" i="7"/>
  <c r="D133" i="7"/>
  <c r="D124" i="7"/>
  <c r="D116" i="7"/>
  <c r="D108" i="7"/>
  <c r="E144" i="7"/>
  <c r="F106" i="7"/>
  <c r="F126" i="7"/>
  <c r="F117" i="7"/>
  <c r="F108" i="7"/>
  <c r="D117" i="7"/>
  <c r="D123" i="7"/>
  <c r="D115" i="7"/>
  <c r="D107" i="7"/>
  <c r="F125" i="7"/>
  <c r="F116" i="7"/>
  <c r="F107" i="7"/>
  <c r="D122" i="7"/>
  <c r="D114" i="7"/>
  <c r="F135" i="7"/>
  <c r="F124" i="7"/>
  <c r="F115" i="7"/>
  <c r="D121" i="7"/>
  <c r="D113" i="7"/>
  <c r="F134" i="7"/>
  <c r="F123" i="7"/>
  <c r="F114" i="7"/>
  <c r="D120" i="7"/>
  <c r="D112" i="7"/>
  <c r="F133" i="7"/>
  <c r="F122" i="7"/>
  <c r="F113" i="7"/>
  <c r="E139" i="7"/>
  <c r="B144" i="7"/>
  <c r="B139" i="7"/>
  <c r="C144" i="7"/>
  <c r="C139" i="7"/>
  <c r="D232" i="5"/>
  <c r="D246" i="5"/>
  <c r="D233" i="5"/>
  <c r="D248" i="5"/>
  <c r="D227" i="5"/>
  <c r="D224" i="5"/>
  <c r="D249" i="5"/>
  <c r="D237" i="5"/>
  <c r="D241" i="5"/>
  <c r="D238" i="5"/>
  <c r="D240" i="5"/>
  <c r="D4" i="5"/>
  <c r="D230" i="5"/>
  <c r="D250" i="5"/>
  <c r="D222" i="5"/>
  <c r="D231" i="5"/>
  <c r="D225" i="5"/>
  <c r="D251" i="5"/>
  <c r="D236" i="5"/>
  <c r="D244" i="5"/>
  <c r="D245" i="5"/>
  <c r="D243" i="5"/>
  <c r="D113" i="5"/>
  <c r="D234" i="5"/>
  <c r="D229" i="5"/>
  <c r="D223" i="5"/>
  <c r="D59" i="5"/>
  <c r="D228" i="5"/>
  <c r="D235" i="5"/>
  <c r="D226" i="5"/>
  <c r="D239" i="5"/>
  <c r="D247" i="5"/>
  <c r="D242" i="5"/>
  <c r="D252" i="5"/>
  <c r="F139" i="7" l="1"/>
  <c r="B178" i="7"/>
  <c r="D139" i="7"/>
  <c r="F144" i="7"/>
  <c r="E178" i="7"/>
  <c r="D144" i="7"/>
  <c r="D178" i="7" s="1"/>
  <c r="C178" i="7"/>
  <c r="C13" i="2"/>
  <c r="C14" i="2" s="1"/>
  <c r="H13" i="2"/>
  <c r="H14" i="2" s="1"/>
  <c r="F178" i="7" l="1"/>
  <c r="C30" i="1"/>
  <c r="H19" i="2"/>
  <c r="I19" i="2"/>
  <c r="D19" i="2"/>
  <c r="C19" i="2"/>
</calcChain>
</file>

<file path=xl/sharedStrings.xml><?xml version="1.0" encoding="utf-8"?>
<sst xmlns="http://schemas.openxmlformats.org/spreadsheetml/2006/main" count="439" uniqueCount="144">
  <si>
    <t>BOLSAS COMPARTIDAS</t>
  </si>
  <si>
    <t>N°</t>
  </si>
  <si>
    <t>ESTADOS</t>
  </si>
  <si>
    <t>BOLSA
DISPONIBLE</t>
  </si>
  <si>
    <t>.</t>
  </si>
  <si>
    <t>Estatus 
Saldo</t>
  </si>
  <si>
    <t>AGUASCALIENTES</t>
  </si>
  <si>
    <t>BAJA CALIFORNIA SUR</t>
  </si>
  <si>
    <t>CHIHUAHUA</t>
  </si>
  <si>
    <t>CIUDAD DE MEXICO</t>
  </si>
  <si>
    <t>COLIMA</t>
  </si>
  <si>
    <t>COAHUILA</t>
  </si>
  <si>
    <t>CAMPECHE</t>
  </si>
  <si>
    <t>DURANGO</t>
  </si>
  <si>
    <t>ESTADO DE MEXICO</t>
  </si>
  <si>
    <t>GUANAJUATO</t>
  </si>
  <si>
    <t>GUERRERO</t>
  </si>
  <si>
    <t>JALISCO</t>
  </si>
  <si>
    <t>MICHOACAN</t>
  </si>
  <si>
    <t>MORELOS</t>
  </si>
  <si>
    <t>NUEVO LEON</t>
  </si>
  <si>
    <t>NAYARIT</t>
  </si>
  <si>
    <t>OAXACA</t>
  </si>
  <si>
    <t>PUEBLA</t>
  </si>
  <si>
    <t>QUERETARO</t>
  </si>
  <si>
    <t>SAN LUIS POTOSI</t>
  </si>
  <si>
    <t>SONORA</t>
  </si>
  <si>
    <t>TAMAULIPAS</t>
  </si>
  <si>
    <t>TLAXCALA</t>
  </si>
  <si>
    <t>VERACRUZ</t>
  </si>
  <si>
    <t>YUCATAN</t>
  </si>
  <si>
    <t>ZACATECAS</t>
  </si>
  <si>
    <t>CHIAPAS COMERCIO Y SERVICIOS</t>
  </si>
  <si>
    <t>CHIAPAS INDUSTRIA</t>
  </si>
  <si>
    <t>HIDALGO COMERCIO Y SERVICIOS</t>
  </si>
  <si>
    <t>HIDALGO INDUSTRIA</t>
  </si>
  <si>
    <t>QUINTANA ROO COMERCIO Y SERVICIOS</t>
  </si>
  <si>
    <t>QUINTANA ROO INDUSTRIA</t>
  </si>
  <si>
    <t>SINALOA COMERCIO Y SERVICIOS</t>
  </si>
  <si>
    <t>SINALOA INDUSTRIA</t>
  </si>
  <si>
    <t>TABASCO COMERCIO Y SERVICIOS</t>
  </si>
  <si>
    <t>TABASCO INDUSTRIA</t>
  </si>
  <si>
    <t>MUJERES EMPRESARIAS MUJER PYME ACS</t>
  </si>
  <si>
    <t>MUJERES EMPRESARIAS MUJER PYME ACCC</t>
  </si>
  <si>
    <t>SANTIAGO NUEVO LEON</t>
  </si>
  <si>
    <t>CREDITO JOVEN</t>
  </si>
  <si>
    <t>EMPRESARIAL</t>
  </si>
  <si>
    <t>MOLDES TROQUELES Y HERRAMIENTAS</t>
  </si>
  <si>
    <t>TEXTIL VESTIDO Y MODA</t>
  </si>
  <si>
    <t>CUERO Y CALZADO FIX</t>
  </si>
  <si>
    <t>CREDISUMINISTROS CAINTRA</t>
  </si>
  <si>
    <t>CREDISUMINISTROS METALSA</t>
  </si>
  <si>
    <t>SpeedMeter  / Velocimetro</t>
  </si>
  <si>
    <t>%</t>
  </si>
  <si>
    <t>Fracción</t>
  </si>
  <si>
    <t>% BOLSA CONSUMIDA</t>
  </si>
  <si>
    <t>% Consumido Industria</t>
  </si>
  <si>
    <t>KPI</t>
  </si>
  <si>
    <t>Grado</t>
  </si>
  <si>
    <t>Puntos</t>
  </si>
  <si>
    <t>X</t>
  </si>
  <si>
    <t>Y</t>
  </si>
  <si>
    <t>Inicio</t>
  </si>
  <si>
    <t>Fin</t>
  </si>
  <si>
    <t>Etiquetas de fila</t>
  </si>
  <si>
    <t>Total general</t>
  </si>
  <si>
    <t>Suma de BOLSA
DISPONIBLE</t>
  </si>
  <si>
    <t>BOLSA DISPONIBLE</t>
  </si>
  <si>
    <t>Suma de % LINEA DISPONIBLE</t>
  </si>
  <si>
    <t>Suma de % LINEA CONSUMIDA</t>
  </si>
  <si>
    <t>TACOMETRO CONSUMIDO</t>
  </si>
  <si>
    <t>% CONSUMIDO</t>
  </si>
  <si>
    <t>TACOMETRO DISPONIBLE</t>
  </si>
  <si>
    <t>% DISPONIBLE</t>
  </si>
  <si>
    <t>Suma de LINEA DEL PRODUCTO ASIGNADA                    (TODOS LOS BANCOS)</t>
  </si>
  <si>
    <t>BOLSA TOTAL VS BOLSA DISPONIBLE</t>
  </si>
  <si>
    <t>MAPA</t>
  </si>
  <si>
    <t>CHIAPAS</t>
  </si>
  <si>
    <t>HIDALGO</t>
  </si>
  <si>
    <t>QUINTANA ROO</t>
  </si>
  <si>
    <t>SINALOA</t>
  </si>
  <si>
    <t>TABASCO</t>
  </si>
  <si>
    <t>DISPONIBLES</t>
  </si>
  <si>
    <t>Suma de CONSUMIDO BANORTE</t>
  </si>
  <si>
    <t>ESTADO</t>
  </si>
  <si>
    <t xml:space="preserve">                = Vigilar bolsa (menos del 60% de la bolsa disponible)</t>
  </si>
  <si>
    <t xml:space="preserve">                = Por terminar los recursos (menos del 80% de la bolsa disponible)</t>
  </si>
  <si>
    <t>SEGUIMIENTO DE BOLSAS COMPARTIDAS</t>
  </si>
  <si>
    <t>PROGRAMA</t>
  </si>
  <si>
    <t>LINEA NAFIN</t>
  </si>
  <si>
    <t>LINEA CONSUMIDA BANORTE</t>
  </si>
  <si>
    <t>% CONSUMIDO BANORTE</t>
  </si>
  <si>
    <t xml:space="preserve"> * LINEA CONSUMIDA BANORTE</t>
  </si>
  <si>
    <t>Aguascalientes</t>
  </si>
  <si>
    <t>Baja California Sur</t>
  </si>
  <si>
    <t>Campeche</t>
  </si>
  <si>
    <t>Chihuahua</t>
  </si>
  <si>
    <t>Coahuila</t>
  </si>
  <si>
    <t>Colima</t>
  </si>
  <si>
    <t>Durango</t>
  </si>
  <si>
    <t>Guanajuato</t>
  </si>
  <si>
    <t>Guerrero</t>
  </si>
  <si>
    <t>Jalisco</t>
  </si>
  <si>
    <t>Morelos</t>
  </si>
  <si>
    <t>Nayarit</t>
  </si>
  <si>
    <t>Oaxaca</t>
  </si>
  <si>
    <t>Puebla</t>
  </si>
  <si>
    <t>Sonora</t>
  </si>
  <si>
    <t>Tamaulipas</t>
  </si>
  <si>
    <t>Tlaxcala</t>
  </si>
  <si>
    <t>Veracruz</t>
  </si>
  <si>
    <t>Zacatecas</t>
  </si>
  <si>
    <t>Ciudad de México</t>
  </si>
  <si>
    <t>Estado de México</t>
  </si>
  <si>
    <t>Michoacán</t>
  </si>
  <si>
    <t>Nuevo León</t>
  </si>
  <si>
    <t>Querétaro</t>
  </si>
  <si>
    <t>San Luis Potosí</t>
  </si>
  <si>
    <t>Yucatán</t>
  </si>
  <si>
    <t>Suma de LINEA DEL PRODUCTO CONSUMIDA                    (OTROS BANCOS)</t>
  </si>
  <si>
    <t>Suma de % LINEA CONSUMIDA (OTROS BANCOS)</t>
  </si>
  <si>
    <t>Chiapas</t>
  </si>
  <si>
    <t>Hidalgo</t>
  </si>
  <si>
    <t>Quintana Roo</t>
  </si>
  <si>
    <t>Sinaloa</t>
  </si>
  <si>
    <t>Tabasco</t>
  </si>
  <si>
    <t>LINEA CONSUMIDA OTROS BANCOS</t>
  </si>
  <si>
    <t>% CONSUMIDO OTROS BANCOS</t>
  </si>
  <si>
    <t>* LINEA NAFIN DISPONIBLE</t>
  </si>
  <si>
    <t xml:space="preserve"> * LINEA CONSUMIDA OTROS BANCOS</t>
  </si>
  <si>
    <t>Suma de LINEA NAFIN</t>
  </si>
  <si>
    <t>Suma de LINEA CONSUMIDA OTROS BANCOS</t>
  </si>
  <si>
    <t>Suma de LINEA CONSUMIDA BANORTE</t>
  </si>
  <si>
    <t>Suma de % CONSUMIDO BANORTE</t>
  </si>
  <si>
    <t>% CONSUMIDO TODOS LOS BANCOS</t>
  </si>
  <si>
    <t>Suma de % CONSUMIDO TODOS LOS BANCOS</t>
  </si>
  <si>
    <t>CREDISUMINISTROS LAMOSA</t>
  </si>
  <si>
    <t>BAJA CALIFORNIA NORTE</t>
  </si>
  <si>
    <t>Baja California Norte</t>
  </si>
  <si>
    <t>ESTATUS DE SALDO</t>
  </si>
  <si>
    <t>4   Recursos Suficientes</t>
  </si>
  <si>
    <t>2   80% Gestionar Recursos</t>
  </si>
  <si>
    <t>3   60% Vigilar Bolsa</t>
  </si>
  <si>
    <t>CREDISUMINISTROS CAFFENIO</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</si>
</sst>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1" formatCode="_-* #,##0_-;\-* #,##0_-;_-* &quot;-&quot;_-;_-@_-"/>
    <numFmt numFmtId="44" formatCode="_-&quot;$&quot;* #,##0.00_-;\-&quot;$&quot;* #,##0.00_-;_-&quot;$&quot;* &quot;-&quot;??_-;_-@_-"/>
    <numFmt numFmtId="164" formatCode="_(&quot;$&quot;* #,##0.00_);_(&quot;$&quot;* \(#,##0.00\);_(&quot;$&quot;* &quot;-&quot;??_);_(@_)"/>
    <numFmt numFmtId="165" formatCode="_-&quot;$&quot;* #,##0_-;\-&quot;$&quot;* #,##0_-;_-&quot;$&quot;* &quot;-&quot;??_-;_-@_-"/>
    <numFmt numFmtId="166" formatCode="_-* #,##0_-;\-* #,##0_-;_-* &quot;-&quot;??_-;_-@_-"/>
    <numFmt numFmtId="167" formatCode="_(&quot;$&quot;* #,##0_);_(&quot;$&quot;* \(#,##0\);_(&quot;$&quot;* &quot;-&quot;??_);_(@_)"/>
    <numFmt numFmtId="168" formatCode="_-* #,##0.000_-;\-* #,##0.000_-;_-* &quot;-&quot;_-;_-@_-"/>
    <numFmt numFmtId="169" formatCode="0.0"/>
    <numFmt numFmtId="170" formatCode="_(&quot;$&quot;* #,##0.000_);_(&quot;$&quot;* \(#,##0.000\);_(&quot;$&quot;* &quot;-&quot;??_);_(@_)"/>
    <numFmt numFmtId="171" formatCode="0.0%"/>
  </numFmts>
  <fonts count="14" x14ac:knownFonts="1">
    <font>
      <sz val="11"/>
      <color theme="1"/>
      <name val="Calibri"/>
      <family val="2"/>
      <scheme val="minor"/>
    </font>
    <font>
      <sz val="11"/>
      <color theme="1"/>
      <name val="Calibri"/>
      <family val="2"/>
      <scheme val="minor"/>
    </font>
    <font>
      <b/>
      <sz val="11"/>
      <color theme="0"/>
      <name val="Calibri"/>
      <family val="2"/>
      <scheme val="minor"/>
    </font>
    <font>
      <sz val="10"/>
      <color theme="1"/>
      <name val="Calibri"/>
      <family val="2"/>
      <scheme val="minor"/>
    </font>
    <font>
      <b/>
      <sz val="22"/>
      <color theme="1"/>
      <name val="Calibri"/>
      <family val="2"/>
      <scheme val="minor"/>
    </font>
    <font>
      <sz val="10"/>
      <color theme="0"/>
      <name val="Calibri"/>
      <family val="2"/>
      <scheme val="minor"/>
    </font>
    <font>
      <b/>
      <sz val="10"/>
      <color theme="0"/>
      <name val="Calibri"/>
      <family val="2"/>
      <scheme val="minor"/>
    </font>
    <font>
      <b/>
      <sz val="10"/>
      <color theme="1"/>
      <name val="Calibri"/>
      <family val="2"/>
      <scheme val="minor"/>
    </font>
    <font>
      <sz val="10"/>
      <name val="Calibri"/>
      <family val="2"/>
      <scheme val="minor"/>
    </font>
    <font>
      <b/>
      <sz val="10"/>
      <color theme="0" tint="-0.14999847407452621"/>
      <name val="Calibri"/>
      <family val="2"/>
      <scheme val="minor"/>
    </font>
    <font>
      <b/>
      <sz val="12"/>
      <color rgb="FFC00000"/>
      <name val="Calibri"/>
      <family val="2"/>
      <scheme val="minor"/>
    </font>
    <font>
      <b/>
      <sz val="14"/>
      <color rgb="FFC00000"/>
      <name val="Calibri"/>
      <family val="2"/>
      <scheme val="minor"/>
    </font>
    <font>
      <b/>
      <sz val="12"/>
      <color theme="1"/>
      <name val="Calibri"/>
      <family val="2"/>
      <scheme val="minor"/>
    </font>
    <font>
      <sz val="10"/>
      <name val="Arial"/>
      <family val="2"/>
    </font>
  </fonts>
  <fills count="13">
    <fill>
      <patternFill patternType="none"/>
    </fill>
    <fill>
      <patternFill patternType="gray125"/>
    </fill>
    <fill>
      <patternFill patternType="solid">
        <fgColor theme="0"/>
        <bgColor indexed="64"/>
      </patternFill>
    </fill>
    <fill>
      <patternFill patternType="solid">
        <fgColor rgb="FFC00000"/>
        <bgColor indexed="64"/>
      </patternFill>
    </fill>
    <fill>
      <patternFill patternType="solid">
        <fgColor theme="1" tint="0.14999847407452621"/>
        <bgColor indexed="64"/>
      </patternFill>
    </fill>
    <fill>
      <patternFill patternType="solid">
        <fgColor theme="4" tint="-0.499984740745262"/>
        <bgColor indexed="64"/>
      </patternFill>
    </fill>
    <fill>
      <patternFill patternType="solid">
        <fgColor rgb="FF00B0F0"/>
        <bgColor indexed="64"/>
      </patternFill>
    </fill>
    <fill>
      <patternFill patternType="solid">
        <fgColor rgb="FFFFFFFF"/>
        <bgColor indexed="64"/>
      </patternFill>
    </fill>
    <fill>
      <patternFill patternType="solid">
        <fgColor theme="2" tint="-0.499984740745262"/>
        <bgColor indexed="64"/>
      </patternFill>
    </fill>
    <fill>
      <patternFill patternType="solid">
        <fgColor rgb="FFFF0000"/>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0" tint="-0.499984740745262"/>
        <bgColor indexed="64"/>
      </patternFill>
    </fill>
  </fills>
  <borders count="39">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theme="2" tint="-0.499984740745262"/>
      </left>
      <right/>
      <top style="thin">
        <color theme="2" tint="-0.499984740745262"/>
      </top>
      <bottom/>
      <diagonal/>
    </border>
    <border>
      <left/>
      <right/>
      <top style="thin">
        <color theme="2" tint="-0.499984740745262"/>
      </top>
      <bottom/>
      <diagonal/>
    </border>
    <border>
      <left/>
      <right style="thin">
        <color theme="2" tint="-0.499984740745262"/>
      </right>
      <top style="thin">
        <color theme="2" tint="-0.499984740745262"/>
      </top>
      <bottom/>
      <diagonal/>
    </border>
    <border>
      <left style="thin">
        <color theme="2" tint="-0.499984740745262"/>
      </left>
      <right/>
      <top/>
      <bottom/>
      <diagonal/>
    </border>
    <border>
      <left/>
      <right style="thin">
        <color theme="2" tint="-0.499984740745262"/>
      </right>
      <top/>
      <bottom/>
      <diagonal/>
    </border>
    <border>
      <left style="thin">
        <color theme="2" tint="-0.499984740745262"/>
      </left>
      <right/>
      <top style="thin">
        <color theme="2" tint="-0.499984740745262"/>
      </top>
      <bottom style="thin">
        <color theme="2" tint="-0.499984740745262"/>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theme="2" tint="-0.499984740745262"/>
      </left>
      <right style="hair">
        <color theme="2" tint="-0.499984740745262"/>
      </right>
      <top/>
      <bottom style="hair">
        <color theme="2" tint="-0.499984740745262"/>
      </bottom>
      <diagonal/>
    </border>
    <border>
      <left style="hair">
        <color theme="2" tint="-0.499984740745262"/>
      </left>
      <right style="thin">
        <color theme="2" tint="-0.499984740745262"/>
      </right>
      <top/>
      <bottom style="hair">
        <color theme="2" tint="-0.499984740745262"/>
      </bottom>
      <diagonal/>
    </border>
    <border>
      <left style="thin">
        <color theme="2" tint="-0.499984740745262"/>
      </left>
      <right style="hair">
        <color theme="2" tint="-0.499984740745262"/>
      </right>
      <top style="hair">
        <color theme="2" tint="-0.499984740745262"/>
      </top>
      <bottom style="hair">
        <color theme="2" tint="-0.499984740745262"/>
      </bottom>
      <diagonal/>
    </border>
    <border>
      <left style="hair">
        <color theme="2" tint="-0.499984740745262"/>
      </left>
      <right style="thin">
        <color theme="2" tint="-0.499984740745262"/>
      </right>
      <top style="hair">
        <color theme="2" tint="-0.499984740745262"/>
      </top>
      <bottom style="hair">
        <color theme="2" tint="-0.499984740745262"/>
      </bottom>
      <diagonal/>
    </border>
    <border>
      <left style="thin">
        <color theme="2" tint="-0.499984740745262"/>
      </left>
      <right style="hair">
        <color theme="2" tint="-0.499984740745262"/>
      </right>
      <top style="hair">
        <color theme="2" tint="-0.499984740745262"/>
      </top>
      <bottom/>
      <diagonal/>
    </border>
    <border>
      <left style="hair">
        <color theme="2" tint="-0.499984740745262"/>
      </left>
      <right style="thin">
        <color theme="2" tint="-0.499984740745262"/>
      </right>
      <top style="hair">
        <color theme="2" tint="-0.499984740745262"/>
      </top>
      <bottom/>
      <diagonal/>
    </border>
    <border>
      <left style="thin">
        <color theme="2" tint="-0.499984740745262"/>
      </left>
      <right style="hair">
        <color theme="2" tint="-0.499984740745262"/>
      </right>
      <top style="hair">
        <color theme="2" tint="-0.499984740745262"/>
      </top>
      <bottom style="thin">
        <color theme="2" tint="-0.499984740745262"/>
      </bottom>
      <diagonal/>
    </border>
    <border>
      <left style="hair">
        <color theme="2" tint="-0.499984740745262"/>
      </left>
      <right style="thin">
        <color theme="2" tint="-0.499984740745262"/>
      </right>
      <top style="hair">
        <color theme="2" tint="-0.499984740745262"/>
      </top>
      <bottom style="thin">
        <color theme="2" tint="-0.499984740745262"/>
      </bottom>
      <diagonal/>
    </border>
    <border>
      <left style="thin">
        <color theme="2" tint="-0.499984740745262"/>
      </left>
      <right/>
      <top/>
      <bottom style="thin">
        <color theme="2" tint="-0.499984740745262"/>
      </bottom>
      <diagonal/>
    </border>
    <border>
      <left/>
      <right/>
      <top/>
      <bottom style="thin">
        <color theme="2" tint="-0.499984740745262"/>
      </bottom>
      <diagonal/>
    </border>
    <border>
      <left/>
      <right style="thin">
        <color theme="2" tint="-0.499984740745262"/>
      </right>
      <top/>
      <bottom style="thin">
        <color theme="2" tint="-0.499984740745262"/>
      </bottom>
      <diagonal/>
    </border>
    <border>
      <left/>
      <right style="thin">
        <color theme="2" tint="-0.499984740745262"/>
      </right>
      <top style="thin">
        <color theme="2" tint="-0.499984740745262"/>
      </top>
      <bottom style="thin">
        <color theme="2" tint="-0.499984740745262"/>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theme="2" tint="-0.499984740745262"/>
      </left>
      <right style="thin">
        <color theme="2" tint="-0.499984740745262"/>
      </right>
      <top style="thin">
        <color theme="2" tint="-0.499984740745262"/>
      </top>
      <bottom/>
      <diagonal/>
    </border>
    <border>
      <left style="medium">
        <color theme="0" tint="-0.499984740745262"/>
      </left>
      <right/>
      <top style="medium">
        <color theme="0" tint="-0.499984740745262"/>
      </top>
      <bottom style="thin">
        <color theme="2" tint="-0.499984740745262"/>
      </bottom>
      <diagonal/>
    </border>
    <border>
      <left/>
      <right/>
      <top style="medium">
        <color theme="0" tint="-0.499984740745262"/>
      </top>
      <bottom style="thin">
        <color theme="2" tint="-0.499984740745262"/>
      </bottom>
      <diagonal/>
    </border>
    <border>
      <left/>
      <right style="medium">
        <color theme="0" tint="-0.499984740745262"/>
      </right>
      <top style="medium">
        <color theme="0" tint="-0.499984740745262"/>
      </top>
      <bottom style="thin">
        <color theme="2" tint="-0.499984740745262"/>
      </bottom>
      <diagonal/>
    </border>
    <border>
      <left style="medium">
        <color theme="0" tint="-0.499984740745262"/>
      </left>
      <right/>
      <top style="thin">
        <color theme="2" tint="-0.499984740745262"/>
      </top>
      <bottom/>
      <diagonal/>
    </border>
    <border>
      <left style="thin">
        <color theme="2" tint="-0.499984740745262"/>
      </left>
      <right style="medium">
        <color theme="0" tint="-0.499984740745262"/>
      </right>
      <top style="thin">
        <color theme="2" tint="-0.499984740745262"/>
      </top>
      <bottom/>
      <diagonal/>
    </border>
    <border>
      <left style="medium">
        <color theme="0" tint="-0.499984740745262"/>
      </left>
      <right/>
      <top/>
      <bottom/>
      <diagonal/>
    </border>
    <border>
      <left/>
      <right style="medium">
        <color theme="0" tint="-0.499984740745262"/>
      </right>
      <top/>
      <bottom/>
      <diagonal/>
    </border>
    <border>
      <left style="medium">
        <color theme="0" tint="-0.499984740745262"/>
      </left>
      <right/>
      <top/>
      <bottom style="medium">
        <color theme="0" tint="-0.499984740745262"/>
      </bottom>
      <diagonal/>
    </border>
    <border>
      <left/>
      <right/>
      <top/>
      <bottom style="medium">
        <color theme="0" tint="-0.499984740745262"/>
      </bottom>
      <diagonal/>
    </border>
    <border>
      <left/>
      <right style="medium">
        <color theme="0" tint="-0.499984740745262"/>
      </right>
      <top/>
      <bottom style="medium">
        <color theme="0" tint="-0.499984740745262"/>
      </bottom>
      <diagonal/>
    </border>
  </borders>
  <cellStyleXfs count="6">
    <xf numFmtId="0" fontId="0" fillId="0" borderId="0"/>
    <xf numFmtId="164" fontId="1" fillId="0" borderId="0" applyFont="0" applyFill="0" applyBorder="0" applyAlignment="0" applyProtection="0"/>
    <xf numFmtId="9" fontId="1" fillId="0" borderId="0" applyFont="0" applyFill="0" applyBorder="0" applyAlignment="0" applyProtection="0"/>
    <xf numFmtId="41" fontId="1" fillId="0" borderId="0" applyFont="0" applyFill="0" applyBorder="0" applyAlignment="0" applyProtection="0"/>
    <xf numFmtId="0" fontId="13" fillId="0" borderId="0"/>
    <xf numFmtId="44" fontId="13" fillId="0" borderId="0" applyFont="0" applyFill="0" applyBorder="0" applyAlignment="0" applyProtection="0"/>
  </cellStyleXfs>
  <cellXfs count="160">
    <xf numFmtId="0" fontId="0" fillId="0" borderId="0" xfId="0"/>
    <xf numFmtId="0" fontId="3" fillId="2" borderId="0" xfId="0" applyFont="1" applyFill="1" applyAlignment="1" applyProtection="1">
      <alignment horizontal="center"/>
      <protection locked="0"/>
    </xf>
    <xf numFmtId="0" fontId="4" fillId="2" borderId="1" xfId="0" applyFont="1" applyFill="1" applyBorder="1" applyAlignment="1" applyProtection="1">
      <alignment horizontal="left" vertical="center" wrapText="1" indent="32"/>
      <protection locked="0"/>
    </xf>
    <xf numFmtId="0" fontId="3" fillId="2" borderId="0" xfId="0" applyFont="1" applyFill="1" applyProtection="1">
      <protection locked="0"/>
    </xf>
    <xf numFmtId="165" fontId="3" fillId="2" borderId="0" xfId="1" applyNumberFormat="1" applyFont="1" applyFill="1" applyProtection="1">
      <protection locked="0"/>
    </xf>
    <xf numFmtId="10" fontId="5" fillId="2" borderId="0" xfId="0" applyNumberFormat="1" applyFont="1" applyFill="1" applyAlignment="1" applyProtection="1">
      <alignment horizontal="right"/>
      <protection locked="0"/>
    </xf>
    <xf numFmtId="0" fontId="3" fillId="2" borderId="0" xfId="0" applyFont="1" applyFill="1" applyAlignment="1" applyProtection="1">
      <alignment horizontal="center"/>
    </xf>
    <xf numFmtId="2" fontId="6" fillId="3" borderId="2" xfId="0" applyNumberFormat="1" applyFont="1" applyFill="1" applyBorder="1" applyAlignment="1" applyProtection="1">
      <alignment horizontal="center" vertical="center"/>
      <protection locked="0"/>
    </xf>
    <xf numFmtId="165" fontId="6" fillId="4" borderId="2" xfId="1" applyNumberFormat="1" applyFont="1" applyFill="1" applyBorder="1" applyAlignment="1" applyProtection="1">
      <alignment horizontal="center" vertical="center" wrapText="1"/>
      <protection locked="0"/>
    </xf>
    <xf numFmtId="10" fontId="6" fillId="3" borderId="3" xfId="0" applyNumberFormat="1" applyFont="1" applyFill="1" applyBorder="1" applyAlignment="1" applyProtection="1">
      <alignment horizontal="center" vertical="center" wrapText="1"/>
      <protection locked="0"/>
    </xf>
    <xf numFmtId="0" fontId="6" fillId="3" borderId="2" xfId="0" applyFont="1" applyFill="1" applyBorder="1" applyAlignment="1" applyProtection="1">
      <alignment horizontal="center" vertical="center" wrapText="1"/>
    </xf>
    <xf numFmtId="0" fontId="7" fillId="2" borderId="0" xfId="0" applyFont="1" applyFill="1" applyProtection="1">
      <protection locked="0"/>
    </xf>
    <xf numFmtId="0" fontId="8" fillId="0" borderId="2" xfId="0" applyFont="1" applyFill="1" applyBorder="1" applyAlignment="1" applyProtection="1">
      <alignment horizontal="center" vertical="center"/>
      <protection locked="0"/>
    </xf>
    <xf numFmtId="0" fontId="8" fillId="0" borderId="2" xfId="0" applyFont="1" applyFill="1" applyBorder="1" applyAlignment="1" applyProtection="1">
      <alignment horizontal="left" vertical="center"/>
      <protection locked="0"/>
    </xf>
    <xf numFmtId="165" fontId="8" fillId="0" borderId="2" xfId="1" applyNumberFormat="1" applyFont="1" applyFill="1" applyBorder="1" applyAlignment="1" applyProtection="1">
      <alignment vertical="center"/>
    </xf>
    <xf numFmtId="0" fontId="8" fillId="0" borderId="2" xfId="2" applyNumberFormat="1" applyFont="1" applyFill="1" applyBorder="1" applyAlignment="1" applyProtection="1">
      <alignment horizontal="center" vertical="center"/>
      <protection locked="0"/>
    </xf>
    <xf numFmtId="0" fontId="8" fillId="0" borderId="2" xfId="0" applyFont="1" applyFill="1" applyBorder="1" applyAlignment="1" applyProtection="1">
      <alignment horizontal="center" vertical="center"/>
    </xf>
    <xf numFmtId="0" fontId="8" fillId="2" borderId="0" xfId="0" applyFont="1" applyFill="1" applyAlignment="1" applyProtection="1">
      <alignment vertical="center"/>
      <protection locked="0"/>
    </xf>
    <xf numFmtId="0" fontId="8" fillId="0" borderId="2" xfId="0" applyFont="1" applyFill="1" applyBorder="1" applyAlignment="1" applyProtection="1">
      <alignment horizontal="center" vertical="center" wrapText="1"/>
    </xf>
    <xf numFmtId="0" fontId="8" fillId="2" borderId="0" xfId="0" applyFont="1" applyFill="1" applyAlignment="1" applyProtection="1">
      <alignment vertical="center" wrapText="1"/>
      <protection locked="0"/>
    </xf>
    <xf numFmtId="0" fontId="8" fillId="0" borderId="2" xfId="2" applyNumberFormat="1" applyFont="1" applyFill="1" applyBorder="1" applyAlignment="1" applyProtection="1">
      <alignment horizontal="center" vertical="center" wrapText="1"/>
      <protection locked="0"/>
    </xf>
    <xf numFmtId="0" fontId="8" fillId="2" borderId="0" xfId="0" applyFont="1" applyFill="1" applyBorder="1" applyAlignment="1" applyProtection="1">
      <alignment horizontal="center" vertical="center"/>
      <protection locked="0"/>
    </xf>
    <xf numFmtId="0" fontId="8" fillId="2" borderId="0" xfId="0" applyFont="1" applyFill="1" applyBorder="1" applyAlignment="1" applyProtection="1">
      <alignment horizontal="left" vertical="center"/>
      <protection locked="0"/>
    </xf>
    <xf numFmtId="165" fontId="8" fillId="2" borderId="0" xfId="1" applyNumberFormat="1" applyFont="1" applyFill="1" applyBorder="1" applyAlignment="1" applyProtection="1">
      <alignment vertical="center" wrapText="1"/>
    </xf>
    <xf numFmtId="0" fontId="8" fillId="2" borderId="0" xfId="2" applyNumberFormat="1" applyFont="1" applyFill="1" applyBorder="1" applyAlignment="1" applyProtection="1">
      <alignment horizontal="center" vertical="center" wrapText="1"/>
      <protection locked="0"/>
    </xf>
    <xf numFmtId="0" fontId="8" fillId="2" borderId="0" xfId="0" applyFont="1" applyFill="1" applyBorder="1" applyAlignment="1" applyProtection="1">
      <alignment horizontal="center" vertical="center" wrapText="1"/>
    </xf>
    <xf numFmtId="0" fontId="3" fillId="2" borderId="0" xfId="0" applyFont="1" applyFill="1" applyAlignment="1" applyProtection="1">
      <alignment horizontal="left"/>
      <protection locked="0"/>
    </xf>
    <xf numFmtId="0" fontId="3" fillId="2" borderId="0" xfId="0" applyFont="1" applyFill="1" applyAlignment="1" applyProtection="1">
      <alignment horizontal="left"/>
    </xf>
    <xf numFmtId="0" fontId="3" fillId="2" borderId="0" xfId="0" applyFont="1" applyFill="1" applyProtection="1"/>
    <xf numFmtId="165" fontId="9" fillId="2" borderId="0" xfId="1" applyNumberFormat="1" applyFont="1" applyFill="1" applyProtection="1"/>
    <xf numFmtId="10" fontId="5" fillId="2" borderId="0" xfId="0" applyNumberFormat="1" applyFont="1" applyFill="1" applyAlignment="1" applyProtection="1">
      <alignment horizontal="right"/>
    </xf>
    <xf numFmtId="0" fontId="2" fillId="5" borderId="0" xfId="0" applyFont="1" applyFill="1"/>
    <xf numFmtId="0" fontId="2" fillId="6" borderId="2" xfId="0" applyFont="1" applyFill="1" applyBorder="1"/>
    <xf numFmtId="9" fontId="0" fillId="0" borderId="2" xfId="0" applyNumberFormat="1" applyBorder="1"/>
    <xf numFmtId="0" fontId="0" fillId="0" borderId="2" xfId="2" applyNumberFormat="1" applyFont="1" applyBorder="1"/>
    <xf numFmtId="9" fontId="0" fillId="0" borderId="0" xfId="0" applyNumberFormat="1"/>
    <xf numFmtId="9" fontId="0" fillId="0" borderId="0" xfId="0" applyNumberFormat="1" applyBorder="1"/>
    <xf numFmtId="0" fontId="0" fillId="0" borderId="0" xfId="0" applyBorder="1"/>
    <xf numFmtId="0" fontId="2" fillId="5" borderId="2" xfId="0" applyFont="1" applyFill="1" applyBorder="1"/>
    <xf numFmtId="9" fontId="2" fillId="3" borderId="2" xfId="0" applyNumberFormat="1" applyFont="1" applyFill="1" applyBorder="1"/>
    <xf numFmtId="168" fontId="0" fillId="0" borderId="2" xfId="3" applyNumberFormat="1" applyFont="1" applyBorder="1"/>
    <xf numFmtId="0" fontId="0" fillId="0" borderId="2" xfId="0" applyBorder="1"/>
    <xf numFmtId="0" fontId="2" fillId="5" borderId="2" xfId="0" applyFont="1" applyFill="1" applyBorder="1" applyAlignment="1">
      <alignment horizontal="center" vertical="center"/>
    </xf>
    <xf numFmtId="0" fontId="0" fillId="0" borderId="2" xfId="0" applyBorder="1" applyAlignment="1">
      <alignment horizontal="center" vertical="center"/>
    </xf>
    <xf numFmtId="0" fontId="0" fillId="2" borderId="0" xfId="0" applyFill="1"/>
    <xf numFmtId="0" fontId="0" fillId="0" borderId="0" xfId="0" pivotButton="1"/>
    <xf numFmtId="0" fontId="0" fillId="0" borderId="0" xfId="0" applyAlignment="1">
      <alignment horizontal="left"/>
    </xf>
    <xf numFmtId="0" fontId="0" fillId="0" borderId="0" xfId="0" applyAlignment="1">
      <alignment horizontal="center"/>
    </xf>
    <xf numFmtId="167" fontId="0" fillId="0" borderId="0" xfId="1" applyNumberFormat="1" applyFont="1"/>
    <xf numFmtId="0" fontId="10" fillId="0" borderId="0" xfId="0" applyFont="1" applyAlignment="1">
      <alignment horizontal="center"/>
    </xf>
    <xf numFmtId="0" fontId="11" fillId="0" borderId="0" xfId="0" applyFont="1" applyAlignment="1">
      <alignment horizontal="center"/>
    </xf>
    <xf numFmtId="167" fontId="0" fillId="0" borderId="0" xfId="0" applyNumberFormat="1"/>
    <xf numFmtId="9" fontId="0" fillId="0" borderId="0" xfId="0" applyNumberFormat="1" applyAlignment="1">
      <alignment horizontal="center"/>
    </xf>
    <xf numFmtId="9" fontId="0" fillId="0" borderId="0" xfId="2" applyFont="1" applyAlignment="1">
      <alignment horizontal="center"/>
    </xf>
    <xf numFmtId="0" fontId="3" fillId="0" borderId="0" xfId="0" applyFont="1"/>
    <xf numFmtId="0" fontId="3" fillId="0" borderId="0" xfId="0" applyFont="1" applyAlignment="1">
      <alignment horizontal="center"/>
    </xf>
    <xf numFmtId="164" fontId="0" fillId="0" borderId="0" xfId="1" applyFont="1"/>
    <xf numFmtId="0" fontId="3" fillId="0" borderId="0" xfId="0" pivotButton="1" applyFont="1"/>
    <xf numFmtId="164" fontId="3" fillId="0" borderId="0" xfId="1" applyFont="1"/>
    <xf numFmtId="0" fontId="3" fillId="0" borderId="0" xfId="0" applyFont="1" applyAlignment="1">
      <alignment horizontal="left"/>
    </xf>
    <xf numFmtId="164" fontId="3" fillId="0" borderId="0" xfId="0" applyNumberFormat="1" applyFont="1"/>
    <xf numFmtId="0" fontId="0" fillId="2" borderId="4" xfId="0" applyFill="1" applyBorder="1"/>
    <xf numFmtId="0" fontId="0" fillId="2" borderId="5" xfId="0" applyFill="1" applyBorder="1"/>
    <xf numFmtId="0" fontId="0" fillId="2" borderId="6" xfId="0" applyFill="1" applyBorder="1"/>
    <xf numFmtId="0" fontId="0" fillId="2" borderId="7" xfId="0" applyFill="1" applyBorder="1" applyAlignment="1"/>
    <xf numFmtId="0" fontId="0" fillId="2" borderId="8" xfId="0" applyFill="1" applyBorder="1" applyAlignment="1"/>
    <xf numFmtId="0" fontId="0" fillId="7" borderId="7" xfId="0" applyFill="1" applyBorder="1" applyAlignment="1"/>
    <xf numFmtId="0" fontId="0" fillId="7" borderId="8" xfId="0" applyFill="1" applyBorder="1" applyAlignment="1"/>
    <xf numFmtId="0" fontId="0" fillId="7" borderId="7" xfId="0" applyFill="1" applyBorder="1"/>
    <xf numFmtId="0" fontId="3" fillId="7" borderId="8" xfId="0" applyFont="1" applyFill="1" applyBorder="1"/>
    <xf numFmtId="2" fontId="6" fillId="3" borderId="9" xfId="0" applyNumberFormat="1" applyFont="1" applyFill="1" applyBorder="1" applyAlignment="1">
      <alignment horizontal="center" vertical="center"/>
    </xf>
    <xf numFmtId="165" fontId="6" fillId="3" borderId="10" xfId="1" applyNumberFormat="1" applyFont="1" applyFill="1" applyBorder="1" applyAlignment="1">
      <alignment horizontal="center" vertical="center"/>
    </xf>
    <xf numFmtId="0" fontId="8" fillId="2" borderId="11" xfId="0" applyFont="1" applyFill="1" applyBorder="1"/>
    <xf numFmtId="0" fontId="8" fillId="2" borderId="13" xfId="0" applyFont="1" applyFill="1" applyBorder="1"/>
    <xf numFmtId="165" fontId="8" fillId="2" borderId="14" xfId="1" applyNumberFormat="1" applyFont="1" applyFill="1" applyBorder="1"/>
    <xf numFmtId="165" fontId="8" fillId="2" borderId="14" xfId="1" applyNumberFormat="1" applyFont="1" applyFill="1" applyBorder="1" applyAlignment="1">
      <alignment horizontal="right"/>
    </xf>
    <xf numFmtId="0" fontId="8" fillId="7" borderId="0" xfId="0" applyFont="1" applyFill="1" applyBorder="1"/>
    <xf numFmtId="165" fontId="8" fillId="7" borderId="0" xfId="1" applyNumberFormat="1" applyFont="1" applyFill="1" applyBorder="1" applyAlignment="1">
      <alignment horizontal="center" vertical="center"/>
    </xf>
    <xf numFmtId="0" fontId="3" fillId="7" borderId="4" xfId="0" applyFont="1" applyFill="1" applyBorder="1" applyAlignment="1">
      <alignment horizontal="left" vertical="center" indent="4"/>
    </xf>
    <xf numFmtId="165" fontId="3" fillId="7" borderId="6" xfId="0" applyNumberFormat="1" applyFont="1" applyFill="1" applyBorder="1"/>
    <xf numFmtId="0" fontId="3" fillId="7" borderId="19" xfId="0" applyFont="1" applyFill="1" applyBorder="1" applyAlignment="1">
      <alignment horizontal="left" vertical="center" indent="4"/>
    </xf>
    <xf numFmtId="165" fontId="3" fillId="7" borderId="21" xfId="0" applyNumberFormat="1" applyFont="1" applyFill="1" applyBorder="1" applyAlignment="1">
      <alignment horizontal="left" vertical="center" indent="6"/>
    </xf>
    <xf numFmtId="0" fontId="0" fillId="7" borderId="19" xfId="0" applyFill="1" applyBorder="1"/>
    <xf numFmtId="0" fontId="0" fillId="7" borderId="20" xfId="0" applyFill="1" applyBorder="1"/>
    <xf numFmtId="165" fontId="0" fillId="7" borderId="20" xfId="0" applyNumberFormat="1" applyFill="1" applyBorder="1"/>
    <xf numFmtId="0" fontId="0" fillId="7" borderId="21" xfId="0" applyFill="1" applyBorder="1"/>
    <xf numFmtId="0" fontId="0" fillId="2" borderId="7" xfId="0" applyFill="1" applyBorder="1"/>
    <xf numFmtId="0" fontId="0" fillId="2" borderId="0" xfId="0" applyFill="1" applyBorder="1"/>
    <xf numFmtId="0" fontId="0" fillId="2" borderId="8" xfId="0" applyFill="1" applyBorder="1"/>
    <xf numFmtId="0" fontId="0" fillId="7" borderId="8" xfId="0" applyFill="1" applyBorder="1"/>
    <xf numFmtId="2" fontId="2" fillId="3" borderId="9" xfId="0" applyNumberFormat="1" applyFont="1" applyFill="1" applyBorder="1" applyAlignment="1">
      <alignment horizontal="center" vertical="center"/>
    </xf>
    <xf numFmtId="165" fontId="2" fillId="3" borderId="10" xfId="1" applyNumberFormat="1" applyFont="1" applyFill="1" applyBorder="1" applyAlignment="1">
      <alignment horizontal="center" vertical="center"/>
    </xf>
    <xf numFmtId="0" fontId="0" fillId="7" borderId="0" xfId="0" applyFill="1" applyBorder="1"/>
    <xf numFmtId="165" fontId="0" fillId="7" borderId="0" xfId="0" applyNumberFormat="1" applyFill="1" applyBorder="1"/>
    <xf numFmtId="165" fontId="0" fillId="7" borderId="6" xfId="0" applyNumberFormat="1" applyFill="1" applyBorder="1"/>
    <xf numFmtId="165" fontId="0" fillId="7" borderId="21" xfId="0" applyNumberFormat="1" applyFill="1" applyBorder="1" applyAlignment="1">
      <alignment horizontal="left" vertical="center" indent="6"/>
    </xf>
    <xf numFmtId="0" fontId="0" fillId="2" borderId="0" xfId="0" applyFill="1" applyBorder="1" applyAlignment="1">
      <alignment horizontal="center"/>
    </xf>
    <xf numFmtId="0" fontId="0" fillId="7" borderId="0" xfId="0" applyFill="1" applyBorder="1" applyAlignment="1">
      <alignment horizontal="center"/>
    </xf>
    <xf numFmtId="44" fontId="8" fillId="2" borderId="12" xfId="1" applyNumberFormat="1" applyFont="1" applyFill="1" applyBorder="1"/>
    <xf numFmtId="167" fontId="3" fillId="0" borderId="0" xfId="0" applyNumberFormat="1" applyFont="1"/>
    <xf numFmtId="0" fontId="0" fillId="0" borderId="0" xfId="0" applyNumberFormat="1"/>
    <xf numFmtId="0" fontId="3" fillId="0" borderId="0" xfId="0" applyNumberFormat="1" applyFont="1"/>
    <xf numFmtId="0" fontId="0" fillId="0" borderId="0" xfId="0" applyAlignment="1">
      <alignment vertical="center" wrapText="1"/>
    </xf>
    <xf numFmtId="167" fontId="3" fillId="2" borderId="0" xfId="1" applyNumberFormat="1" applyFont="1" applyFill="1" applyBorder="1"/>
    <xf numFmtId="0" fontId="3" fillId="2" borderId="23" xfId="0" applyFont="1" applyFill="1" applyBorder="1"/>
    <xf numFmtId="167" fontId="3" fillId="2" borderId="24" xfId="1" applyNumberFormat="1" applyFont="1" applyFill="1" applyBorder="1"/>
    <xf numFmtId="0" fontId="3" fillId="2" borderId="26" xfId="0" applyFont="1" applyFill="1" applyBorder="1"/>
    <xf numFmtId="0" fontId="7" fillId="2" borderId="0" xfId="0" applyFont="1" applyFill="1" applyAlignment="1">
      <alignment horizontal="left"/>
    </xf>
    <xf numFmtId="0" fontId="6" fillId="9" borderId="23" xfId="0" applyFont="1" applyFill="1" applyBorder="1" applyAlignment="1">
      <alignment horizontal="center" vertical="center" wrapText="1"/>
    </xf>
    <xf numFmtId="0" fontId="6" fillId="9" borderId="24" xfId="0" applyFont="1" applyFill="1" applyBorder="1" applyAlignment="1">
      <alignment horizontal="center" vertical="center" wrapText="1"/>
    </xf>
    <xf numFmtId="0" fontId="6" fillId="9" borderId="25" xfId="0" applyFont="1" applyFill="1" applyBorder="1" applyAlignment="1">
      <alignment horizontal="center" vertical="center" wrapText="1"/>
    </xf>
    <xf numFmtId="169" fontId="0" fillId="2" borderId="0" xfId="0" applyNumberFormat="1" applyFill="1" applyAlignment="1">
      <alignment horizontal="center"/>
    </xf>
    <xf numFmtId="0" fontId="12" fillId="10" borderId="0" xfId="0" applyFont="1" applyFill="1" applyAlignment="1">
      <alignment horizontal="center" vertical="center" wrapText="1"/>
    </xf>
    <xf numFmtId="164" fontId="0" fillId="0" borderId="0" xfId="0" applyNumberFormat="1"/>
    <xf numFmtId="0" fontId="3" fillId="11" borderId="26" xfId="0" applyFont="1" applyFill="1" applyBorder="1"/>
    <xf numFmtId="167" fontId="3" fillId="11" borderId="0" xfId="1" applyNumberFormat="1" applyFont="1" applyFill="1" applyBorder="1"/>
    <xf numFmtId="10" fontId="3" fillId="2" borderId="0" xfId="2" applyNumberFormat="1" applyFont="1" applyFill="1" applyBorder="1" applyAlignment="1">
      <alignment horizontal="center"/>
    </xf>
    <xf numFmtId="10" fontId="3" fillId="11" borderId="0" xfId="2" applyNumberFormat="1" applyFont="1" applyFill="1" applyBorder="1" applyAlignment="1">
      <alignment horizontal="center"/>
    </xf>
    <xf numFmtId="10" fontId="3" fillId="2" borderId="24" xfId="2" applyNumberFormat="1" applyFont="1" applyFill="1" applyBorder="1" applyAlignment="1">
      <alignment horizontal="center"/>
    </xf>
    <xf numFmtId="10" fontId="0" fillId="0" borderId="0" xfId="0" applyNumberFormat="1" applyAlignment="1">
      <alignment horizontal="center"/>
    </xf>
    <xf numFmtId="9" fontId="1" fillId="0" borderId="0" xfId="2" applyFont="1" applyAlignment="1">
      <alignment horizontal="center"/>
    </xf>
    <xf numFmtId="170" fontId="0" fillId="0" borderId="0" xfId="1" applyNumberFormat="1" applyFont="1"/>
    <xf numFmtId="10" fontId="3" fillId="2" borderId="25" xfId="2" applyNumberFormat="1" applyFont="1" applyFill="1" applyBorder="1" applyAlignment="1">
      <alignment horizontal="center"/>
    </xf>
    <xf numFmtId="10" fontId="3" fillId="2" borderId="27" xfId="2" applyNumberFormat="1" applyFont="1" applyFill="1" applyBorder="1" applyAlignment="1">
      <alignment horizontal="center"/>
    </xf>
    <xf numFmtId="10" fontId="3" fillId="11" borderId="27" xfId="2" applyNumberFormat="1" applyFont="1" applyFill="1" applyBorder="1" applyAlignment="1">
      <alignment horizontal="center"/>
    </xf>
    <xf numFmtId="9" fontId="0" fillId="0" borderId="0" xfId="0" applyNumberFormat="1" applyFont="1" applyAlignment="1">
      <alignment horizontal="center"/>
    </xf>
    <xf numFmtId="9" fontId="0" fillId="0" borderId="0" xfId="2" applyNumberFormat="1" applyFont="1" applyAlignment="1">
      <alignment horizontal="center"/>
    </xf>
    <xf numFmtId="171" fontId="0" fillId="2" borderId="0" xfId="2" applyNumberFormat="1" applyFont="1" applyFill="1" applyAlignment="1">
      <alignment horizontal="center"/>
    </xf>
    <xf numFmtId="0" fontId="8" fillId="0" borderId="11" xfId="0" applyFont="1" applyFill="1" applyBorder="1"/>
    <xf numFmtId="165" fontId="8" fillId="0" borderId="12" xfId="1" applyNumberFormat="1" applyFont="1" applyFill="1" applyBorder="1"/>
    <xf numFmtId="0" fontId="8" fillId="0" borderId="13" xfId="0" applyFont="1" applyFill="1" applyBorder="1"/>
    <xf numFmtId="165" fontId="8" fillId="0" borderId="14" xfId="1" applyNumberFormat="1" applyFont="1" applyFill="1" applyBorder="1"/>
    <xf numFmtId="165" fontId="8" fillId="0" borderId="14" xfId="1" applyNumberFormat="1" applyFont="1" applyFill="1" applyBorder="1" applyAlignment="1">
      <alignment horizontal="right"/>
    </xf>
    <xf numFmtId="0" fontId="8" fillId="0" borderId="15" xfId="0" applyFont="1" applyFill="1" applyBorder="1"/>
    <xf numFmtId="165" fontId="8" fillId="0" borderId="16" xfId="1" applyNumberFormat="1" applyFont="1" applyFill="1" applyBorder="1"/>
    <xf numFmtId="0" fontId="8" fillId="0" borderId="17" xfId="0" applyFont="1" applyFill="1" applyBorder="1"/>
    <xf numFmtId="165" fontId="8" fillId="0" borderId="18" xfId="1" applyNumberFormat="1" applyFont="1" applyFill="1" applyBorder="1" applyAlignment="1">
      <alignment horizontal="right"/>
    </xf>
    <xf numFmtId="0" fontId="0" fillId="2" borderId="0" xfId="0" applyFill="1" applyBorder="1" applyAlignment="1">
      <alignment horizontal="center"/>
    </xf>
    <xf numFmtId="0" fontId="2" fillId="8" borderId="19" xfId="0" applyFont="1" applyFill="1" applyBorder="1" applyAlignment="1">
      <alignment horizontal="center" vertical="center" wrapText="1"/>
    </xf>
    <xf numFmtId="0" fontId="2" fillId="8" borderId="21" xfId="0" applyFont="1" applyFill="1" applyBorder="1" applyAlignment="1">
      <alignment horizontal="center" vertical="center" wrapText="1"/>
    </xf>
    <xf numFmtId="0" fontId="3" fillId="12" borderId="0" xfId="0" applyFont="1" applyFill="1"/>
    <xf numFmtId="165" fontId="6" fillId="3" borderId="28" xfId="1" applyNumberFormat="1" applyFont="1" applyFill="1" applyBorder="1" applyAlignment="1">
      <alignment horizontal="center" vertical="center"/>
    </xf>
    <xf numFmtId="165" fontId="8" fillId="0" borderId="0" xfId="1" applyNumberFormat="1" applyFont="1" applyFill="1" applyBorder="1"/>
    <xf numFmtId="0" fontId="8" fillId="0" borderId="0" xfId="2" applyNumberFormat="1" applyFont="1" applyFill="1" applyBorder="1" applyAlignment="1" applyProtection="1">
      <alignment horizontal="center" vertical="center"/>
      <protection locked="0"/>
    </xf>
    <xf numFmtId="165" fontId="8" fillId="0" borderId="0" xfId="1" applyNumberFormat="1" applyFont="1" applyFill="1" applyBorder="1" applyAlignment="1">
      <alignment horizontal="right"/>
    </xf>
    <xf numFmtId="165" fontId="3" fillId="0" borderId="0" xfId="0" applyNumberFormat="1" applyFont="1"/>
    <xf numFmtId="2" fontId="6" fillId="3" borderId="32" xfId="0" applyNumberFormat="1" applyFont="1" applyFill="1" applyBorder="1" applyAlignment="1">
      <alignment horizontal="center" vertical="center"/>
    </xf>
    <xf numFmtId="165" fontId="6" fillId="3" borderId="33" xfId="1" applyNumberFormat="1" applyFont="1" applyFill="1" applyBorder="1" applyAlignment="1">
      <alignment horizontal="center" vertical="center"/>
    </xf>
    <xf numFmtId="0" fontId="8" fillId="0" borderId="34" xfId="0" applyFont="1" applyFill="1" applyBorder="1"/>
    <xf numFmtId="165" fontId="8" fillId="0" borderId="35" xfId="1" applyNumberFormat="1" applyFont="1" applyFill="1" applyBorder="1" applyAlignment="1">
      <alignment horizontal="left"/>
    </xf>
    <xf numFmtId="0" fontId="8" fillId="0" borderId="36" xfId="0" applyFont="1" applyFill="1" applyBorder="1"/>
    <xf numFmtId="165" fontId="8" fillId="0" borderId="37" xfId="1" applyNumberFormat="1" applyFont="1" applyFill="1" applyBorder="1" applyAlignment="1">
      <alignment horizontal="right"/>
    </xf>
    <xf numFmtId="0" fontId="8" fillId="0" borderId="37" xfId="2" applyNumberFormat="1" applyFont="1" applyFill="1" applyBorder="1" applyAlignment="1" applyProtection="1">
      <alignment horizontal="center" vertical="center" wrapText="1"/>
      <protection locked="0"/>
    </xf>
    <xf numFmtId="165" fontId="8" fillId="0" borderId="38" xfId="1" applyNumberFormat="1" applyFont="1" applyFill="1" applyBorder="1" applyAlignment="1">
      <alignment horizontal="left"/>
    </xf>
    <xf numFmtId="0" fontId="8" fillId="0" borderId="0" xfId="0" applyFont="1" applyFill="1" applyAlignment="1" applyProtection="1">
      <alignment vertical="center" wrapText="1"/>
      <protection locked="0"/>
    </xf>
    <xf numFmtId="0" fontId="6" fillId="8" borderId="9" xfId="0" applyFont="1" applyFill="1" applyBorder="1" applyAlignment="1">
      <alignment horizontal="center" vertical="center" wrapText="1"/>
    </xf>
    <xf numFmtId="0" fontId="6" fillId="8" borderId="22" xfId="0" applyFont="1" applyFill="1" applyBorder="1" applyAlignment="1">
      <alignment horizontal="center" vertical="center" wrapText="1"/>
    </xf>
    <xf numFmtId="0" fontId="6" fillId="8" borderId="29" xfId="0" applyFont="1" applyFill="1" applyBorder="1" applyAlignment="1">
      <alignment horizontal="center" vertical="center" wrapText="1"/>
    </xf>
    <xf numFmtId="0" fontId="6" fillId="8" borderId="30" xfId="0" applyFont="1" applyFill="1" applyBorder="1" applyAlignment="1">
      <alignment horizontal="center" vertical="center" wrapText="1"/>
    </xf>
    <xf numFmtId="0" fontId="6" fillId="8" borderId="31" xfId="0" applyFont="1" applyFill="1" applyBorder="1" applyAlignment="1">
      <alignment horizontal="center" vertical="center" wrapText="1"/>
    </xf>
  </cellXfs>
  <cellStyles count="6">
    <cellStyle name="Comma [0] 2" xfId="3"/>
    <cellStyle name="Moneda" xfId="1" builtinId="4"/>
    <cellStyle name="Moneda 2" xfId="5"/>
    <cellStyle name="Normal" xfId="0" builtinId="0"/>
    <cellStyle name="Normal 2" xfId="4"/>
    <cellStyle name="Porcentaje" xfId="2" builtinId="5"/>
  </cellStyles>
  <dxfs count="52">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numFmt numFmtId="167" formatCode="_(&quot;$&quot;* #,##0_);_(&quot;$&quot;* \(#,##0\);_(&quot;$&quot;* &quot;-&quot;??_);_(@_)"/>
    </dxf>
    <dxf>
      <alignment horizontal="center"/>
    </dxf>
    <dxf>
      <numFmt numFmtId="13" formatCode="0%"/>
    </dxf>
    <dxf>
      <numFmt numFmtId="167" formatCode="_(&quot;$&quot;* #,##0_);_(&quot;$&quot;* \(#,##0\);_(&quot;$&quot;* &quot;-&quot;??_);_(@_)"/>
    </dxf>
    <dxf>
      <alignment horizontal="center"/>
    </dxf>
    <dxf>
      <numFmt numFmtId="13" formatCode="0%"/>
    </dxf>
    <dxf>
      <numFmt numFmtId="167" formatCode="_(&quot;$&quot;* #,##0_);_(&quot;$&quot;* \(#,##0\);_(&quot;$&quot;* &quot;-&quot;??_);_(@_)"/>
    </dxf>
    <dxf>
      <numFmt numFmtId="167" formatCode="_(&quot;$&quot;* #,##0_);_(&quot;$&quot;* \(#,##0\);_(&quot;$&quot;* &quot;-&quot;??_);_(@_)"/>
    </dxf>
    <dxf>
      <font>
        <sz val="10"/>
      </font>
    </dxf>
    <dxf>
      <font>
        <sz val="10"/>
      </font>
    </dxf>
    <dxf>
      <font>
        <sz val="10"/>
      </font>
    </dxf>
    <dxf>
      <font>
        <sz val="10"/>
      </font>
    </dxf>
    <dxf>
      <font>
        <sz val="10"/>
      </font>
    </dxf>
    <dxf>
      <font>
        <sz val="10"/>
      </font>
    </dxf>
    <dxf>
      <numFmt numFmtId="167" formatCode="_(&quot;$&quot;* #,##0_);_(&quot;$&quot;* \(#,##0\);_(&quot;$&quot;* &quot;-&quot;??_);_(@_)"/>
    </dxf>
    <dxf>
      <numFmt numFmtId="164" formatCode="_(&quot;$&quot;* #,##0.00_);_(&quot;$&quot;* \(#,##0.00\);_(&quot;$&quot;* &quot;-&quot;??_);_(@_)"/>
    </dxf>
    <dxf>
      <font>
        <sz val="10"/>
      </font>
    </dxf>
    <dxf>
      <font>
        <sz val="10"/>
      </font>
    </dxf>
    <dxf>
      <font>
        <sz val="10"/>
      </font>
    </dxf>
    <dxf>
      <font>
        <sz val="10"/>
      </font>
    </dxf>
    <dxf>
      <font>
        <sz val="10"/>
      </font>
    </dxf>
    <dxf>
      <font>
        <sz val="10"/>
      </font>
    </dxf>
    <dxf>
      <font>
        <color rgb="FF9C0006"/>
      </font>
    </dxf>
    <dxf>
      <font>
        <color rgb="FF9C0006"/>
      </font>
    </dxf>
    <dxf>
      <font>
        <color rgb="FF9C0006"/>
      </font>
    </dxf>
    <dxf>
      <font>
        <color rgb="FF9C0006"/>
      </font>
    </dxf>
    <dxf>
      <font>
        <color rgb="FF9C0006"/>
      </font>
    </dxf>
    <dxf>
      <font>
        <color rgb="FF9C0006"/>
      </font>
    </dxf>
    <dxf>
      <alignment horizontal="center"/>
    </dxf>
    <dxf>
      <numFmt numFmtId="13" formatCode="0%"/>
    </dxf>
    <dxf>
      <numFmt numFmtId="164" formatCode="_(&quot;$&quot;* #,##0.00_);_(&quot;$&quot;* \(#,##0.00\);_(&quot;$&quot;* &quot;-&quot;??_);_(@_)"/>
    </dxf>
    <dxf>
      <font>
        <i val="0"/>
      </font>
    </dxf>
    <dxf>
      <alignment horizontal="center"/>
    </dxf>
    <dxf>
      <font>
        <i/>
      </font>
    </dxf>
    <dxf>
      <numFmt numFmtId="13" formatCode="0%"/>
    </dxf>
    <dxf>
      <numFmt numFmtId="14" formatCode="0.00%"/>
    </dxf>
    <dxf>
      <alignment horizontal="center"/>
    </dxf>
    <dxf>
      <numFmt numFmtId="13" formatCode="0%"/>
    </dxf>
    <dxf>
      <numFmt numFmtId="164" formatCode="_(&quot;$&quot;* #,##0.00_);_(&quot;$&quot;* \(#,##0.00\);_(&quot;$&quot;* &quot;-&quot;??_);_(@_)"/>
    </dxf>
    <dxf>
      <alignment horizontal="center"/>
    </dxf>
    <dxf>
      <numFmt numFmtId="13" formatCode="0%"/>
    </dxf>
    <dxf>
      <fill>
        <patternFill patternType="solid">
          <bgColor theme="0"/>
        </patternFill>
      </fill>
    </dxf>
    <dxf>
      <font>
        <sz val="10"/>
      </font>
    </dxf>
    <dxf>
      <font>
        <b/>
      </font>
    </dxf>
    <dxf>
      <numFmt numFmtId="164" formatCode="_(&quot;$&quot;* #,##0.00_);_(&quot;$&quot;* \(#,##0.00\);_(&quot;$&quot;* &quot;-&quot;??_);_(@_)"/>
    </dxf>
    <dxf>
      <font>
        <color rgb="FF9C0006"/>
      </font>
      <fill>
        <patternFill>
          <bgColor rgb="FFFFC7CE"/>
        </patternFill>
      </fill>
    </dxf>
    <dxf>
      <font>
        <strike val="0"/>
        <color theme="0"/>
        <name val="Calibri"/>
        <scheme val="minor"/>
      </font>
      <fill>
        <patternFill>
          <bgColor rgb="FF6A5656"/>
        </patternFill>
      </fill>
      <border>
        <left style="thin">
          <color auto="1"/>
        </left>
        <right style="thin">
          <color auto="1"/>
        </right>
        <top style="thin">
          <color auto="1"/>
        </top>
        <bottom style="thin">
          <color auto="1"/>
        </bottom>
      </border>
    </dxf>
  </dxfs>
  <tableStyles count="1" defaultTableStyle="TableStyleMedium2" defaultPivotStyle="PivotStyleLight16">
    <tableStyle name="Estilo de segmentación de datos 2" pivot="0" table="0" count="3">
      <tableStyleElement type="wholeTable" dxfId="51"/>
    </tableStyle>
  </tableStyles>
  <colors>
    <mruColors>
      <color rgb="FFB91919"/>
      <color rgb="FFD20000"/>
      <color rgb="FF704848"/>
      <color rgb="FF74534C"/>
      <color rgb="FF655243"/>
      <color rgb="FF6A5656"/>
      <color rgb="FF6D5747"/>
      <color rgb="FF664A38"/>
      <color rgb="FF634141"/>
      <color rgb="FF514135"/>
    </mruColors>
  </colors>
  <extLst>
    <ext xmlns:x14="http://schemas.microsoft.com/office/spreadsheetml/2009/9/main" uri="{46F421CA-312F-682f-3DD2-61675219B42D}">
      <x14:dxfs count="2">
        <dxf>
          <font>
            <color theme="0"/>
          </font>
          <fill>
            <patternFill>
              <fgColor auto="1"/>
              <bgColor rgb="FF634141"/>
            </patternFill>
          </fill>
        </dxf>
        <dxf>
          <font>
            <strike val="0"/>
            <color theme="0"/>
          </font>
          <fill>
            <patternFill>
              <fgColor auto="1"/>
              <bgColor rgb="FFB91919"/>
            </patternFill>
          </fill>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Estilo de segmentación de datos 2">
          <x14:slicerStyleElements>
            <x14:slicerStyleElement type="unselectedItemWith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18" Type="http://schemas.openxmlformats.org/officeDocument/2006/relationships/pivotCacheDefinition" Target="pivotCache/pivotCacheDefinition2.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pivotCacheDefinition" Target="pivotCache/pivotCacheDefinition1.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externalLink" Target="externalLinks/externalLink10.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externalLink" Target="externalLinks/externalLink9.xml"/><Relationship Id="rId23" Type="http://schemas.openxmlformats.org/officeDocument/2006/relationships/customXml" Target="../customXml/item1.xml"/><Relationship Id="rId10" Type="http://schemas.openxmlformats.org/officeDocument/2006/relationships/externalLink" Target="externalLinks/externalLink4.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externalLink" Target="externalLinks/externalLink8.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[Copia de SEGUIMIENTO BOLSAS COMPARTIDAS_30-06-2021_RED.xlsx]Info de lamina!TablaDinámica1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bar"/>
        <c:grouping val="clustered"/>
        <c:varyColors val="0"/>
        <c:ser>
          <c:idx val="0"/>
          <c:order val="0"/>
          <c:tx>
            <c:strRef>
              <c:f>'Info de lamina'!$B$3</c:f>
              <c:strCache>
                <c:ptCount val="1"/>
                <c:pt idx="0">
                  <c:v>Suma de LINEA DEL PRODUCTO ASIGNADA                    (TODOS LOS BANCOS)</c:v>
                </c:pt>
              </c:strCache>
            </c:strRef>
          </c:tx>
          <c:spPr>
            <a:solidFill>
              <a:schemeClr val="accent1"/>
            </a:solidFill>
            <a:ln>
              <a:noFill/>
            </a:ln>
            <a:effectLst/>
          </c:spPr>
          <c:invertIfNegative val="0"/>
          <c:cat>
            <c:strRef>
              <c:f>'Info de lamina'!$A$4:$A$28</c:f>
              <c:strCache>
                <c:ptCount val="24"/>
                <c:pt idx="0">
                  <c:v>ZACATECAS</c:v>
                </c:pt>
                <c:pt idx="1">
                  <c:v>YUCATAN</c:v>
                </c:pt>
                <c:pt idx="2">
                  <c:v>VERACRUZ</c:v>
                </c:pt>
                <c:pt idx="3">
                  <c:v>TLAXCALA</c:v>
                </c:pt>
                <c:pt idx="4">
                  <c:v>TABASCO INDUSTRIA</c:v>
                </c:pt>
                <c:pt idx="5">
                  <c:v>QUINTANA ROO INDUSTRIA</c:v>
                </c:pt>
                <c:pt idx="6">
                  <c:v>QUINTANA ROO COMERCIO Y SERVICIOS</c:v>
                </c:pt>
                <c:pt idx="7">
                  <c:v>QUERETARO</c:v>
                </c:pt>
                <c:pt idx="8">
                  <c:v>PUEBLA</c:v>
                </c:pt>
                <c:pt idx="9">
                  <c:v>OAXACA</c:v>
                </c:pt>
                <c:pt idx="10">
                  <c:v>NUEVO LEON</c:v>
                </c:pt>
                <c:pt idx="11">
                  <c:v>MORELOS</c:v>
                </c:pt>
                <c:pt idx="12">
                  <c:v>JALISCO</c:v>
                </c:pt>
                <c:pt idx="13">
                  <c:v>HIDALGO INDUSTRIA</c:v>
                </c:pt>
                <c:pt idx="14">
                  <c:v>HIDALGO COMERCIO Y SERVICIOS</c:v>
                </c:pt>
                <c:pt idx="15">
                  <c:v>GUERRERO</c:v>
                </c:pt>
                <c:pt idx="16">
                  <c:v>COLIMA</c:v>
                </c:pt>
                <c:pt idx="17">
                  <c:v>COAHUILA</c:v>
                </c:pt>
                <c:pt idx="18">
                  <c:v>CHIAPAS INDUSTRIA</c:v>
                </c:pt>
                <c:pt idx="19">
                  <c:v>CHIAPAS COMERCIO Y SERVICIOS</c:v>
                </c:pt>
                <c:pt idx="20">
                  <c:v>CAMPECHE</c:v>
                </c:pt>
                <c:pt idx="21">
                  <c:v>BAJA CALIFORNIA SUR</c:v>
                </c:pt>
                <c:pt idx="22">
                  <c:v>BAJA CALIFORNIA NORTE</c:v>
                </c:pt>
                <c:pt idx="23">
                  <c:v>AGUASCALIENTES</c:v>
                </c:pt>
              </c:strCache>
            </c:strRef>
          </c:cat>
          <c:val>
            <c:numRef>
              <c:f>'Info de lamina'!$B$4:$B$28</c:f>
              <c:numCache>
                <c:formatCode>_("$"* #,##0.00_);_("$"* \(#,##0.00\);_("$"* "-"??_);_(@_)</c:formatCode>
                <c:ptCount val="24"/>
                <c:pt idx="0">
                  <c:v>331131000</c:v>
                </c:pt>
                <c:pt idx="1">
                  <c:v>2078509714</c:v>
                </c:pt>
                <c:pt idx="2">
                  <c:v>348824788.76999998</c:v>
                </c:pt>
                <c:pt idx="3">
                  <c:v>115000000</c:v>
                </c:pt>
                <c:pt idx="4">
                  <c:v>35700000</c:v>
                </c:pt>
                <c:pt idx="5">
                  <c:v>18854388.670000002</c:v>
                </c:pt>
                <c:pt idx="6">
                  <c:v>238135682.06999999</c:v>
                </c:pt>
                <c:pt idx="7">
                  <c:v>541512143</c:v>
                </c:pt>
                <c:pt idx="8">
                  <c:v>252820800</c:v>
                </c:pt>
                <c:pt idx="9">
                  <c:v>84030903.560000002</c:v>
                </c:pt>
                <c:pt idx="10">
                  <c:v>1894743042.5999999</c:v>
                </c:pt>
                <c:pt idx="11">
                  <c:v>421531915.61000001</c:v>
                </c:pt>
                <c:pt idx="12">
                  <c:v>942732957.85000002</c:v>
                </c:pt>
                <c:pt idx="13">
                  <c:v>36156391.18</c:v>
                </c:pt>
                <c:pt idx="14">
                  <c:v>202961926.96000001</c:v>
                </c:pt>
                <c:pt idx="15">
                  <c:v>69442662.349999994</c:v>
                </c:pt>
                <c:pt idx="16">
                  <c:v>259684700</c:v>
                </c:pt>
                <c:pt idx="17">
                  <c:v>937177200</c:v>
                </c:pt>
                <c:pt idx="18">
                  <c:v>71506267.650000006</c:v>
                </c:pt>
                <c:pt idx="19">
                  <c:v>903142187.26999998</c:v>
                </c:pt>
                <c:pt idx="20">
                  <c:v>211600420.22999999</c:v>
                </c:pt>
                <c:pt idx="21">
                  <c:v>323000000</c:v>
                </c:pt>
                <c:pt idx="22">
                  <c:v>323957144.94</c:v>
                </c:pt>
                <c:pt idx="23">
                  <c:v>515794001</c:v>
                </c:pt>
              </c:numCache>
            </c:numRef>
          </c:val>
          <c:extLst xmlns:c16r2="http://schemas.microsoft.com/office/drawing/2015/06/chart">
            <c:ext xmlns:c16="http://schemas.microsoft.com/office/drawing/2014/chart" uri="{C3380CC4-5D6E-409C-BE32-E72D297353CC}">
              <c16:uniqueId val="{00000000-A312-475E-B600-5DBE42B9A656}"/>
            </c:ext>
          </c:extLst>
        </c:ser>
        <c:ser>
          <c:idx val="1"/>
          <c:order val="1"/>
          <c:tx>
            <c:strRef>
              <c:f>'Info de lamina'!$C$3</c:f>
              <c:strCache>
                <c:ptCount val="1"/>
                <c:pt idx="0">
                  <c:v>Suma de LINEA DEL PRODUCTO CONSUMIDA                    (OTROS BANCOS)</c:v>
                </c:pt>
              </c:strCache>
            </c:strRef>
          </c:tx>
          <c:spPr>
            <a:solidFill>
              <a:schemeClr val="accent2"/>
            </a:solidFill>
            <a:ln>
              <a:noFill/>
            </a:ln>
            <a:effectLst/>
          </c:spPr>
          <c:invertIfNegative val="0"/>
          <c:cat>
            <c:strRef>
              <c:f>'Info de lamina'!$A$4:$A$28</c:f>
              <c:strCache>
                <c:ptCount val="24"/>
                <c:pt idx="0">
                  <c:v>ZACATECAS</c:v>
                </c:pt>
                <c:pt idx="1">
                  <c:v>YUCATAN</c:v>
                </c:pt>
                <c:pt idx="2">
                  <c:v>VERACRUZ</c:v>
                </c:pt>
                <c:pt idx="3">
                  <c:v>TLAXCALA</c:v>
                </c:pt>
                <c:pt idx="4">
                  <c:v>TABASCO INDUSTRIA</c:v>
                </c:pt>
                <c:pt idx="5">
                  <c:v>QUINTANA ROO INDUSTRIA</c:v>
                </c:pt>
                <c:pt idx="6">
                  <c:v>QUINTANA ROO COMERCIO Y SERVICIOS</c:v>
                </c:pt>
                <c:pt idx="7">
                  <c:v>QUERETARO</c:v>
                </c:pt>
                <c:pt idx="8">
                  <c:v>PUEBLA</c:v>
                </c:pt>
                <c:pt idx="9">
                  <c:v>OAXACA</c:v>
                </c:pt>
                <c:pt idx="10">
                  <c:v>NUEVO LEON</c:v>
                </c:pt>
                <c:pt idx="11">
                  <c:v>MORELOS</c:v>
                </c:pt>
                <c:pt idx="12">
                  <c:v>JALISCO</c:v>
                </c:pt>
                <c:pt idx="13">
                  <c:v>HIDALGO INDUSTRIA</c:v>
                </c:pt>
                <c:pt idx="14">
                  <c:v>HIDALGO COMERCIO Y SERVICIOS</c:v>
                </c:pt>
                <c:pt idx="15">
                  <c:v>GUERRERO</c:v>
                </c:pt>
                <c:pt idx="16">
                  <c:v>COLIMA</c:v>
                </c:pt>
                <c:pt idx="17">
                  <c:v>COAHUILA</c:v>
                </c:pt>
                <c:pt idx="18">
                  <c:v>CHIAPAS INDUSTRIA</c:v>
                </c:pt>
                <c:pt idx="19">
                  <c:v>CHIAPAS COMERCIO Y SERVICIOS</c:v>
                </c:pt>
                <c:pt idx="20">
                  <c:v>CAMPECHE</c:v>
                </c:pt>
                <c:pt idx="21">
                  <c:v>BAJA CALIFORNIA SUR</c:v>
                </c:pt>
                <c:pt idx="22">
                  <c:v>BAJA CALIFORNIA NORTE</c:v>
                </c:pt>
                <c:pt idx="23">
                  <c:v>AGUASCALIENTES</c:v>
                </c:pt>
              </c:strCache>
            </c:strRef>
          </c:cat>
          <c:val>
            <c:numRef>
              <c:f>'Info de lamina'!$C$4:$C$28</c:f>
              <c:numCache>
                <c:formatCode>_("$"* #,##0.00_);_("$"* \(#,##0.00\);_("$"* "-"??_);_(@_)</c:formatCode>
                <c:ptCount val="24"/>
                <c:pt idx="0">
                  <c:v>129898150</c:v>
                </c:pt>
                <c:pt idx="1">
                  <c:v>353562100</c:v>
                </c:pt>
                <c:pt idx="2">
                  <c:v>14859000</c:v>
                </c:pt>
                <c:pt idx="3">
                  <c:v>87368400</c:v>
                </c:pt>
                <c:pt idx="4">
                  <c:v>2201000</c:v>
                </c:pt>
                <c:pt idx="5">
                  <c:v>10560000</c:v>
                </c:pt>
                <c:pt idx="6">
                  <c:v>167666900</c:v>
                </c:pt>
                <c:pt idx="7">
                  <c:v>306762640</c:v>
                </c:pt>
                <c:pt idx="8">
                  <c:v>173208150</c:v>
                </c:pt>
                <c:pt idx="9">
                  <c:v>29077000</c:v>
                </c:pt>
                <c:pt idx="10">
                  <c:v>916507000</c:v>
                </c:pt>
                <c:pt idx="11">
                  <c:v>198079200</c:v>
                </c:pt>
                <c:pt idx="12">
                  <c:v>671171115</c:v>
                </c:pt>
                <c:pt idx="13">
                  <c:v>15248000</c:v>
                </c:pt>
                <c:pt idx="14">
                  <c:v>92169544</c:v>
                </c:pt>
                <c:pt idx="15">
                  <c:v>39876300</c:v>
                </c:pt>
                <c:pt idx="16">
                  <c:v>94607200</c:v>
                </c:pt>
                <c:pt idx="17">
                  <c:v>435739600</c:v>
                </c:pt>
                <c:pt idx="18">
                  <c:v>34408000</c:v>
                </c:pt>
                <c:pt idx="19">
                  <c:v>617425462</c:v>
                </c:pt>
                <c:pt idx="20">
                  <c:v>107918000</c:v>
                </c:pt>
                <c:pt idx="21">
                  <c:v>170121100</c:v>
                </c:pt>
                <c:pt idx="22">
                  <c:v>133951800</c:v>
                </c:pt>
                <c:pt idx="23">
                  <c:v>270201525</c:v>
                </c:pt>
              </c:numCache>
            </c:numRef>
          </c:val>
          <c:extLst xmlns:c16r2="http://schemas.microsoft.com/office/drawing/2015/06/chart">
            <c:ext xmlns:c16="http://schemas.microsoft.com/office/drawing/2014/chart" uri="{C3380CC4-5D6E-409C-BE32-E72D297353CC}">
              <c16:uniqueId val="{00000002-A312-475E-B600-5DBE42B9A656}"/>
            </c:ext>
          </c:extLst>
        </c:ser>
        <c:ser>
          <c:idx val="2"/>
          <c:order val="2"/>
          <c:tx>
            <c:strRef>
              <c:f>'Info de lamina'!$D$3</c:f>
              <c:strCache>
                <c:ptCount val="1"/>
                <c:pt idx="0">
                  <c:v>Suma de CONSUMIDO BANORTE</c:v>
                </c:pt>
              </c:strCache>
            </c:strRef>
          </c:tx>
          <c:spPr>
            <a:solidFill>
              <a:schemeClr val="accent3"/>
            </a:solidFill>
            <a:ln>
              <a:noFill/>
            </a:ln>
            <a:effectLst/>
          </c:spPr>
          <c:invertIfNegative val="0"/>
          <c:cat>
            <c:strRef>
              <c:f>'Info de lamina'!$A$4:$A$28</c:f>
              <c:strCache>
                <c:ptCount val="24"/>
                <c:pt idx="0">
                  <c:v>ZACATECAS</c:v>
                </c:pt>
                <c:pt idx="1">
                  <c:v>YUCATAN</c:v>
                </c:pt>
                <c:pt idx="2">
                  <c:v>VERACRUZ</c:v>
                </c:pt>
                <c:pt idx="3">
                  <c:v>TLAXCALA</c:v>
                </c:pt>
                <c:pt idx="4">
                  <c:v>TABASCO INDUSTRIA</c:v>
                </c:pt>
                <c:pt idx="5">
                  <c:v>QUINTANA ROO INDUSTRIA</c:v>
                </c:pt>
                <c:pt idx="6">
                  <c:v>QUINTANA ROO COMERCIO Y SERVICIOS</c:v>
                </c:pt>
                <c:pt idx="7">
                  <c:v>QUERETARO</c:v>
                </c:pt>
                <c:pt idx="8">
                  <c:v>PUEBLA</c:v>
                </c:pt>
                <c:pt idx="9">
                  <c:v>OAXACA</c:v>
                </c:pt>
                <c:pt idx="10">
                  <c:v>NUEVO LEON</c:v>
                </c:pt>
                <c:pt idx="11">
                  <c:v>MORELOS</c:v>
                </c:pt>
                <c:pt idx="12">
                  <c:v>JALISCO</c:v>
                </c:pt>
                <c:pt idx="13">
                  <c:v>HIDALGO INDUSTRIA</c:v>
                </c:pt>
                <c:pt idx="14">
                  <c:v>HIDALGO COMERCIO Y SERVICIOS</c:v>
                </c:pt>
                <c:pt idx="15">
                  <c:v>GUERRERO</c:v>
                </c:pt>
                <c:pt idx="16">
                  <c:v>COLIMA</c:v>
                </c:pt>
                <c:pt idx="17">
                  <c:v>COAHUILA</c:v>
                </c:pt>
                <c:pt idx="18">
                  <c:v>CHIAPAS INDUSTRIA</c:v>
                </c:pt>
                <c:pt idx="19">
                  <c:v>CHIAPAS COMERCIO Y SERVICIOS</c:v>
                </c:pt>
                <c:pt idx="20">
                  <c:v>CAMPECHE</c:v>
                </c:pt>
                <c:pt idx="21">
                  <c:v>BAJA CALIFORNIA SUR</c:v>
                </c:pt>
                <c:pt idx="22">
                  <c:v>BAJA CALIFORNIA NORTE</c:v>
                </c:pt>
                <c:pt idx="23">
                  <c:v>AGUASCALIENTES</c:v>
                </c:pt>
              </c:strCache>
            </c:strRef>
          </c:cat>
          <c:val>
            <c:numRef>
              <c:f>'Info de lamina'!$D$4:$D$28</c:f>
              <c:numCache>
                <c:formatCode>_("$"* #,##0.00_);_("$"* \(#,##0.00\);_("$"* "-"??_);_(@_)</c:formatCode>
                <c:ptCount val="24"/>
                <c:pt idx="0">
                  <c:v>183360900</c:v>
                </c:pt>
                <c:pt idx="1">
                  <c:v>238107700</c:v>
                </c:pt>
                <c:pt idx="2">
                  <c:v>1500000</c:v>
                </c:pt>
                <c:pt idx="3">
                  <c:v>25246000</c:v>
                </c:pt>
                <c:pt idx="4">
                  <c:v>16944000</c:v>
                </c:pt>
                <c:pt idx="5">
                  <c:v>2319000</c:v>
                </c:pt>
                <c:pt idx="6">
                  <c:v>48450498</c:v>
                </c:pt>
                <c:pt idx="7">
                  <c:v>104435000</c:v>
                </c:pt>
                <c:pt idx="8">
                  <c:v>78914000</c:v>
                </c:pt>
                <c:pt idx="9">
                  <c:v>52306000</c:v>
                </c:pt>
                <c:pt idx="10">
                  <c:v>597718163</c:v>
                </c:pt>
                <c:pt idx="11">
                  <c:v>69808000</c:v>
                </c:pt>
                <c:pt idx="12">
                  <c:v>176402000</c:v>
                </c:pt>
                <c:pt idx="13">
                  <c:v>14349000</c:v>
                </c:pt>
                <c:pt idx="14">
                  <c:v>36536000</c:v>
                </c:pt>
                <c:pt idx="15">
                  <c:v>27981000</c:v>
                </c:pt>
                <c:pt idx="16">
                  <c:v>83403000</c:v>
                </c:pt>
                <c:pt idx="17">
                  <c:v>451219220</c:v>
                </c:pt>
                <c:pt idx="18">
                  <c:v>13182000</c:v>
                </c:pt>
                <c:pt idx="19">
                  <c:v>245581400</c:v>
                </c:pt>
                <c:pt idx="20">
                  <c:v>76325000</c:v>
                </c:pt>
                <c:pt idx="21">
                  <c:v>119011000</c:v>
                </c:pt>
                <c:pt idx="22">
                  <c:v>157920100</c:v>
                </c:pt>
                <c:pt idx="23">
                  <c:v>174456645</c:v>
                </c:pt>
              </c:numCache>
            </c:numRef>
          </c:val>
          <c:extLst xmlns:c16r2="http://schemas.microsoft.com/office/drawing/2015/06/chart">
            <c:ext xmlns:c16="http://schemas.microsoft.com/office/drawing/2014/chart" uri="{C3380CC4-5D6E-409C-BE32-E72D297353CC}">
              <c16:uniqueId val="{00000003-A312-475E-B600-5DBE42B9A656}"/>
            </c:ext>
          </c:extLst>
        </c:ser>
        <c:ser>
          <c:idx val="3"/>
          <c:order val="3"/>
          <c:tx>
            <c:strRef>
              <c:f>'Info de lamina'!$E$3</c:f>
              <c:strCache>
                <c:ptCount val="1"/>
                <c:pt idx="0">
                  <c:v>Suma de % CONSUMIDO BANORTE</c:v>
                </c:pt>
              </c:strCache>
            </c:strRef>
          </c:tx>
          <c:spPr>
            <a:solidFill>
              <a:schemeClr val="accent4"/>
            </a:solidFill>
            <a:ln>
              <a:noFill/>
            </a:ln>
            <a:effectLst/>
          </c:spPr>
          <c:invertIfNegative val="0"/>
          <c:cat>
            <c:strRef>
              <c:f>'Info de lamina'!$A$4:$A$28</c:f>
              <c:strCache>
                <c:ptCount val="24"/>
                <c:pt idx="0">
                  <c:v>ZACATECAS</c:v>
                </c:pt>
                <c:pt idx="1">
                  <c:v>YUCATAN</c:v>
                </c:pt>
                <c:pt idx="2">
                  <c:v>VERACRUZ</c:v>
                </c:pt>
                <c:pt idx="3">
                  <c:v>TLAXCALA</c:v>
                </c:pt>
                <c:pt idx="4">
                  <c:v>TABASCO INDUSTRIA</c:v>
                </c:pt>
                <c:pt idx="5">
                  <c:v>QUINTANA ROO INDUSTRIA</c:v>
                </c:pt>
                <c:pt idx="6">
                  <c:v>QUINTANA ROO COMERCIO Y SERVICIOS</c:v>
                </c:pt>
                <c:pt idx="7">
                  <c:v>QUERETARO</c:v>
                </c:pt>
                <c:pt idx="8">
                  <c:v>PUEBLA</c:v>
                </c:pt>
                <c:pt idx="9">
                  <c:v>OAXACA</c:v>
                </c:pt>
                <c:pt idx="10">
                  <c:v>NUEVO LEON</c:v>
                </c:pt>
                <c:pt idx="11">
                  <c:v>MORELOS</c:v>
                </c:pt>
                <c:pt idx="12">
                  <c:v>JALISCO</c:v>
                </c:pt>
                <c:pt idx="13">
                  <c:v>HIDALGO INDUSTRIA</c:v>
                </c:pt>
                <c:pt idx="14">
                  <c:v>HIDALGO COMERCIO Y SERVICIOS</c:v>
                </c:pt>
                <c:pt idx="15">
                  <c:v>GUERRERO</c:v>
                </c:pt>
                <c:pt idx="16">
                  <c:v>COLIMA</c:v>
                </c:pt>
                <c:pt idx="17">
                  <c:v>COAHUILA</c:v>
                </c:pt>
                <c:pt idx="18">
                  <c:v>CHIAPAS INDUSTRIA</c:v>
                </c:pt>
                <c:pt idx="19">
                  <c:v>CHIAPAS COMERCIO Y SERVICIOS</c:v>
                </c:pt>
                <c:pt idx="20">
                  <c:v>CAMPECHE</c:v>
                </c:pt>
                <c:pt idx="21">
                  <c:v>BAJA CALIFORNIA SUR</c:v>
                </c:pt>
                <c:pt idx="22">
                  <c:v>BAJA CALIFORNIA NORTE</c:v>
                </c:pt>
                <c:pt idx="23">
                  <c:v>AGUASCALIENTES</c:v>
                </c:pt>
              </c:strCache>
            </c:strRef>
          </c:cat>
          <c:val>
            <c:numRef>
              <c:f>'Info de lamina'!$E$4:$E$28</c:f>
              <c:numCache>
                <c:formatCode>_("$"* #,##0.00_);_("$"* \(#,##0.00\);_("$"* "-"??_);_(@_)</c:formatCode>
                <c:ptCount val="24"/>
                <c:pt idx="0">
                  <c:v>0.55374126856138506</c:v>
                </c:pt>
                <c:pt idx="1">
                  <c:v>0.11455693393983339</c:v>
                </c:pt>
                <c:pt idx="2">
                  <c:v>4.3001531092133347E-3</c:v>
                </c:pt>
                <c:pt idx="3">
                  <c:v>0.2195304347826087</c:v>
                </c:pt>
                <c:pt idx="4">
                  <c:v>0.47462184873949581</c:v>
                </c:pt>
                <c:pt idx="5">
                  <c:v>0.12299523684317895</c:v>
                </c:pt>
                <c:pt idx="6">
                  <c:v>0.20345753134869546</c:v>
                </c:pt>
                <c:pt idx="7">
                  <c:v>0.19285809441211368</c:v>
                </c:pt>
                <c:pt idx="8">
                  <c:v>0.31213412820464137</c:v>
                </c:pt>
                <c:pt idx="9">
                  <c:v>0.6224614729110024</c:v>
                </c:pt>
                <c:pt idx="10">
                  <c:v>0.31546133146360605</c:v>
                </c:pt>
                <c:pt idx="11">
                  <c:v>0.16560549133979724</c:v>
                </c:pt>
                <c:pt idx="12">
                  <c:v>0.18711767582869171</c:v>
                </c:pt>
                <c:pt idx="13">
                  <c:v>0.39685929739407139</c:v>
                </c:pt>
                <c:pt idx="14">
                  <c:v>0.18001405754883557</c:v>
                </c:pt>
                <c:pt idx="15">
                  <c:v>0.40293674022709763</c:v>
                </c:pt>
                <c:pt idx="16">
                  <c:v>0.32117024992230964</c:v>
                </c:pt>
                <c:pt idx="17">
                  <c:v>0.48146627980279505</c:v>
                </c:pt>
                <c:pt idx="18">
                  <c:v>0.18434747656697195</c:v>
                </c:pt>
                <c:pt idx="19">
                  <c:v>0.27191886666521303</c:v>
                </c:pt>
                <c:pt idx="20">
                  <c:v>0.36070344244608876</c:v>
                </c:pt>
                <c:pt idx="21">
                  <c:v>0.36845510835913314</c:v>
                </c:pt>
                <c:pt idx="22">
                  <c:v>0.48747219336449066</c:v>
                </c:pt>
                <c:pt idx="23">
                  <c:v>0.33822930212792451</c:v>
                </c:pt>
              </c:numCache>
            </c:numRef>
          </c:val>
          <c:extLst xmlns:c16r2="http://schemas.microsoft.com/office/drawing/2015/06/chart">
            <c:ext xmlns:c16="http://schemas.microsoft.com/office/drawing/2014/chart" uri="{C3380CC4-5D6E-409C-BE32-E72D297353CC}">
              <c16:uniqueId val="{00000000-120A-4AC2-A0C2-B32C9C90061A}"/>
            </c:ext>
          </c:extLst>
        </c:ser>
        <c:dLbls>
          <c:showLegendKey val="0"/>
          <c:showVal val="0"/>
          <c:showCatName val="0"/>
          <c:showSerName val="0"/>
          <c:showPercent val="0"/>
          <c:showBubbleSize val="0"/>
        </c:dLbls>
        <c:gapWidth val="182"/>
        <c:axId val="-1679010304"/>
        <c:axId val="-1679008672"/>
      </c:barChart>
      <c:catAx>
        <c:axId val="-1679010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79008672"/>
        <c:crosses val="autoZero"/>
        <c:auto val="1"/>
        <c:lblAlgn val="ctr"/>
        <c:lblOffset val="100"/>
        <c:noMultiLvlLbl val="0"/>
      </c:catAx>
      <c:valAx>
        <c:axId val="-1679008672"/>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79010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[Copia de SEGUIMIENTO BOLSAS COMPARTIDAS_30-06-2021_RED.xlsx]Grafico Lamina!TablaDinámica3</c:name>
    <c:fmtId val="0"/>
  </c:pivotSource>
  <c:chart>
    <c:autoTitleDeleted val="0"/>
    <c:pivotFmts>
      <c:pivotFmt>
        <c:idx val="0"/>
        <c:spPr>
          <a:noFill/>
          <a:ln>
            <a:solidFill>
              <a:schemeClr val="tx1">
                <a:lumMod val="50000"/>
                <a:lumOff val="50000"/>
              </a:schemeClr>
            </a:solidFill>
          </a:ln>
          <a:effectLst/>
        </c:spPr>
        <c:marker>
          <c:symbol val="none"/>
        </c:marker>
      </c:pivotFmt>
      <c:pivotFmt>
        <c:idx val="1"/>
        <c:spPr>
          <a:solidFill>
            <a:schemeClr val="bg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dLbl>
          <c:idx val="0"/>
          <c:layout>
            <c:manualLayout>
              <c:x val="0.15446323725275729"/>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6"/>
        <c:dLbl>
          <c:idx val="0"/>
          <c:layout>
            <c:manualLayout>
              <c:x val="0.30348762812337521"/>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dLbl>
          <c:idx val="0"/>
          <c:layout>
            <c:manualLayout>
              <c:x val="0.12183015895992128"/>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dLbl>
          <c:idx val="0"/>
          <c:layout>
            <c:manualLayout>
              <c:x val="0.1860085462691655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dLbl>
          <c:idx val="0"/>
          <c:layout>
            <c:manualLayout>
              <c:x val="7.9407157179234397E-2"/>
              <c:y val="-9.4855099246551052E-1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0"/>
        <c:dLbl>
          <c:idx val="0"/>
          <c:layout>
            <c:manualLayout>
              <c:x val="0.10660138908993111"/>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1"/>
        <c:dLbl>
          <c:idx val="0"/>
          <c:layout>
            <c:manualLayout>
              <c:x val="0.10442585053707537"/>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2"/>
        <c:dLbl>
          <c:idx val="0"/>
          <c:layout>
            <c:manualLayout>
              <c:x val="3.9159693951403264E-2"/>
              <c:y val="-3.7942039698620421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3"/>
        <c:dLbl>
          <c:idx val="0"/>
          <c:layout>
            <c:manualLayout>
              <c:x val="1.6316539146418028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4"/>
        <c:dLbl>
          <c:idx val="0"/>
          <c:layout>
            <c:manualLayout>
              <c:x val="1.7404308422845877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5"/>
        <c:dLbl>
          <c:idx val="0"/>
          <c:layout>
            <c:manualLayout>
              <c:x val="3.2633078292836057E-2"/>
              <c:y val="-7.5884079397240841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6"/>
        <c:dLbl>
          <c:idx val="0"/>
          <c:layout>
            <c:manualLayout>
              <c:x val="0.18818408482202126"/>
              <c:y val="-3.7942039698620421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7"/>
        <c:dLbl>
          <c:idx val="0"/>
          <c:layout>
            <c:manualLayout>
              <c:x val="0.11312489380158045"/>
              <c:y val="-2.069589709543676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8"/>
        <c:dLbl>
          <c:idx val="0"/>
          <c:layout>
            <c:manualLayout>
              <c:x val="1.5250543354215485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9"/>
        <c:dLbl>
          <c:idx val="0"/>
          <c:layout>
            <c:manualLayout>
              <c:x val="6.753812056866855E-2"/>
              <c:y val="-7.5884079397240841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0"/>
        <c:dLbl>
          <c:idx val="0"/>
          <c:layout>
            <c:manualLayout>
              <c:x val="0.10675380347950839"/>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1"/>
        <c:dLbl>
          <c:idx val="0"/>
          <c:layout>
            <c:manualLayout>
              <c:x val="4.139433196144203E-2"/>
              <c:y val="-7.5884079397240841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2"/>
        <c:dLbl>
          <c:idx val="0"/>
          <c:layout>
            <c:manualLayout>
              <c:x val="0.1143790751566161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3"/>
        <c:dLbl>
          <c:idx val="0"/>
          <c:layout>
            <c:manualLayout>
              <c:x val="2.505446408192542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4"/>
        <c:dLbl>
          <c:idx val="0"/>
          <c:layout>
            <c:manualLayout>
              <c:x val="9.8039207277099541E-2"/>
              <c:y val="-1.5176815879448168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5"/>
        <c:dLbl>
          <c:idx val="0"/>
          <c:layout>
            <c:manualLayout>
              <c:x val="5.3376901739754193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6"/>
        <c:dLbl>
          <c:idx val="0"/>
          <c:layout>
            <c:manualLayout>
              <c:x val="4.2483656486743133E-2"/>
              <c:y val="-7.5884079397240841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8"/>
        <c:spPr>
          <a:solidFill>
            <a:schemeClr val="accent1"/>
          </a:solidFill>
          <a:ln>
            <a:noFill/>
          </a:ln>
          <a:effectLst/>
        </c:spPr>
        <c:dLbl>
          <c:idx val="0"/>
          <c:layout>
            <c:manualLayout>
              <c:x val="0.10982975436791628"/>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9"/>
        <c:spPr>
          <a:solidFill>
            <a:schemeClr val="accent1"/>
          </a:solidFill>
          <a:ln>
            <a:noFill/>
          </a:ln>
          <a:effectLst/>
        </c:spPr>
        <c:dLbl>
          <c:idx val="0"/>
          <c:layout>
            <c:manualLayout>
              <c:x val="0.18121909470706199"/>
              <c:y val="-4.7427549623275526E-1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0"/>
        <c:spPr>
          <a:solidFill>
            <a:schemeClr val="accent1"/>
          </a:solidFill>
          <a:ln>
            <a:noFill/>
          </a:ln>
          <a:effectLst/>
        </c:spPr>
        <c:dLbl>
          <c:idx val="0"/>
          <c:layout>
            <c:manualLayout>
              <c:x val="0.11971443226102883"/>
              <c:y val="2.069589709543676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1"/>
        <c:spPr>
          <a:solidFill>
            <a:schemeClr val="accent1"/>
          </a:solidFill>
          <a:ln>
            <a:noFill/>
          </a:ln>
          <a:effectLst/>
        </c:spPr>
        <c:dLbl>
          <c:idx val="0"/>
          <c:layout>
            <c:manualLayout>
              <c:x val="7.7979125601220639E-2"/>
              <c:y val="-1.897101984931021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2"/>
        <c:spPr>
          <a:solidFill>
            <a:schemeClr val="accent1"/>
          </a:solidFill>
          <a:ln>
            <a:noFill/>
          </a:ln>
          <a:effectLst/>
        </c:spPr>
        <c:dLbl>
          <c:idx val="0"/>
          <c:layout>
            <c:manualLayout>
              <c:x val="0.15046676348404536"/>
              <c:y val="-1.897101984931021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3"/>
        <c:spPr>
          <a:solidFill>
            <a:schemeClr val="accent1"/>
          </a:solidFill>
          <a:ln>
            <a:noFill/>
          </a:ln>
          <a:effectLst/>
        </c:spPr>
        <c:dLbl>
          <c:idx val="0"/>
          <c:layout>
            <c:manualLayout>
              <c:x val="0.1054365641931997"/>
              <c:y val="-1.897101984931021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4"/>
        <c:spPr>
          <a:solidFill>
            <a:schemeClr val="accent1"/>
          </a:solidFill>
          <a:ln>
            <a:noFill/>
          </a:ln>
          <a:effectLst/>
        </c:spPr>
        <c:dLbl>
          <c:idx val="0"/>
          <c:layout>
            <c:manualLayout>
              <c:x val="0.29654033679337416"/>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5"/>
        <c:spPr>
          <a:solidFill>
            <a:schemeClr val="accent1"/>
          </a:solidFill>
          <a:ln>
            <a:noFill/>
          </a:ln>
          <a:effectLst/>
        </c:spPr>
        <c:dLbl>
          <c:idx val="0"/>
          <c:layout>
            <c:manualLayout>
              <c:x val="0.10433826664952055"/>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6"/>
        <c:spPr>
          <a:solidFill>
            <a:schemeClr val="accent1"/>
          </a:solidFill>
          <a:ln>
            <a:noFill/>
          </a:ln>
          <a:effectLst/>
        </c:spPr>
        <c:dLbl>
          <c:idx val="0"/>
          <c:layout>
            <c:manualLayout>
              <c:x val="3.953871157244989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7"/>
        <c:spPr>
          <a:solidFill>
            <a:schemeClr val="accent1"/>
          </a:solidFill>
          <a:ln>
            <a:noFill/>
          </a:ln>
          <a:effectLst/>
        </c:spPr>
        <c:dLbl>
          <c:idx val="0"/>
          <c:layout>
            <c:manualLayout>
              <c:x val="1.6474463155187434E-2"/>
              <c:y val="-3.7942039698620421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8"/>
        <c:spPr>
          <a:solidFill>
            <a:schemeClr val="accent1"/>
          </a:solidFill>
          <a:ln>
            <a:noFill/>
          </a:ln>
          <a:effectLst/>
        </c:spPr>
        <c:dLbl>
          <c:idx val="0"/>
          <c:layout>
            <c:manualLayout>
              <c:x val="0.18561228488177864"/>
              <c:y val="-3.7942039698620421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9"/>
        <c:spPr>
          <a:solidFill>
            <a:schemeClr val="accent1"/>
          </a:solidFill>
          <a:ln>
            <a:noFill/>
          </a:ln>
          <a:effectLst/>
        </c:spPr>
        <c:dLbl>
          <c:idx val="0"/>
          <c:layout>
            <c:manualLayout>
              <c:x val="1.6474463155187434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0"/>
        <c:spPr>
          <a:solidFill>
            <a:schemeClr val="accent1"/>
          </a:solidFill>
          <a:ln>
            <a:noFill/>
          </a:ln>
          <a:effectLst/>
        </c:spPr>
        <c:dLbl>
          <c:idx val="0"/>
          <c:layout>
            <c:manualLayout>
              <c:x val="3.5145521397733234E-2"/>
              <c:y val="-7.5884079397240841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1"/>
        <c:spPr>
          <a:solidFill>
            <a:schemeClr val="accent1"/>
          </a:solidFill>
          <a:ln>
            <a:noFill/>
          </a:ln>
          <a:effectLst/>
        </c:spPr>
        <c:dLbl>
          <c:idx val="0"/>
          <c:layout>
            <c:manualLayout>
              <c:x val="1.0982975436791637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2"/>
        <c:spPr>
          <a:solidFill>
            <a:schemeClr val="accent1"/>
          </a:solidFill>
          <a:ln>
            <a:noFill/>
          </a:ln>
          <a:effectLst/>
        </c:spPr>
        <c:dLbl>
          <c:idx val="0"/>
          <c:layout>
            <c:manualLayout>
              <c:x val="0.1076331592805580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3"/>
        <c:spPr>
          <a:solidFill>
            <a:schemeClr val="accent1"/>
          </a:solidFill>
          <a:ln>
            <a:noFill/>
          </a:ln>
          <a:effectLst/>
        </c:spPr>
        <c:dLbl>
          <c:idx val="0"/>
          <c:layout>
            <c:manualLayout>
              <c:x val="6.6996150164428961E-2"/>
              <c:y val="-2.069589709543752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4"/>
        <c:spPr>
          <a:solidFill>
            <a:schemeClr val="accent1"/>
          </a:solidFill>
          <a:ln>
            <a:noFill/>
          </a:ln>
          <a:effectLst/>
        </c:spPr>
        <c:dLbl>
          <c:idx val="0"/>
          <c:layout>
            <c:manualLayout>
              <c:x val="0.10214167156216221"/>
              <c:y val="-7.5884079397240841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5"/>
        <c:spPr>
          <a:solidFill>
            <a:schemeClr val="accent1"/>
          </a:solidFill>
          <a:ln>
            <a:noFill/>
          </a:ln>
          <a:effectLst/>
        </c:spPr>
        <c:dLbl>
          <c:idx val="0"/>
          <c:layout>
            <c:manualLayout>
              <c:x val="4.2833604203487377E-2"/>
              <c:y val="-7.5884079397240841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6"/>
        <c:spPr>
          <a:solidFill>
            <a:schemeClr val="accent1"/>
          </a:solidFill>
          <a:ln>
            <a:noFill/>
          </a:ln>
          <a:effectLst/>
        </c:spPr>
        <c:dLbl>
          <c:idx val="0"/>
          <c:layout>
            <c:manualLayout>
              <c:x val="2.3064248417262415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7"/>
        <c:spPr>
          <a:solidFill>
            <a:schemeClr val="accent1"/>
          </a:solidFill>
          <a:ln>
            <a:noFill/>
          </a:ln>
          <a:effectLst/>
        </c:spPr>
        <c:dLbl>
          <c:idx val="0"/>
          <c:layout>
            <c:manualLayout>
              <c:x val="9.6650183843766391E-2"/>
              <c:y val="-7.5884079397240841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8"/>
        <c:spPr>
          <a:solidFill>
            <a:schemeClr val="accent1"/>
          </a:solidFill>
          <a:ln>
            <a:noFill/>
          </a:ln>
          <a:effectLst/>
        </c:spPr>
        <c:dLbl>
          <c:idx val="0"/>
          <c:layout>
            <c:manualLayout>
              <c:x val="5.3816579640279014E-2"/>
              <c:y val="7.5884079397240841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9"/>
        <c:spPr>
          <a:solidFill>
            <a:schemeClr val="accent1"/>
          </a:solidFill>
          <a:ln>
            <a:noFill/>
          </a:ln>
          <a:effectLst/>
        </c:spPr>
        <c:dLbl>
          <c:idx val="0"/>
          <c:layout>
            <c:manualLayout>
              <c:x val="4.2833604203487377E-2"/>
              <c:y val="-1.5176815879448168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0"/>
        <c:spPr>
          <a:solidFill>
            <a:schemeClr val="accent1"/>
          </a:solidFill>
          <a:ln>
            <a:noFill/>
          </a:ln>
          <a:effectLst/>
        </c:spPr>
        <c:dLbl>
          <c:idx val="0"/>
          <c:layout>
            <c:manualLayout>
              <c:x val="0.11422294454263297"/>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1"/>
        <c:spPr>
          <a:solidFill>
            <a:schemeClr val="accent1"/>
          </a:solidFill>
          <a:ln>
            <a:noFill/>
          </a:ln>
          <a:effectLst/>
        </c:spPr>
        <c:dLbl>
          <c:idx val="0"/>
          <c:layout>
            <c:manualLayout>
              <c:x val="1.6474463155187455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2"/>
        <c:spPr>
          <a:solidFill>
            <a:schemeClr val="accent1"/>
          </a:solidFill>
          <a:ln>
            <a:noFill/>
          </a:ln>
          <a:effectLst/>
        </c:spPr>
        <c:dLbl>
          <c:idx val="0"/>
          <c:layout>
            <c:manualLayout>
              <c:x val="3.9538711572449911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3"/>
        <c:spPr>
          <a:solidFill>
            <a:schemeClr val="accent1"/>
          </a:solidFill>
          <a:ln>
            <a:noFill/>
          </a:ln>
          <a:effectLst/>
        </c:spPr>
        <c:dLbl>
          <c:idx val="0"/>
          <c:layout>
            <c:manualLayout>
              <c:x val="9.2256993669049742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4"/>
        <c:spPr>
          <a:solidFill>
            <a:schemeClr val="accent1"/>
          </a:solidFill>
          <a:ln>
            <a:noFill/>
          </a:ln>
          <a:effectLst/>
        </c:spPr>
        <c:dLbl>
          <c:idx val="0"/>
          <c:layout>
            <c:manualLayout>
              <c:x val="4.7226794378204033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5"/>
        <c:spPr>
          <a:solidFill>
            <a:schemeClr val="accent1"/>
          </a:solidFill>
          <a:ln>
            <a:noFill/>
          </a:ln>
          <a:effectLst/>
        </c:spPr>
        <c:dLbl>
          <c:idx val="0"/>
          <c:layout>
            <c:manualLayout>
              <c:x val="5.0521687009241548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6"/>
        <c:spPr>
          <a:solidFill>
            <a:schemeClr val="accent1"/>
          </a:solidFill>
          <a:ln>
            <a:noFill/>
          </a:ln>
          <a:effectLst/>
        </c:spPr>
        <c:dLbl>
          <c:idx val="0"/>
          <c:layout>
            <c:manualLayout>
              <c:x val="2.3064248417262435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7"/>
        <c:spPr>
          <a:solidFill>
            <a:schemeClr val="accent1"/>
          </a:solidFill>
          <a:ln>
            <a:noFill/>
          </a:ln>
          <a:effectLst/>
        </c:spPr>
        <c:dLbl>
          <c:idx val="0"/>
          <c:layout>
            <c:manualLayout>
              <c:x val="0.72707297391560632"/>
              <c:y val="-1.5176815879448168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8"/>
        <c:spPr>
          <a:solidFill>
            <a:schemeClr val="accent1"/>
          </a:solidFill>
          <a:ln>
            <a:noFill/>
          </a:ln>
          <a:effectLst/>
        </c:spPr>
        <c:dLbl>
          <c:idx val="0"/>
          <c:layout>
            <c:manualLayout>
              <c:x val="5.0521687009241506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s>
    <c:plotArea>
      <c:layout>
        <c:manualLayout>
          <c:layoutTarget val="inner"/>
          <c:xMode val="edge"/>
          <c:yMode val="edge"/>
          <c:x val="0.11562487379307261"/>
          <c:y val="2.0695897095436767E-2"/>
          <c:w val="0.88335361837456439"/>
          <c:h val="0.95446902639003917"/>
        </c:manualLayout>
      </c:layout>
      <c:barChart>
        <c:barDir val="bar"/>
        <c:grouping val="stacked"/>
        <c:varyColors val="0"/>
        <c:ser>
          <c:idx val="1"/>
          <c:order val="1"/>
          <c:tx>
            <c:strRef>
              <c:f>'Grafico Lamina'!$C$1</c:f>
              <c:strCache>
                <c:ptCount val="1"/>
                <c:pt idx="0">
                  <c:v>Suma de LINEA CONSUMIDA OTROS BANCOS</c:v>
                </c:pt>
              </c:strCache>
            </c:strRef>
          </c:tx>
          <c:spPr>
            <a:solidFill>
              <a:schemeClr val="bg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'Grafico Lamina'!$A$2:$A$28</c:f>
              <c:strCache>
                <c:ptCount val="26"/>
                <c:pt idx="0">
                  <c:v>ZACATECAS</c:v>
                </c:pt>
                <c:pt idx="1">
                  <c:v>YUCATAN</c:v>
                </c:pt>
                <c:pt idx="2">
                  <c:v>VERACRUZ</c:v>
                </c:pt>
                <c:pt idx="3">
                  <c:v>TLAXCALA</c:v>
                </c:pt>
                <c:pt idx="4">
                  <c:v>TABASCO INDUSTRIA</c:v>
                </c:pt>
                <c:pt idx="5">
                  <c:v>TABASCO</c:v>
                </c:pt>
                <c:pt idx="6">
                  <c:v>SINALOA</c:v>
                </c:pt>
                <c:pt idx="7">
                  <c:v>QUINTANA ROO INDUSTRIA</c:v>
                </c:pt>
                <c:pt idx="8">
                  <c:v>QUINTANA ROO COMERCIO Y SERVICIOS</c:v>
                </c:pt>
                <c:pt idx="9">
                  <c:v>QUINTANA ROO</c:v>
                </c:pt>
                <c:pt idx="10">
                  <c:v>QUERETARO</c:v>
                </c:pt>
                <c:pt idx="11">
                  <c:v>NUEVO LEON</c:v>
                </c:pt>
                <c:pt idx="12">
                  <c:v>MORELOS</c:v>
                </c:pt>
                <c:pt idx="13">
                  <c:v>JALISCO</c:v>
                </c:pt>
                <c:pt idx="14">
                  <c:v>HIDALGO INDUSTRIA</c:v>
                </c:pt>
                <c:pt idx="15">
                  <c:v>HIDALGO COMERCIO Y SERVICIOS</c:v>
                </c:pt>
                <c:pt idx="16">
                  <c:v>HIDALGO</c:v>
                </c:pt>
                <c:pt idx="17">
                  <c:v>GUERRERO</c:v>
                </c:pt>
                <c:pt idx="18">
                  <c:v>COLIMA</c:v>
                </c:pt>
                <c:pt idx="19">
                  <c:v>COAHUILA</c:v>
                </c:pt>
                <c:pt idx="20">
                  <c:v>CHIAPAS</c:v>
                </c:pt>
                <c:pt idx="21">
                  <c:v>CAMPECHE</c:v>
                </c:pt>
                <c:pt idx="22">
                  <c:v>BAJA CALIFORNIA SUR</c:v>
                </c:pt>
                <c:pt idx="23">
                  <c:v>BAJA CALIFORNIA NORTE</c:v>
                </c:pt>
                <c:pt idx="24">
                  <c:v>AGUASCALIENTES</c:v>
                </c:pt>
                <c:pt idx="25">
                  <c:v>0</c:v>
                </c:pt>
              </c:strCache>
            </c:strRef>
          </c:cat>
          <c:val>
            <c:numRef>
              <c:f>'Grafico Lamina'!$C$2:$C$28</c:f>
              <c:numCache>
                <c:formatCode>General</c:formatCode>
                <c:ptCount val="26"/>
                <c:pt idx="0">
                  <c:v>129898150</c:v>
                </c:pt>
                <c:pt idx="1">
                  <c:v>353562100</c:v>
                </c:pt>
                <c:pt idx="2">
                  <c:v>14859000</c:v>
                </c:pt>
                <c:pt idx="3">
                  <c:v>87368400</c:v>
                </c:pt>
                <c:pt idx="4">
                  <c:v>2201000</c:v>
                </c:pt>
                <c:pt idx="5">
                  <c:v>0</c:v>
                </c:pt>
                <c:pt idx="6">
                  <c:v>0</c:v>
                </c:pt>
                <c:pt idx="7">
                  <c:v>10560000</c:v>
                </c:pt>
                <c:pt idx="8">
                  <c:v>167666900</c:v>
                </c:pt>
                <c:pt idx="9">
                  <c:v>5072587186</c:v>
                </c:pt>
                <c:pt idx="10">
                  <c:v>306762640</c:v>
                </c:pt>
                <c:pt idx="11">
                  <c:v>916507000</c:v>
                </c:pt>
                <c:pt idx="12">
                  <c:v>198079200</c:v>
                </c:pt>
                <c:pt idx="13">
                  <c:v>671171115</c:v>
                </c:pt>
                <c:pt idx="14">
                  <c:v>15248000</c:v>
                </c:pt>
                <c:pt idx="15">
                  <c:v>92169544</c:v>
                </c:pt>
                <c:pt idx="16">
                  <c:v>202285150</c:v>
                </c:pt>
                <c:pt idx="17">
                  <c:v>39876300</c:v>
                </c:pt>
                <c:pt idx="18">
                  <c:v>94607200</c:v>
                </c:pt>
                <c:pt idx="19">
                  <c:v>435739600</c:v>
                </c:pt>
                <c:pt idx="20">
                  <c:v>651833462</c:v>
                </c:pt>
                <c:pt idx="21">
                  <c:v>107918000</c:v>
                </c:pt>
                <c:pt idx="22">
                  <c:v>170121100</c:v>
                </c:pt>
                <c:pt idx="23">
                  <c:v>133951800</c:v>
                </c:pt>
                <c:pt idx="24">
                  <c:v>270201525</c:v>
                </c:pt>
                <c:pt idx="25">
                  <c:v>0</c:v>
                </c:pt>
              </c:numCache>
            </c:numRef>
          </c:val>
          <c:extLst xmlns:c16r2="http://schemas.microsoft.com/office/drawing/2015/06/chart">
            <c:ext xmlns:c16="http://schemas.microsoft.com/office/drawing/2014/chart" uri="{C3380CC4-5D6E-409C-BE32-E72D297353CC}">
              <c16:uniqueId val="{00000001-5670-4503-A5C9-13A1C0F460E9}"/>
            </c:ext>
          </c:extLst>
        </c:ser>
        <c:ser>
          <c:idx val="2"/>
          <c:order val="2"/>
          <c:tx>
            <c:strRef>
              <c:f>'Grafico Lamina'!$D$1</c:f>
              <c:strCache>
                <c:ptCount val="1"/>
                <c:pt idx="0">
                  <c:v>Suma de LINEA CONSUMIDA BANORTE</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'Grafico Lamina'!$A$2:$A$28</c:f>
              <c:strCache>
                <c:ptCount val="26"/>
                <c:pt idx="0">
                  <c:v>ZACATECAS</c:v>
                </c:pt>
                <c:pt idx="1">
                  <c:v>YUCATAN</c:v>
                </c:pt>
                <c:pt idx="2">
                  <c:v>VERACRUZ</c:v>
                </c:pt>
                <c:pt idx="3">
                  <c:v>TLAXCALA</c:v>
                </c:pt>
                <c:pt idx="4">
                  <c:v>TABASCO INDUSTRIA</c:v>
                </c:pt>
                <c:pt idx="5">
                  <c:v>TABASCO</c:v>
                </c:pt>
                <c:pt idx="6">
                  <c:v>SINALOA</c:v>
                </c:pt>
                <c:pt idx="7">
                  <c:v>QUINTANA ROO INDUSTRIA</c:v>
                </c:pt>
                <c:pt idx="8">
                  <c:v>QUINTANA ROO COMERCIO Y SERVICIOS</c:v>
                </c:pt>
                <c:pt idx="9">
                  <c:v>QUINTANA ROO</c:v>
                </c:pt>
                <c:pt idx="10">
                  <c:v>QUERETARO</c:v>
                </c:pt>
                <c:pt idx="11">
                  <c:v>NUEVO LEON</c:v>
                </c:pt>
                <c:pt idx="12">
                  <c:v>MORELOS</c:v>
                </c:pt>
                <c:pt idx="13">
                  <c:v>JALISCO</c:v>
                </c:pt>
                <c:pt idx="14">
                  <c:v>HIDALGO INDUSTRIA</c:v>
                </c:pt>
                <c:pt idx="15">
                  <c:v>HIDALGO COMERCIO Y SERVICIOS</c:v>
                </c:pt>
                <c:pt idx="16">
                  <c:v>HIDALGO</c:v>
                </c:pt>
                <c:pt idx="17">
                  <c:v>GUERRERO</c:v>
                </c:pt>
                <c:pt idx="18">
                  <c:v>COLIMA</c:v>
                </c:pt>
                <c:pt idx="19">
                  <c:v>COAHUILA</c:v>
                </c:pt>
                <c:pt idx="20">
                  <c:v>CHIAPAS</c:v>
                </c:pt>
                <c:pt idx="21">
                  <c:v>CAMPECHE</c:v>
                </c:pt>
                <c:pt idx="22">
                  <c:v>BAJA CALIFORNIA SUR</c:v>
                </c:pt>
                <c:pt idx="23">
                  <c:v>BAJA CALIFORNIA NORTE</c:v>
                </c:pt>
                <c:pt idx="24">
                  <c:v>AGUASCALIENTES</c:v>
                </c:pt>
                <c:pt idx="25">
                  <c:v>0</c:v>
                </c:pt>
              </c:strCache>
            </c:strRef>
          </c:cat>
          <c:val>
            <c:numRef>
              <c:f>'Grafico Lamina'!$D$2:$D$28</c:f>
              <c:numCache>
                <c:formatCode>General</c:formatCode>
                <c:ptCount val="26"/>
                <c:pt idx="0">
                  <c:v>183360900</c:v>
                </c:pt>
                <c:pt idx="1">
                  <c:v>238107700</c:v>
                </c:pt>
                <c:pt idx="2">
                  <c:v>1500000</c:v>
                </c:pt>
                <c:pt idx="3">
                  <c:v>25246000</c:v>
                </c:pt>
                <c:pt idx="4">
                  <c:v>16944000</c:v>
                </c:pt>
                <c:pt idx="5">
                  <c:v>0</c:v>
                </c:pt>
                <c:pt idx="6">
                  <c:v>0</c:v>
                </c:pt>
                <c:pt idx="7">
                  <c:v>2319000</c:v>
                </c:pt>
                <c:pt idx="8">
                  <c:v>48450498</c:v>
                </c:pt>
                <c:pt idx="9">
                  <c:v>2995475626</c:v>
                </c:pt>
                <c:pt idx="10">
                  <c:v>104435000</c:v>
                </c:pt>
                <c:pt idx="11">
                  <c:v>597718163</c:v>
                </c:pt>
                <c:pt idx="12">
                  <c:v>69808000</c:v>
                </c:pt>
                <c:pt idx="13">
                  <c:v>176402000</c:v>
                </c:pt>
                <c:pt idx="14">
                  <c:v>14349000</c:v>
                </c:pt>
                <c:pt idx="15">
                  <c:v>36536000</c:v>
                </c:pt>
                <c:pt idx="16">
                  <c:v>131220000</c:v>
                </c:pt>
                <c:pt idx="17">
                  <c:v>27981000</c:v>
                </c:pt>
                <c:pt idx="18">
                  <c:v>83403000</c:v>
                </c:pt>
                <c:pt idx="19">
                  <c:v>451219220</c:v>
                </c:pt>
                <c:pt idx="20">
                  <c:v>258763400</c:v>
                </c:pt>
                <c:pt idx="21">
                  <c:v>76325000</c:v>
                </c:pt>
                <c:pt idx="22">
                  <c:v>119011000</c:v>
                </c:pt>
                <c:pt idx="23">
                  <c:v>157920100</c:v>
                </c:pt>
                <c:pt idx="24">
                  <c:v>174456645</c:v>
                </c:pt>
                <c:pt idx="25">
                  <c:v>0</c:v>
                </c:pt>
              </c:numCache>
            </c:numRef>
          </c:val>
          <c:extLst xmlns:c16r2="http://schemas.microsoft.com/office/drawing/2015/06/chart">
            <c:ext xmlns:c16="http://schemas.microsoft.com/office/drawing/2014/chart" uri="{C3380CC4-5D6E-409C-BE32-E72D297353CC}">
              <c16:uniqueId val="{00000002-5670-4503-A5C9-13A1C0F460E9}"/>
            </c:ext>
          </c:extLst>
        </c:ser>
        <c:ser>
          <c:idx val="3"/>
          <c:order val="3"/>
          <c:tx>
            <c:strRef>
              <c:f>'Grafico Lamina'!$E$1</c:f>
              <c:strCache>
                <c:ptCount val="1"/>
                <c:pt idx="0">
                  <c:v>Suma de % CONSUMIDO TODOS LOS BANCOS</c:v>
                </c:pt>
              </c:strCache>
            </c:strRef>
          </c:tx>
          <c:spPr>
            <a:solidFill>
              <a:schemeClr val="accent4"/>
            </a:solidFill>
            <a:ln>
              <a:noFill/>
            </a:ln>
            <a:effectLst/>
          </c:spPr>
          <c:invertIfNegative val="0"/>
          <c:dPt>
            <c:idx val="0"/>
            <c:invertIfNegative val="0"/>
            <c:bubble3D val="0"/>
            <c:extLst xmlns:c16r2="http://schemas.microsoft.com/office/drawing/2015/06/chart">
              <c:ext xmlns:c16="http://schemas.microsoft.com/office/drawing/2014/chart" uri="{C3380CC4-5D6E-409C-BE32-E72D297353CC}">
                <c16:uniqueId val="{0000003B-5670-4503-A5C9-13A1C0F460E9}"/>
              </c:ext>
            </c:extLst>
          </c:dPt>
          <c:dPt>
            <c:idx val="1"/>
            <c:invertIfNegative val="0"/>
            <c:bubble3D val="0"/>
            <c:extLst xmlns:c16r2="http://schemas.microsoft.com/office/drawing/2015/06/chart">
              <c:ext xmlns:c16="http://schemas.microsoft.com/office/drawing/2014/chart" uri="{C3380CC4-5D6E-409C-BE32-E72D297353CC}">
                <c16:uniqueId val="{0000003A-5670-4503-A5C9-13A1C0F460E9}"/>
              </c:ext>
            </c:extLst>
          </c:dPt>
          <c:dPt>
            <c:idx val="2"/>
            <c:invertIfNegative val="0"/>
            <c:bubble3D val="0"/>
            <c:extLst xmlns:c16r2="http://schemas.microsoft.com/office/drawing/2015/06/chart">
              <c:ext xmlns:c16="http://schemas.microsoft.com/office/drawing/2014/chart" uri="{C3380CC4-5D6E-409C-BE32-E72D297353CC}">
                <c16:uniqueId val="{00000039-5670-4503-A5C9-13A1C0F460E9}"/>
              </c:ext>
            </c:extLst>
          </c:dPt>
          <c:dPt>
            <c:idx val="3"/>
            <c:invertIfNegative val="0"/>
            <c:bubble3D val="0"/>
            <c:extLst xmlns:c16r2="http://schemas.microsoft.com/office/drawing/2015/06/chart">
              <c:ext xmlns:c16="http://schemas.microsoft.com/office/drawing/2014/chart" uri="{C3380CC4-5D6E-409C-BE32-E72D297353CC}">
                <c16:uniqueId val="{00000038-5670-4503-A5C9-13A1C0F460E9}"/>
              </c:ext>
            </c:extLst>
          </c:dPt>
          <c:dPt>
            <c:idx val="4"/>
            <c:invertIfNegative val="0"/>
            <c:bubble3D val="0"/>
            <c:extLst xmlns:c16r2="http://schemas.microsoft.com/office/drawing/2015/06/chart">
              <c:ext xmlns:c16="http://schemas.microsoft.com/office/drawing/2014/chart" uri="{C3380CC4-5D6E-409C-BE32-E72D297353CC}">
                <c16:uniqueId val="{00000037-5670-4503-A5C9-13A1C0F460E9}"/>
              </c:ext>
            </c:extLst>
          </c:dPt>
          <c:dPt>
            <c:idx val="5"/>
            <c:invertIfNegative val="0"/>
            <c:bubble3D val="0"/>
            <c:extLst xmlns:c16r2="http://schemas.microsoft.com/office/drawing/2015/06/chart">
              <c:ext xmlns:c16="http://schemas.microsoft.com/office/drawing/2014/chart" uri="{C3380CC4-5D6E-409C-BE32-E72D297353CC}">
                <c16:uniqueId val="{00000036-5670-4503-A5C9-13A1C0F460E9}"/>
              </c:ext>
            </c:extLst>
          </c:dPt>
          <c:dPt>
            <c:idx val="6"/>
            <c:invertIfNegative val="0"/>
            <c:bubble3D val="0"/>
            <c:extLst xmlns:c16r2="http://schemas.microsoft.com/office/drawing/2015/06/chart">
              <c:ext xmlns:c16="http://schemas.microsoft.com/office/drawing/2014/chart" uri="{C3380CC4-5D6E-409C-BE32-E72D297353CC}">
                <c16:uniqueId val="{00000035-5670-4503-A5C9-13A1C0F460E9}"/>
              </c:ext>
            </c:extLst>
          </c:dPt>
          <c:dPt>
            <c:idx val="7"/>
            <c:invertIfNegative val="0"/>
            <c:bubble3D val="0"/>
            <c:extLst xmlns:c16r2="http://schemas.microsoft.com/office/drawing/2015/06/chart">
              <c:ext xmlns:c16="http://schemas.microsoft.com/office/drawing/2014/chart" uri="{C3380CC4-5D6E-409C-BE32-E72D297353CC}">
                <c16:uniqueId val="{00000034-5670-4503-A5C9-13A1C0F460E9}"/>
              </c:ext>
            </c:extLst>
          </c:dPt>
          <c:dPt>
            <c:idx val="8"/>
            <c:invertIfNegative val="0"/>
            <c:bubble3D val="0"/>
            <c:extLst xmlns:c16r2="http://schemas.microsoft.com/office/drawing/2015/06/chart">
              <c:ext xmlns:c16="http://schemas.microsoft.com/office/drawing/2014/chart" uri="{C3380CC4-5D6E-409C-BE32-E72D297353CC}">
                <c16:uniqueId val="{00000033-5670-4503-A5C9-13A1C0F460E9}"/>
              </c:ext>
            </c:extLst>
          </c:dPt>
          <c:dPt>
            <c:idx val="9"/>
            <c:invertIfNegative val="0"/>
            <c:bubble3D val="0"/>
            <c:extLst xmlns:c16r2="http://schemas.microsoft.com/office/drawing/2015/06/chart">
              <c:ext xmlns:c16="http://schemas.microsoft.com/office/drawing/2014/chart" uri="{C3380CC4-5D6E-409C-BE32-E72D297353CC}">
                <c16:uniqueId val="{00000032-5670-4503-A5C9-13A1C0F460E9}"/>
              </c:ext>
            </c:extLst>
          </c:dPt>
          <c:dPt>
            <c:idx val="10"/>
            <c:invertIfNegative val="0"/>
            <c:bubble3D val="0"/>
            <c:extLst xmlns:c16r2="http://schemas.microsoft.com/office/drawing/2015/06/chart">
              <c:ext xmlns:c16="http://schemas.microsoft.com/office/drawing/2014/chart" uri="{C3380CC4-5D6E-409C-BE32-E72D297353CC}">
                <c16:uniqueId val="{00000031-5670-4503-A5C9-13A1C0F460E9}"/>
              </c:ext>
            </c:extLst>
          </c:dPt>
          <c:dPt>
            <c:idx val="11"/>
            <c:invertIfNegative val="0"/>
            <c:bubble3D val="0"/>
            <c:extLst xmlns:c16r2="http://schemas.microsoft.com/office/drawing/2015/06/chart">
              <c:ext xmlns:c16="http://schemas.microsoft.com/office/drawing/2014/chart" uri="{C3380CC4-5D6E-409C-BE32-E72D297353CC}">
                <c16:uniqueId val="{00000030-5670-4503-A5C9-13A1C0F460E9}"/>
              </c:ext>
            </c:extLst>
          </c:dPt>
          <c:dPt>
            <c:idx val="12"/>
            <c:invertIfNegative val="0"/>
            <c:bubble3D val="0"/>
            <c:extLst xmlns:c16r2="http://schemas.microsoft.com/office/drawing/2015/06/chart">
              <c:ext xmlns:c16="http://schemas.microsoft.com/office/drawing/2014/chart" uri="{C3380CC4-5D6E-409C-BE32-E72D297353CC}">
                <c16:uniqueId val="{0000002F-5670-4503-A5C9-13A1C0F460E9}"/>
              </c:ext>
            </c:extLst>
          </c:dPt>
          <c:dPt>
            <c:idx val="13"/>
            <c:invertIfNegative val="0"/>
            <c:bubble3D val="0"/>
            <c:extLst xmlns:c16r2="http://schemas.microsoft.com/office/drawing/2015/06/chart">
              <c:ext xmlns:c16="http://schemas.microsoft.com/office/drawing/2014/chart" uri="{C3380CC4-5D6E-409C-BE32-E72D297353CC}">
                <c16:uniqueId val="{0000001D-5670-4503-A5C9-13A1C0F460E9}"/>
              </c:ext>
            </c:extLst>
          </c:dPt>
          <c:dPt>
            <c:idx val="14"/>
            <c:invertIfNegative val="0"/>
            <c:bubble3D val="0"/>
            <c:extLst xmlns:c16r2="http://schemas.microsoft.com/office/drawing/2015/06/chart">
              <c:ext xmlns:c16="http://schemas.microsoft.com/office/drawing/2014/chart" uri="{C3380CC4-5D6E-409C-BE32-E72D297353CC}">
                <c16:uniqueId val="{0000002E-5670-4503-A5C9-13A1C0F460E9}"/>
              </c:ext>
            </c:extLst>
          </c:dPt>
          <c:dPt>
            <c:idx val="15"/>
            <c:invertIfNegative val="0"/>
            <c:bubble3D val="0"/>
            <c:extLst xmlns:c16r2="http://schemas.microsoft.com/office/drawing/2015/06/chart">
              <c:ext xmlns:c16="http://schemas.microsoft.com/office/drawing/2014/chart" uri="{C3380CC4-5D6E-409C-BE32-E72D297353CC}">
                <c16:uniqueId val="{0000002D-5670-4503-A5C9-13A1C0F460E9}"/>
              </c:ext>
            </c:extLst>
          </c:dPt>
          <c:dPt>
            <c:idx val="16"/>
            <c:invertIfNegative val="0"/>
            <c:bubble3D val="0"/>
            <c:extLst xmlns:c16r2="http://schemas.microsoft.com/office/drawing/2015/06/chart">
              <c:ext xmlns:c16="http://schemas.microsoft.com/office/drawing/2014/chart" uri="{C3380CC4-5D6E-409C-BE32-E72D297353CC}">
                <c16:uniqueId val="{0000002C-5670-4503-A5C9-13A1C0F460E9}"/>
              </c:ext>
            </c:extLst>
          </c:dPt>
          <c:dPt>
            <c:idx val="17"/>
            <c:invertIfNegative val="0"/>
            <c:bubble3D val="0"/>
            <c:extLst xmlns:c16r2="http://schemas.microsoft.com/office/drawing/2015/06/chart">
              <c:ext xmlns:c16="http://schemas.microsoft.com/office/drawing/2014/chart" uri="{C3380CC4-5D6E-409C-BE32-E72D297353CC}">
                <c16:uniqueId val="{0000002B-5670-4503-A5C9-13A1C0F460E9}"/>
              </c:ext>
            </c:extLst>
          </c:dPt>
          <c:dPt>
            <c:idx val="18"/>
            <c:invertIfNegative val="0"/>
            <c:bubble3D val="0"/>
            <c:extLst xmlns:c16r2="http://schemas.microsoft.com/office/drawing/2015/06/chart">
              <c:ext xmlns:c16="http://schemas.microsoft.com/office/drawing/2014/chart" uri="{C3380CC4-5D6E-409C-BE32-E72D297353CC}">
                <c16:uniqueId val="{0000002A-5670-4503-A5C9-13A1C0F460E9}"/>
              </c:ext>
            </c:extLst>
          </c:dPt>
          <c:dPt>
            <c:idx val="19"/>
            <c:invertIfNegative val="0"/>
            <c:bubble3D val="0"/>
            <c:extLst xmlns:c16r2="http://schemas.microsoft.com/office/drawing/2015/06/chart">
              <c:ext xmlns:c16="http://schemas.microsoft.com/office/drawing/2014/chart" uri="{C3380CC4-5D6E-409C-BE32-E72D297353CC}">
                <c16:uniqueId val="{00000029-5670-4503-A5C9-13A1C0F460E9}"/>
              </c:ext>
            </c:extLst>
          </c:dPt>
          <c:dPt>
            <c:idx val="20"/>
            <c:invertIfNegative val="0"/>
            <c:bubble3D val="0"/>
            <c:extLst xmlns:c16r2="http://schemas.microsoft.com/office/drawing/2015/06/chart">
              <c:ext xmlns:c16="http://schemas.microsoft.com/office/drawing/2014/chart" uri="{C3380CC4-5D6E-409C-BE32-E72D297353CC}">
                <c16:uniqueId val="{00000028-5670-4503-A5C9-13A1C0F460E9}"/>
              </c:ext>
            </c:extLst>
          </c:dPt>
          <c:dPt>
            <c:idx val="21"/>
            <c:invertIfNegative val="0"/>
            <c:bubble3D val="0"/>
            <c:extLst xmlns:c16r2="http://schemas.microsoft.com/office/drawing/2015/06/chart">
              <c:ext xmlns:c16="http://schemas.microsoft.com/office/drawing/2014/chart" uri="{C3380CC4-5D6E-409C-BE32-E72D297353CC}">
                <c16:uniqueId val="{00000027-5670-4503-A5C9-13A1C0F460E9}"/>
              </c:ext>
            </c:extLst>
          </c:dPt>
          <c:dPt>
            <c:idx val="22"/>
            <c:invertIfNegative val="0"/>
            <c:bubble3D val="0"/>
            <c:extLst xmlns:c16r2="http://schemas.microsoft.com/office/drawing/2015/06/chart">
              <c:ext xmlns:c16="http://schemas.microsoft.com/office/drawing/2014/chart" uri="{C3380CC4-5D6E-409C-BE32-E72D297353CC}">
                <c16:uniqueId val="{00000026-5670-4503-A5C9-13A1C0F460E9}"/>
              </c:ext>
            </c:extLst>
          </c:dPt>
          <c:dPt>
            <c:idx val="23"/>
            <c:invertIfNegative val="0"/>
            <c:bubble3D val="0"/>
            <c:extLst xmlns:c16r2="http://schemas.microsoft.com/office/drawing/2015/06/chart">
              <c:ext xmlns:c16="http://schemas.microsoft.com/office/drawing/2014/chart" uri="{C3380CC4-5D6E-409C-BE32-E72D297353CC}">
                <c16:uniqueId val="{00000025-5670-4503-A5C9-13A1C0F460E9}"/>
              </c:ext>
            </c:extLst>
          </c:dPt>
          <c:dPt>
            <c:idx val="24"/>
            <c:invertIfNegative val="0"/>
            <c:bubble3D val="0"/>
            <c:extLst xmlns:c16r2="http://schemas.microsoft.com/office/drawing/2015/06/chart">
              <c:ext xmlns:c16="http://schemas.microsoft.com/office/drawing/2014/chart" uri="{C3380CC4-5D6E-409C-BE32-E72D297353CC}">
                <c16:uniqueId val="{00000024-5670-4503-A5C9-13A1C0F460E9}"/>
              </c:ext>
            </c:extLst>
          </c:dPt>
          <c:dPt>
            <c:idx val="25"/>
            <c:invertIfNegative val="0"/>
            <c:bubble3D val="0"/>
            <c:extLst xmlns:c16r2="http://schemas.microsoft.com/office/drawing/2015/06/chart">
              <c:ext xmlns:c16="http://schemas.microsoft.com/office/drawing/2014/chart" uri="{C3380CC4-5D6E-409C-BE32-E72D297353CC}">
                <c16:uniqueId val="{00000023-5670-4503-A5C9-13A1C0F460E9}"/>
              </c:ext>
            </c:extLst>
          </c:dPt>
          <c:dPt>
            <c:idx val="26"/>
            <c:invertIfNegative val="0"/>
            <c:bubble3D val="0"/>
            <c:extLst xmlns:c16r2="http://schemas.microsoft.com/office/drawing/2015/06/chart">
              <c:ext xmlns:c16="http://schemas.microsoft.com/office/drawing/2014/chart" uri="{C3380CC4-5D6E-409C-BE32-E72D297353CC}">
                <c16:uniqueId val="{00000022-5670-4503-A5C9-13A1C0F460E9}"/>
              </c:ext>
            </c:extLst>
          </c:dPt>
          <c:dPt>
            <c:idx val="27"/>
            <c:invertIfNegative val="0"/>
            <c:bubble3D val="0"/>
            <c:extLst xmlns:c16r2="http://schemas.microsoft.com/office/drawing/2015/06/chart">
              <c:ext xmlns:c16="http://schemas.microsoft.com/office/drawing/2014/chart" uri="{C3380CC4-5D6E-409C-BE32-E72D297353CC}">
                <c16:uniqueId val="{00000021-5670-4503-A5C9-13A1C0F460E9}"/>
              </c:ext>
            </c:extLst>
          </c:dPt>
          <c:dPt>
            <c:idx val="28"/>
            <c:invertIfNegative val="0"/>
            <c:bubble3D val="0"/>
            <c:extLst xmlns:c16r2="http://schemas.microsoft.com/office/drawing/2015/06/chart">
              <c:ext xmlns:c16="http://schemas.microsoft.com/office/drawing/2014/chart" uri="{C3380CC4-5D6E-409C-BE32-E72D297353CC}">
                <c16:uniqueId val="{00000020-5670-4503-A5C9-13A1C0F460E9}"/>
              </c:ext>
            </c:extLst>
          </c:dPt>
          <c:dPt>
            <c:idx val="29"/>
            <c:invertIfNegative val="0"/>
            <c:bubble3D val="0"/>
            <c:extLst xmlns:c16r2="http://schemas.microsoft.com/office/drawing/2015/06/chart">
              <c:ext xmlns:c16="http://schemas.microsoft.com/office/drawing/2014/chart" uri="{C3380CC4-5D6E-409C-BE32-E72D297353CC}">
                <c16:uniqueId val="{0000001F-5670-4503-A5C9-13A1C0F460E9}"/>
              </c:ext>
            </c:extLst>
          </c:dPt>
          <c:dPt>
            <c:idx val="30"/>
            <c:invertIfNegative val="0"/>
            <c:bubble3D val="0"/>
            <c:extLst xmlns:c16r2="http://schemas.microsoft.com/office/drawing/2015/06/chart">
              <c:ext xmlns:c16="http://schemas.microsoft.com/office/drawing/2014/chart" uri="{C3380CC4-5D6E-409C-BE32-E72D297353CC}">
                <c16:uniqueId val="{0000001E-5670-4503-A5C9-13A1C0F460E9}"/>
              </c:ext>
            </c:extLst>
          </c:dPt>
          <c:dPt>
            <c:idx val="31"/>
            <c:invertIfNegative val="0"/>
            <c:bubble3D val="0"/>
            <c:extLst xmlns:c16r2="http://schemas.microsoft.com/office/drawing/2015/06/chart">
              <c:ext xmlns:c16="http://schemas.microsoft.com/office/drawing/2014/chart" uri="{C3380CC4-5D6E-409C-BE32-E72D297353CC}">
                <c16:uniqueId val="{0000001F-4F5C-4060-A018-7A2355C990F3}"/>
              </c:ext>
            </c:extLst>
          </c:dPt>
          <c:dLbls>
            <c:dLbl>
              <c:idx val="0"/>
              <c:layout>
                <c:manualLayout>
                  <c:x val="5.0521687009241506E-2"/>
                  <c:y val="0"/>
                </c:manualLayout>
              </c:layout>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dLbl>
              <c:idx val="1"/>
              <c:layout>
                <c:manualLayout>
                  <c:x val="0.72707297391560632"/>
                  <c:y val="-1.5176815879448168E-16"/>
                </c:manualLayout>
              </c:layout>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dLbl>
              <c:idx val="2"/>
              <c:layout>
                <c:manualLayout>
                  <c:x val="2.3064248417262435E-2"/>
                  <c:y val="0"/>
                </c:manualLayout>
              </c:layout>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dLbl>
              <c:idx val="3"/>
              <c:layout>
                <c:manualLayout>
                  <c:x val="5.0521687009241548E-2"/>
                  <c:y val="0"/>
                </c:manualLayout>
              </c:layout>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dLbl>
              <c:idx val="5"/>
              <c:layout>
                <c:manualLayout>
                  <c:x val="9.2256993669049742E-2"/>
                  <c:y val="0"/>
                </c:manualLayout>
              </c:layout>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dLbl>
              <c:idx val="6"/>
              <c:layout>
                <c:manualLayout>
                  <c:x val="1.6474463155187455E-2"/>
                  <c:y val="0"/>
                </c:manualLayout>
              </c:layout>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dLbl>
              <c:idx val="9"/>
              <c:layout>
                <c:manualLayout>
                  <c:x val="4.2833604203487377E-2"/>
                  <c:y val="-1.5176815879448168E-16"/>
                </c:manualLayout>
              </c:layout>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dLbl>
              <c:idx val="10"/>
              <c:layout>
                <c:manualLayout>
                  <c:x val="5.3816579640279014E-2"/>
                  <c:y val="7.5884079397240841E-17"/>
                </c:manualLayout>
              </c:layout>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dLbl>
              <c:idx val="11"/>
              <c:layout>
                <c:manualLayout>
                  <c:x val="0.10982975436791628"/>
                  <c:y val="0"/>
                </c:manualLayout>
              </c:layout>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dLbl>
              <c:idx val="12"/>
              <c:layout>
                <c:manualLayout>
                  <c:x val="0.10214167156216221"/>
                  <c:y val="-7.5884079397240841E-17"/>
                </c:manualLayout>
              </c:layout>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dLbl>
              <c:idx val="13"/>
              <c:layout>
                <c:manualLayout>
                  <c:x val="0.10763315928055803"/>
                  <c:y val="0"/>
                </c:manualLayout>
              </c:layout>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dLbl>
              <c:idx val="16"/>
              <c:layout>
                <c:manualLayout>
                  <c:x val="1.0982975436791637E-2"/>
                  <c:y val="0"/>
                </c:manualLayout>
              </c:layout>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dLbl>
              <c:idx val="17"/>
              <c:layout>
                <c:manualLayout>
                  <c:x val="3.5145521397733234E-2"/>
                  <c:y val="-7.5884079397240841E-17"/>
                </c:manualLayout>
              </c:layout>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dLbl>
              <c:idx val="18"/>
              <c:layout>
                <c:manualLayout>
                  <c:x val="3.953871157244989E-2"/>
                  <c:y val="0"/>
                </c:manualLayout>
              </c:layout>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dLbl>
              <c:idx val="19"/>
              <c:layout>
                <c:manualLayout>
                  <c:x val="0.10433826664952055"/>
                  <c:y val="0"/>
                </c:manualLayout>
              </c:layout>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dLbl>
              <c:idx val="20"/>
              <c:layout>
                <c:manualLayout>
                  <c:x val="0.15046676348404536"/>
                  <c:y val="-1.897101984931021E-17"/>
                </c:manualLayout>
              </c:layout>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dLbl>
              <c:idx val="21"/>
              <c:layout>
                <c:manualLayout>
                  <c:x val="7.7979125601220639E-2"/>
                  <c:y val="-1.897101984931021E-17"/>
                </c:manualLayout>
              </c:layout>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dLbl>
              <c:idx val="22"/>
              <c:layout>
                <c:manualLayout>
                  <c:x val="0.11971443226102883"/>
                  <c:y val="2.0695897095436766E-3"/>
                </c:manualLayout>
              </c:layout>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dLbl>
              <c:idx val="24"/>
              <c:layout>
                <c:manualLayout>
                  <c:x val="0.18121909470706199"/>
                  <c:y val="-4.7427549623275526E-18"/>
                </c:manualLayout>
              </c:layout>
              <c:dLblPos val="ctr"/>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'Grafico Lamina'!$A$2:$A$28</c:f>
              <c:strCache>
                <c:ptCount val="26"/>
                <c:pt idx="0">
                  <c:v>ZACATECAS</c:v>
                </c:pt>
                <c:pt idx="1">
                  <c:v>YUCATAN</c:v>
                </c:pt>
                <c:pt idx="2">
                  <c:v>VERACRUZ</c:v>
                </c:pt>
                <c:pt idx="3">
                  <c:v>TLAXCALA</c:v>
                </c:pt>
                <c:pt idx="4">
                  <c:v>TABASCO INDUSTRIA</c:v>
                </c:pt>
                <c:pt idx="5">
                  <c:v>TABASCO</c:v>
                </c:pt>
                <c:pt idx="6">
                  <c:v>SINALOA</c:v>
                </c:pt>
                <c:pt idx="7">
                  <c:v>QUINTANA ROO INDUSTRIA</c:v>
                </c:pt>
                <c:pt idx="8">
                  <c:v>QUINTANA ROO COMERCIO Y SERVICIOS</c:v>
                </c:pt>
                <c:pt idx="9">
                  <c:v>QUINTANA ROO</c:v>
                </c:pt>
                <c:pt idx="10">
                  <c:v>QUERETARO</c:v>
                </c:pt>
                <c:pt idx="11">
                  <c:v>NUEVO LEON</c:v>
                </c:pt>
                <c:pt idx="12">
                  <c:v>MORELOS</c:v>
                </c:pt>
                <c:pt idx="13">
                  <c:v>JALISCO</c:v>
                </c:pt>
                <c:pt idx="14">
                  <c:v>HIDALGO INDUSTRIA</c:v>
                </c:pt>
                <c:pt idx="15">
                  <c:v>HIDALGO COMERCIO Y SERVICIOS</c:v>
                </c:pt>
                <c:pt idx="16">
                  <c:v>HIDALGO</c:v>
                </c:pt>
                <c:pt idx="17">
                  <c:v>GUERRERO</c:v>
                </c:pt>
                <c:pt idx="18">
                  <c:v>COLIMA</c:v>
                </c:pt>
                <c:pt idx="19">
                  <c:v>COAHUILA</c:v>
                </c:pt>
                <c:pt idx="20">
                  <c:v>CHIAPAS</c:v>
                </c:pt>
                <c:pt idx="21">
                  <c:v>CAMPECHE</c:v>
                </c:pt>
                <c:pt idx="22">
                  <c:v>BAJA CALIFORNIA SUR</c:v>
                </c:pt>
                <c:pt idx="23">
                  <c:v>BAJA CALIFORNIA NORTE</c:v>
                </c:pt>
                <c:pt idx="24">
                  <c:v>AGUASCALIENTES</c:v>
                </c:pt>
                <c:pt idx="25">
                  <c:v>0</c:v>
                </c:pt>
              </c:strCache>
            </c:strRef>
          </c:cat>
          <c:val>
            <c:numRef>
              <c:f>'Grafico Lamina'!$E$2:$E$28</c:f>
              <c:numCache>
                <c:formatCode>0%</c:formatCode>
                <c:ptCount val="26"/>
                <c:pt idx="0">
                  <c:v>0.9460275540496057</c:v>
                </c:pt>
                <c:pt idx="1">
                  <c:v>0.284660589274494</c:v>
                </c:pt>
                <c:pt idx="2">
                  <c:v>4.6897469809080626E-2</c:v>
                </c:pt>
                <c:pt idx="3">
                  <c:v>0.97925565217391308</c:v>
                </c:pt>
                <c:pt idx="4">
                  <c:v>0.53627450980392155</c:v>
                </c:pt>
                <c:pt idx="5">
                  <c:v>#N/A</c:v>
                </c:pt>
                <c:pt idx="6">
                  <c:v>#N/A</c:v>
                </c:pt>
                <c:pt idx="7">
                  <c:v>0.68307703980306245</c:v>
                </c:pt>
                <c:pt idx="8">
                  <c:v>0.90753891278028753</c:v>
                </c:pt>
                <c:pt idx="9">
                  <c:v>0.72307750439079288</c:v>
                </c:pt>
                <c:pt idx="10">
                  <c:v>0.75935072798542946</c:v>
                </c:pt>
                <c:pt idx="11">
                  <c:v>0.79917177630701497</c:v>
                </c:pt>
                <c:pt idx="12">
                  <c:v>0.63550870071685961</c:v>
                </c:pt>
                <c:pt idx="13">
                  <c:v>0.89905959894833642</c:v>
                </c:pt>
                <c:pt idx="14">
                  <c:v>0.81858280193548894</c:v>
                </c:pt>
                <c:pt idx="15">
                  <c:v>0.63413639162661994</c:v>
                </c:pt>
                <c:pt idx="16">
                  <c:v>0.99006520221025418</c:v>
                </c:pt>
                <c:pt idx="17">
                  <c:v>0.97717019629792468</c:v>
                </c:pt>
                <c:pt idx="18">
                  <c:v>0.68548589886119593</c:v>
                </c:pt>
                <c:pt idx="19">
                  <c:v>0.9464152777084206</c:v>
                </c:pt>
                <c:pt idx="20">
                  <c:v>0.9342823634545675</c:v>
                </c:pt>
                <c:pt idx="21">
                  <c:v>0.87071188138348821</c:v>
                </c:pt>
                <c:pt idx="22">
                  <c:v>0.89514582043343649</c:v>
                </c:pt>
                <c:pt idx="23">
                  <c:v>0.90095836612604274</c:v>
                </c:pt>
                <c:pt idx="24">
                  <c:v>0.86208480350278449</c:v>
                </c:pt>
                <c:pt idx="25">
                  <c:v>#N/A</c:v>
                </c:pt>
              </c:numCache>
            </c:numRef>
          </c:val>
          <c:extLst xmlns:c16r2="http://schemas.microsoft.com/office/drawing/2015/06/chart">
            <c:ext xmlns:c16="http://schemas.microsoft.com/office/drawing/2014/chart" uri="{C3380CC4-5D6E-409C-BE32-E72D297353CC}">
              <c16:uniqueId val="{00000003-5670-4503-A5C9-13A1C0F460E9}"/>
            </c:ext>
          </c:extLst>
        </c:ser>
        <c:dLbls>
          <c:dLblPos val="ctr"/>
          <c:showLegendKey val="0"/>
          <c:showVal val="1"/>
          <c:showCatName val="0"/>
          <c:showSerName val="0"/>
          <c:showPercent val="0"/>
          <c:showBubbleSize val="0"/>
        </c:dLbls>
        <c:gapWidth val="50"/>
        <c:overlap val="100"/>
        <c:axId val="-1679009216"/>
        <c:axId val="-1679012480"/>
      </c:barChart>
      <c:barChart>
        <c:barDir val="bar"/>
        <c:grouping val="stacked"/>
        <c:varyColors val="0"/>
        <c:ser>
          <c:idx val="0"/>
          <c:order val="0"/>
          <c:tx>
            <c:strRef>
              <c:f>'Grafico Lamina'!$B$1</c:f>
              <c:strCache>
                <c:ptCount val="1"/>
                <c:pt idx="0">
                  <c:v>Suma de LINEA NAFIN</c:v>
                </c:pt>
              </c:strCache>
            </c:strRef>
          </c:tx>
          <c:spPr>
            <a:noFill/>
            <a:ln>
              <a:solidFill>
                <a:schemeClr val="tx1">
                  <a:lumMod val="50000"/>
                  <a:lumOff val="50000"/>
                </a:schemeClr>
              </a:solidFill>
            </a:ln>
            <a:effectLst/>
          </c:spPr>
          <c:invertIfNegative val="0"/>
          <c:cat>
            <c:strRef>
              <c:f>'Grafico Lamina'!$A$2:$A$28</c:f>
              <c:strCache>
                <c:ptCount val="26"/>
                <c:pt idx="0">
                  <c:v>ZACATECAS</c:v>
                </c:pt>
                <c:pt idx="1">
                  <c:v>YUCATAN</c:v>
                </c:pt>
                <c:pt idx="2">
                  <c:v>VERACRUZ</c:v>
                </c:pt>
                <c:pt idx="3">
                  <c:v>TLAXCALA</c:v>
                </c:pt>
                <c:pt idx="4">
                  <c:v>TABASCO INDUSTRIA</c:v>
                </c:pt>
                <c:pt idx="5">
                  <c:v>TABASCO</c:v>
                </c:pt>
                <c:pt idx="6">
                  <c:v>SINALOA</c:v>
                </c:pt>
                <c:pt idx="7">
                  <c:v>QUINTANA ROO INDUSTRIA</c:v>
                </c:pt>
                <c:pt idx="8">
                  <c:v>QUINTANA ROO COMERCIO Y SERVICIOS</c:v>
                </c:pt>
                <c:pt idx="9">
                  <c:v>QUINTANA ROO</c:v>
                </c:pt>
                <c:pt idx="10">
                  <c:v>QUERETARO</c:v>
                </c:pt>
                <c:pt idx="11">
                  <c:v>NUEVO LEON</c:v>
                </c:pt>
                <c:pt idx="12">
                  <c:v>MORELOS</c:v>
                </c:pt>
                <c:pt idx="13">
                  <c:v>JALISCO</c:v>
                </c:pt>
                <c:pt idx="14">
                  <c:v>HIDALGO INDUSTRIA</c:v>
                </c:pt>
                <c:pt idx="15">
                  <c:v>HIDALGO COMERCIO Y SERVICIOS</c:v>
                </c:pt>
                <c:pt idx="16">
                  <c:v>HIDALGO</c:v>
                </c:pt>
                <c:pt idx="17">
                  <c:v>GUERRERO</c:v>
                </c:pt>
                <c:pt idx="18">
                  <c:v>COLIMA</c:v>
                </c:pt>
                <c:pt idx="19">
                  <c:v>COAHUILA</c:v>
                </c:pt>
                <c:pt idx="20">
                  <c:v>CHIAPAS</c:v>
                </c:pt>
                <c:pt idx="21">
                  <c:v>CAMPECHE</c:v>
                </c:pt>
                <c:pt idx="22">
                  <c:v>BAJA CALIFORNIA SUR</c:v>
                </c:pt>
                <c:pt idx="23">
                  <c:v>BAJA CALIFORNIA NORTE</c:v>
                </c:pt>
                <c:pt idx="24">
                  <c:v>AGUASCALIENTES</c:v>
                </c:pt>
                <c:pt idx="25">
                  <c:v>0</c:v>
                </c:pt>
              </c:strCache>
            </c:strRef>
          </c:cat>
          <c:val>
            <c:numRef>
              <c:f>'Grafico Lamina'!$B$2:$B$28</c:f>
              <c:numCache>
                <c:formatCode>General</c:formatCode>
                <c:ptCount val="26"/>
                <c:pt idx="0">
                  <c:v>331131000</c:v>
                </c:pt>
                <c:pt idx="1">
                  <c:v>2078509714</c:v>
                </c:pt>
                <c:pt idx="2">
                  <c:v>348824788.76999998</c:v>
                </c:pt>
                <c:pt idx="3">
                  <c:v>115000000</c:v>
                </c:pt>
                <c:pt idx="4">
                  <c:v>35700000</c:v>
                </c:pt>
                <c:pt idx="5">
                  <c:v>0</c:v>
                </c:pt>
                <c:pt idx="6">
                  <c:v>0</c:v>
                </c:pt>
                <c:pt idx="7">
                  <c:v>18854388.670000002</c:v>
                </c:pt>
                <c:pt idx="8">
                  <c:v>238135682.06999999</c:v>
                </c:pt>
                <c:pt idx="9">
                  <c:v>11157950237.709999</c:v>
                </c:pt>
                <c:pt idx="10">
                  <c:v>541512143</c:v>
                </c:pt>
                <c:pt idx="11">
                  <c:v>1894743042.5999999</c:v>
                </c:pt>
                <c:pt idx="12">
                  <c:v>421531915.61000001</c:v>
                </c:pt>
                <c:pt idx="13">
                  <c:v>942732957.85000002</c:v>
                </c:pt>
                <c:pt idx="14">
                  <c:v>36156391.18</c:v>
                </c:pt>
                <c:pt idx="15">
                  <c:v>202961926.96000001</c:v>
                </c:pt>
                <c:pt idx="16">
                  <c:v>336851703.56</c:v>
                </c:pt>
                <c:pt idx="17">
                  <c:v>69442662.349999994</c:v>
                </c:pt>
                <c:pt idx="18">
                  <c:v>259684700</c:v>
                </c:pt>
                <c:pt idx="19">
                  <c:v>937177200</c:v>
                </c:pt>
                <c:pt idx="20">
                  <c:v>974648454.91999996</c:v>
                </c:pt>
                <c:pt idx="21">
                  <c:v>211600420.22999999</c:v>
                </c:pt>
                <c:pt idx="22">
                  <c:v>323000000</c:v>
                </c:pt>
                <c:pt idx="23">
                  <c:v>323957144.94</c:v>
                </c:pt>
                <c:pt idx="24">
                  <c:v>515794001</c:v>
                </c:pt>
                <c:pt idx="25">
                  <c:v>0</c:v>
                </c:pt>
              </c:numCache>
            </c:numRef>
          </c:val>
          <c:extLst xmlns:c16r2="http://schemas.microsoft.com/office/drawing/2015/06/chart">
            <c:ext xmlns:c16="http://schemas.microsoft.com/office/drawing/2014/chart" uri="{C3380CC4-5D6E-409C-BE32-E72D297353CC}">
              <c16:uniqueId val="{00000000-5670-4503-A5C9-13A1C0F460E9}"/>
            </c:ext>
          </c:extLst>
        </c:ser>
        <c:dLbls>
          <c:showLegendKey val="0"/>
          <c:showVal val="0"/>
          <c:showCatName val="0"/>
          <c:showSerName val="0"/>
          <c:showPercent val="0"/>
          <c:showBubbleSize val="0"/>
        </c:dLbls>
        <c:gapWidth val="50"/>
        <c:overlap val="100"/>
        <c:axId val="-1679013024"/>
        <c:axId val="-1679013568"/>
      </c:barChart>
      <c:catAx>
        <c:axId val="-16790092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79012480"/>
        <c:crosses val="autoZero"/>
        <c:auto val="1"/>
        <c:lblAlgn val="ctr"/>
        <c:lblOffset val="100"/>
        <c:noMultiLvlLbl val="0"/>
      </c:catAx>
      <c:valAx>
        <c:axId val="-1679012480"/>
        <c:scaling>
          <c:orientation val="minMax"/>
        </c:scaling>
        <c:delete val="1"/>
        <c:axPos val="b"/>
        <c:numFmt formatCode="General" sourceLinked="1"/>
        <c:majorTickMark val="none"/>
        <c:minorTickMark val="none"/>
        <c:tickLblPos val="nextTo"/>
        <c:crossAx val="-1679009216"/>
        <c:crosses val="autoZero"/>
        <c:crossBetween val="between"/>
      </c:valAx>
      <c:valAx>
        <c:axId val="-1679013568"/>
        <c:scaling>
          <c:orientation val="minMax"/>
        </c:scaling>
        <c:delete val="1"/>
        <c:axPos val="t"/>
        <c:numFmt formatCode="General" sourceLinked="1"/>
        <c:majorTickMark val="out"/>
        <c:minorTickMark val="none"/>
        <c:tickLblPos val="nextTo"/>
        <c:crossAx val="-1679013024"/>
        <c:crosses val="max"/>
        <c:crossBetween val="between"/>
      </c:valAx>
      <c:catAx>
        <c:axId val="-1679013024"/>
        <c:scaling>
          <c:orientation val="minMax"/>
        </c:scaling>
        <c:delete val="1"/>
        <c:axPos val="l"/>
        <c:numFmt formatCode="General" sourceLinked="1"/>
        <c:majorTickMark val="out"/>
        <c:minorTickMark val="none"/>
        <c:tickLblPos val="nextTo"/>
        <c:crossAx val="-1679013568"/>
        <c:crosses val="autoZero"/>
        <c:auto val="1"/>
        <c:lblAlgn val="ctr"/>
        <c:lblOffset val="100"/>
        <c:noMultiLvlLbl val="0"/>
      </c:cat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13888888888889"/>
          <c:y val="2.3148148148148147E-3"/>
          <c:w val="0.60555555555555551"/>
          <c:h val="0.99768518518518523"/>
        </c:manualLayout>
      </c:layout>
      <c:doughnutChart>
        <c:varyColors val="1"/>
        <c:ser>
          <c:idx val="0"/>
          <c:order val="0"/>
          <c:dPt>
            <c:idx val="0"/>
            <c:bubble3D val="0"/>
            <c:spPr>
              <a:solidFill>
                <a:srgbClr val="C00000"/>
              </a:solidFill>
            </c:spPr>
            <c:extLst xmlns:c16r2="http://schemas.microsoft.com/office/drawing/2015/06/chart">
              <c:ext xmlns:c16="http://schemas.microsoft.com/office/drawing/2014/chart" uri="{C3380CC4-5D6E-409C-BE32-E72D297353CC}">
                <c16:uniqueId val="{00000001-6E41-4162-B334-BA98B5EB0D3A}"/>
              </c:ext>
            </c:extLst>
          </c:dPt>
          <c:dPt>
            <c:idx val="1"/>
            <c:bubble3D val="0"/>
            <c:spPr>
              <a:solidFill>
                <a:schemeClr val="bg1">
                  <a:lumMod val="85000"/>
                </a:schemeClr>
              </a:solidFill>
            </c:spPr>
            <c:extLst xmlns:c16r2="http://schemas.microsoft.com/office/drawing/2015/06/chart">
              <c:ext xmlns:c16="http://schemas.microsoft.com/office/drawing/2014/chart" uri="{C3380CC4-5D6E-409C-BE32-E72D297353CC}">
                <c16:uniqueId val="{00000003-6E41-4162-B334-BA98B5EB0D3A}"/>
              </c:ext>
            </c:extLst>
          </c:dPt>
          <c:dPt>
            <c:idx val="2"/>
            <c:bubble3D val="0"/>
            <c:spPr>
              <a:solidFill>
                <a:schemeClr val="tx1">
                  <a:lumMod val="75000"/>
                  <a:lumOff val="25000"/>
                </a:schemeClr>
              </a:solidFill>
            </c:spPr>
            <c:extLst xmlns:c16r2="http://schemas.microsoft.com/office/drawing/2015/06/chart">
              <c:ext xmlns:c16="http://schemas.microsoft.com/office/drawing/2014/chart" uri="{C3380CC4-5D6E-409C-BE32-E72D297353CC}">
                <c16:uniqueId val="{00000005-6E41-4162-B334-BA98B5EB0D3A}"/>
              </c:ext>
            </c:extLst>
          </c:dPt>
          <c:dPt>
            <c:idx val="3"/>
            <c:bubble3D val="0"/>
            <c:spPr>
              <a:solidFill>
                <a:srgbClr val="00B0F0"/>
              </a:solidFill>
            </c:spPr>
            <c:extLst xmlns:c16r2="http://schemas.microsoft.com/office/drawing/2015/06/chart">
              <c:ext xmlns:c16="http://schemas.microsoft.com/office/drawing/2014/chart" uri="{C3380CC4-5D6E-409C-BE32-E72D297353CC}">
                <c16:uniqueId val="{00000007-6E41-4162-B334-BA98B5EB0D3A}"/>
              </c:ext>
            </c:extLst>
          </c:dPt>
          <c:dPt>
            <c:idx val="4"/>
            <c:bubble3D val="0"/>
            <c:spPr>
              <a:noFill/>
            </c:spPr>
            <c:extLst xmlns:c16r2="http://schemas.microsoft.com/office/drawing/2015/06/chart">
              <c:ext xmlns:c16="http://schemas.microsoft.com/office/drawing/2014/chart" uri="{C3380CC4-5D6E-409C-BE32-E72D297353CC}">
                <c16:uniqueId val="{00000009-6E41-4162-B334-BA98B5EB0D3A}"/>
              </c:ext>
            </c:extLst>
          </c:dPt>
          <c:dLbls>
            <c:dLbl>
              <c:idx val="0"/>
              <c:layout>
                <c:manualLayout>
                  <c:x val="-0.10503887749338228"/>
                  <c:y val="9.7171303587051616E-2"/>
                </c:manualLayout>
              </c:layout>
              <c:tx>
                <c:rich>
                  <a:bodyPr/>
                  <a:lstStyle/>
                  <a:p>
                    <a:r>
                      <a:rPr lang="en-US"/>
                      <a:t>0%</a:t>
                    </a:r>
                  </a:p>
                </c:rich>
              </c:tx>
              <c:showLegendKey val="0"/>
              <c:showVal val="0"/>
              <c:showCatName val="0"/>
              <c:showSerName val="0"/>
              <c:showPercent val="0"/>
              <c:showBubbleSize val="0"/>
              <c:extLst xmlns:c16r2="http://schemas.microsoft.com/office/drawing/2015/06/chart">
                <c:ext xmlns:c16="http://schemas.microsoft.com/office/drawing/2014/chart" uri="{C3380CC4-5D6E-409C-BE32-E72D297353CC}">
                  <c16:uniqueId val="{00000001-6E41-4162-B334-BA98B5EB0D3A}"/>
                </c:ext>
                <c:ext xmlns:c15="http://schemas.microsoft.com/office/drawing/2012/chart" uri="{CE6537A1-D6FC-4f65-9D91-7224C49458BB}"/>
              </c:extLst>
            </c:dLbl>
            <c:dLbl>
              <c:idx val="1"/>
              <c:layout>
                <c:manualLayout>
                  <c:x val="-0.14612394367641485"/>
                  <c:y val="6.7433070866141529E-3"/>
                </c:manualLayout>
              </c:layout>
              <c:tx>
                <c:rich>
                  <a:bodyPr/>
                  <a:lstStyle/>
                  <a:p>
                    <a:r>
                      <a:rPr lang="en-US"/>
                      <a:t>25%</a:t>
                    </a:r>
                  </a:p>
                </c:rich>
              </c:tx>
              <c:showLegendKey val="0"/>
              <c:showVal val="0"/>
              <c:showCatName val="0"/>
              <c:showSerName val="0"/>
              <c:showPercent val="0"/>
              <c:showBubbleSize val="0"/>
              <c:extLst xmlns:c16r2="http://schemas.microsoft.com/office/drawing/2015/06/chart">
                <c:ext xmlns:c16="http://schemas.microsoft.com/office/drawing/2014/chart" uri="{C3380CC4-5D6E-409C-BE32-E72D297353CC}">
                  <c16:uniqueId val="{00000003-6E41-4162-B334-BA98B5EB0D3A}"/>
                </c:ext>
                <c:ext xmlns:c15="http://schemas.microsoft.com/office/drawing/2012/chart" uri="{CE6537A1-D6FC-4f65-9D91-7224C49458BB}"/>
              </c:extLst>
            </c:dLbl>
            <c:dLbl>
              <c:idx val="2"/>
              <c:layout>
                <c:manualLayout>
                  <c:x val="-9.7222222222222224E-2"/>
                  <c:y val="-0.10750326337213274"/>
                </c:manualLayout>
              </c:layout>
              <c:tx>
                <c:rich>
                  <a:bodyPr/>
                  <a:lstStyle/>
                  <a:p>
                    <a:r>
                      <a:rPr lang="en-US"/>
                      <a:t>50%</a:t>
                    </a:r>
                  </a:p>
                </c:rich>
              </c:tx>
              <c:showLegendKey val="0"/>
              <c:showVal val="0"/>
              <c:showCatName val="0"/>
              <c:showSerName val="0"/>
              <c:showPercent val="0"/>
              <c:showBubbleSize val="0"/>
              <c:extLst xmlns:c16r2="http://schemas.microsoft.com/office/drawing/2015/06/chart">
                <c:ext xmlns:c16="http://schemas.microsoft.com/office/drawing/2014/chart" uri="{C3380CC4-5D6E-409C-BE32-E72D297353CC}">
                  <c16:uniqueId val="{00000005-6E41-4162-B334-BA98B5EB0D3A}"/>
                </c:ext>
                <c:ext xmlns:c15="http://schemas.microsoft.com/office/drawing/2012/chart" uri="{CE6537A1-D6FC-4f65-9D91-7224C49458BB}"/>
              </c:extLst>
            </c:dLbl>
            <c:dLbl>
              <c:idx val="3"/>
              <c:layout>
                <c:manualLayout>
                  <c:x val="8.3333333333333332E-3"/>
                  <c:y val="-0.18055555555555558"/>
                </c:manualLayout>
              </c:layout>
              <c:tx>
                <c:rich>
                  <a:bodyPr lIns="38100" tIns="19050" rIns="38100" bIns="19050">
                    <a:spAutoFit/>
                  </a:bodyPr>
                  <a:lstStyle/>
                  <a:p>
                    <a:pPr>
                      <a:defRPr sz="1100">
                        <a:solidFill>
                          <a:schemeClr val="accent1">
                            <a:lumMod val="50000"/>
                          </a:schemeClr>
                        </a:solidFill>
                        <a:latin typeface="Berlin Sans FB" panose="020E0602020502020306" pitchFamily="34" charset="0"/>
                      </a:defRPr>
                    </a:pPr>
                    <a:r>
                      <a:rPr lang="en-US"/>
                      <a:t>75%</a:t>
                    </a:r>
                  </a:p>
                </c:rich>
              </c:tx>
              <c:numFmt formatCode="0%" sourceLinked="0"/>
              <c:spPr>
                <a:noFill/>
                <a:ln>
                  <a:noFill/>
                </a:ln>
                <a:effectLst/>
              </c:spPr>
              <c:showLegendKey val="0"/>
              <c:showVal val="0"/>
              <c:showCatName val="0"/>
              <c:showSerName val="0"/>
              <c:showPercent val="0"/>
              <c:showBubbleSize val="0"/>
              <c:extLst xmlns:c16r2="http://schemas.microsoft.com/office/drawing/2015/06/chart">
                <c:ext xmlns:c16="http://schemas.microsoft.com/office/drawing/2014/chart" uri="{C3380CC4-5D6E-409C-BE32-E72D297353CC}">
                  <c16:uniqueId val="{00000007-6E41-4162-B334-BA98B5EB0D3A}"/>
                </c:ext>
                <c:ext xmlns:c15="http://schemas.microsoft.com/office/drawing/2012/chart" uri="{CE6537A1-D6FC-4f65-9D91-7224C49458BB}"/>
              </c:extLst>
            </c:dLbl>
            <c:dLbl>
              <c:idx val="4"/>
              <c:layout>
                <c:manualLayout>
                  <c:x val="0.36337217996817106"/>
                  <c:y val="-0.36198600174978129"/>
                </c:manualLayout>
              </c:layout>
              <c:tx>
                <c:rich>
                  <a:bodyPr/>
                  <a:lstStyle/>
                  <a:p>
                    <a:r>
                      <a:rPr lang="en-US"/>
                      <a:t>100%</a:t>
                    </a:r>
                  </a:p>
                </c:rich>
              </c:tx>
              <c:showLegendKey val="0"/>
              <c:showVal val="0"/>
              <c:showCatName val="0"/>
              <c:showSerName val="0"/>
              <c:showPercent val="0"/>
              <c:showBubbleSize val="0"/>
              <c:extLst xmlns:c16r2="http://schemas.microsoft.com/office/drawing/2015/06/chart">
                <c:ext xmlns:c16="http://schemas.microsoft.com/office/drawing/2014/chart" uri="{C3380CC4-5D6E-409C-BE32-E72D297353CC}">
                  <c16:uniqueId val="{00000009-6E41-4162-B334-BA98B5EB0D3A}"/>
                </c:ext>
                <c:ext xmlns:c15="http://schemas.microsoft.com/office/drawing/2012/chart" uri="{CE6537A1-D6FC-4f65-9D91-7224C49458BB}"/>
              </c:extLst>
            </c:dLbl>
            <c:spPr>
              <a:noFill/>
              <a:ln>
                <a:noFill/>
              </a:ln>
              <a:effectLst/>
            </c:spPr>
            <c:txPr>
              <a:bodyPr lIns="38100" tIns="19050" rIns="38100" bIns="19050">
                <a:spAutoFit/>
              </a:bodyPr>
              <a:lstStyle/>
              <a:p>
                <a:pPr>
                  <a:defRPr sz="1100">
                    <a:solidFill>
                      <a:schemeClr val="accent1">
                        <a:lumMod val="50000"/>
                      </a:schemeClr>
                    </a:solidFill>
                    <a:latin typeface="Berlin Sans FB" panose="020E0602020502020306" pitchFamily="34" charset="0"/>
                  </a:defRPr>
                </a:pPr>
                <a:endParaRPr lang="es-MX"/>
              </a:p>
            </c:txPr>
            <c:showLegendKey val="0"/>
            <c:showVal val="0"/>
            <c:showCatName val="0"/>
            <c:showSerName val="0"/>
            <c:showPercent val="0"/>
            <c:showBubbleSize val="0"/>
            <c:showLeaderLines val="0"/>
            <c:extLst xmlns:c16r2="http://schemas.microsoft.com/office/drawing/2015/06/chart">
              <c:ext xmlns:c15="http://schemas.microsoft.com/office/drawing/2012/chart" uri="{CE6537A1-D6FC-4f65-9D91-7224C49458BB}">
                <c15:showDataLabelsRange val="1"/>
              </c:ext>
            </c:extLst>
          </c:dLbls>
          <c:val>
            <c:numRef>
              <c:f>SpeedMeter!$C$5:$C$9</c:f>
              <c:numCache>
                <c:formatCode>General</c:formatCode>
                <c:ptCount val="5"/>
                <c:pt idx="0">
                  <c:v>0.25</c:v>
                </c:pt>
                <c:pt idx="1">
                  <c:v>0.25</c:v>
                </c:pt>
                <c:pt idx="2">
                  <c:v>0.25</c:v>
                </c:pt>
                <c:pt idx="3">
                  <c:v>0.25</c:v>
                </c:pt>
                <c:pt idx="4">
                  <c:v>1</c:v>
                </c:pt>
              </c:numCache>
            </c:numRef>
          </c:val>
          <c:extLst xmlns:c16r2="http://schemas.microsoft.com/office/drawing/2015/06/chart">
            <c:ext xmlns:c16="http://schemas.microsoft.com/office/drawing/2014/chart" uri="{C3380CC4-5D6E-409C-BE32-E72D297353CC}">
              <c16:uniqueId val="{0000000A-6E41-4162-B334-BA98B5EB0D3A}"/>
            </c:ext>
          </c:extLst>
        </c:ser>
        <c:dLbls>
          <c:showLegendKey val="0"/>
          <c:showVal val="0"/>
          <c:showCatName val="0"/>
          <c:showSerName val="0"/>
          <c:showPercent val="0"/>
          <c:showBubbleSize val="0"/>
          <c:showLeaderLines val="0"/>
        </c:dLbls>
        <c:firstSliceAng val="270"/>
        <c:holeSize val="75"/>
      </c:doughnutChart>
      <c:scatterChart>
        <c:scatterStyle val="smoothMarker"/>
        <c:varyColors val="0"/>
        <c:ser>
          <c:idx val="1"/>
          <c:order val="1"/>
          <c:tx>
            <c:strRef>
              <c:f>SpeedMeter!$B$17</c:f>
              <c:strCache>
                <c:ptCount val="1"/>
                <c:pt idx="0">
                  <c:v>Puntos</c:v>
                </c:pt>
              </c:strCache>
            </c:strRef>
          </c:tx>
          <c:spPr>
            <a:ln>
              <a:solidFill>
                <a:schemeClr val="accent1">
                  <a:lumMod val="50000"/>
                </a:schemeClr>
              </a:solidFill>
              <a:headEnd type="oval" w="med" len="med"/>
              <a:tailEnd type="triangle" w="med" len="med"/>
            </a:ln>
            <a:effectLst>
              <a:glow rad="63500">
                <a:schemeClr val="accent1">
                  <a:satMod val="175000"/>
                  <a:alpha val="40000"/>
                </a:schemeClr>
              </a:glow>
            </a:effectLst>
          </c:spPr>
          <c:marker>
            <c:symbol val="none"/>
          </c:marker>
          <c:xVal>
            <c:numRef>
              <c:f>SpeedMeter!$C$18:$C$19</c:f>
              <c:numCache>
                <c:formatCode>General</c:formatCode>
                <c:ptCount val="2"/>
                <c:pt idx="0">
                  <c:v>0</c:v>
                </c:pt>
                <c:pt idx="1">
                  <c:v>0.90759631075917646</c:v>
                </c:pt>
              </c:numCache>
            </c:numRef>
          </c:xVal>
          <c:yVal>
            <c:numRef>
              <c:f>SpeedMeter!$D$18:$D$19</c:f>
              <c:numCache>
                <c:formatCode>General</c:formatCode>
                <c:ptCount val="2"/>
                <c:pt idx="0">
                  <c:v>0</c:v>
                </c:pt>
                <c:pt idx="1">
                  <c:v>0.41984394326503305</c:v>
                </c:pt>
              </c:numCache>
            </c:numRef>
          </c:yVal>
          <c:smooth val="1"/>
          <c:extLst xmlns:c16r2="http://schemas.microsoft.com/office/drawing/2015/06/chart">
            <c:ext xmlns:c16="http://schemas.microsoft.com/office/drawing/2014/chart" uri="{C3380CC4-5D6E-409C-BE32-E72D297353CC}">
              <c16:uniqueId val="{0000000B-6E41-4162-B334-BA98B5EB0D3A}"/>
            </c:ext>
          </c:extLst>
        </c:ser>
        <c:dLbls>
          <c:showLegendKey val="0"/>
          <c:showVal val="0"/>
          <c:showCatName val="0"/>
          <c:showSerName val="0"/>
          <c:showPercent val="0"/>
          <c:showBubbleSize val="0"/>
        </c:dLbls>
        <c:axId val="-1679011392"/>
        <c:axId val="-1679011936"/>
      </c:scatterChart>
      <c:valAx>
        <c:axId val="-1679011936"/>
        <c:scaling>
          <c:orientation val="minMax"/>
          <c:max val="1"/>
          <c:min val="-1"/>
        </c:scaling>
        <c:delete val="1"/>
        <c:axPos val="l"/>
        <c:numFmt formatCode="General" sourceLinked="1"/>
        <c:majorTickMark val="out"/>
        <c:minorTickMark val="none"/>
        <c:tickLblPos val="nextTo"/>
        <c:crossAx val="-1679011392"/>
        <c:crossesAt val="0"/>
        <c:crossBetween val="midCat"/>
      </c:valAx>
      <c:valAx>
        <c:axId val="-1679011392"/>
        <c:scaling>
          <c:orientation val="minMax"/>
          <c:max val="1"/>
          <c:min val="-1"/>
        </c:scaling>
        <c:delete val="1"/>
        <c:axPos val="b"/>
        <c:numFmt formatCode="General" sourceLinked="1"/>
        <c:majorTickMark val="out"/>
        <c:minorTickMark val="none"/>
        <c:tickLblPos val="nextTo"/>
        <c:crossAx val="-1679011936"/>
        <c:crossesAt val="0"/>
        <c:crossBetween val="midCat"/>
      </c:valAx>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19050">
      <a:noFill/>
    </a:ln>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13888888888889"/>
          <c:y val="2.3148148148148147E-3"/>
          <c:w val="0.60555555555555551"/>
          <c:h val="0.99768518518518523"/>
        </c:manualLayout>
      </c:layout>
      <c:doughnutChart>
        <c:varyColors val="1"/>
        <c:ser>
          <c:idx val="0"/>
          <c:order val="0"/>
          <c:dPt>
            <c:idx val="0"/>
            <c:bubble3D val="0"/>
            <c:spPr>
              <a:solidFill>
                <a:srgbClr val="C00000"/>
              </a:solidFill>
            </c:spPr>
            <c:extLst xmlns:c16r2="http://schemas.microsoft.com/office/drawing/2015/06/chart">
              <c:ext xmlns:c16="http://schemas.microsoft.com/office/drawing/2014/chart" uri="{C3380CC4-5D6E-409C-BE32-E72D297353CC}">
                <c16:uniqueId val="{00000001-F1E1-4E76-A764-5DE46929905F}"/>
              </c:ext>
            </c:extLst>
          </c:dPt>
          <c:dPt>
            <c:idx val="1"/>
            <c:bubble3D val="0"/>
            <c:spPr>
              <a:solidFill>
                <a:schemeClr val="bg1">
                  <a:lumMod val="85000"/>
                </a:schemeClr>
              </a:solidFill>
            </c:spPr>
            <c:extLst xmlns:c16r2="http://schemas.microsoft.com/office/drawing/2015/06/chart">
              <c:ext xmlns:c16="http://schemas.microsoft.com/office/drawing/2014/chart" uri="{C3380CC4-5D6E-409C-BE32-E72D297353CC}">
                <c16:uniqueId val="{00000003-F1E1-4E76-A764-5DE46929905F}"/>
              </c:ext>
            </c:extLst>
          </c:dPt>
          <c:dPt>
            <c:idx val="2"/>
            <c:bubble3D val="0"/>
            <c:spPr>
              <a:solidFill>
                <a:schemeClr val="tx1">
                  <a:lumMod val="75000"/>
                  <a:lumOff val="25000"/>
                </a:schemeClr>
              </a:solidFill>
            </c:spPr>
            <c:extLst xmlns:c16r2="http://schemas.microsoft.com/office/drawing/2015/06/chart">
              <c:ext xmlns:c16="http://schemas.microsoft.com/office/drawing/2014/chart" uri="{C3380CC4-5D6E-409C-BE32-E72D297353CC}">
                <c16:uniqueId val="{00000005-F1E1-4E76-A764-5DE46929905F}"/>
              </c:ext>
            </c:extLst>
          </c:dPt>
          <c:dPt>
            <c:idx val="3"/>
            <c:bubble3D val="0"/>
            <c:spPr>
              <a:solidFill>
                <a:srgbClr val="00B0F0"/>
              </a:solidFill>
            </c:spPr>
            <c:extLst xmlns:c16r2="http://schemas.microsoft.com/office/drawing/2015/06/chart">
              <c:ext xmlns:c16="http://schemas.microsoft.com/office/drawing/2014/chart" uri="{C3380CC4-5D6E-409C-BE32-E72D297353CC}">
                <c16:uniqueId val="{00000007-F1E1-4E76-A764-5DE46929905F}"/>
              </c:ext>
            </c:extLst>
          </c:dPt>
          <c:dPt>
            <c:idx val="4"/>
            <c:bubble3D val="0"/>
            <c:spPr>
              <a:noFill/>
            </c:spPr>
            <c:extLst xmlns:c16r2="http://schemas.microsoft.com/office/drawing/2015/06/chart">
              <c:ext xmlns:c16="http://schemas.microsoft.com/office/drawing/2014/chart" uri="{C3380CC4-5D6E-409C-BE32-E72D297353CC}">
                <c16:uniqueId val="{00000009-F1E1-4E76-A764-5DE46929905F}"/>
              </c:ext>
            </c:extLst>
          </c:dPt>
          <c:dLbls>
            <c:dLbl>
              <c:idx val="0"/>
              <c:layout>
                <c:manualLayout>
                  <c:x val="-0.10503887749338228"/>
                  <c:y val="9.7171303587051616E-2"/>
                </c:manualLayout>
              </c:layout>
              <c:tx>
                <c:rich>
                  <a:bodyPr/>
                  <a:lstStyle/>
                  <a:p>
                    <a:r>
                      <a:rPr lang="en-US"/>
                      <a:t>0%</a:t>
                    </a:r>
                  </a:p>
                </c:rich>
              </c:tx>
              <c:showLegendKey val="0"/>
              <c:showVal val="0"/>
              <c:showCatName val="0"/>
              <c:showSerName val="0"/>
              <c:showPercent val="0"/>
              <c:showBubbleSize val="0"/>
              <c:extLst xmlns:c16r2="http://schemas.microsoft.com/office/drawing/2015/06/chart">
                <c:ext xmlns:c16="http://schemas.microsoft.com/office/drawing/2014/chart" uri="{C3380CC4-5D6E-409C-BE32-E72D297353CC}">
                  <c16:uniqueId val="{00000001-F1E1-4E76-A764-5DE46929905F}"/>
                </c:ext>
                <c:ext xmlns:c15="http://schemas.microsoft.com/office/drawing/2012/chart" uri="{CE6537A1-D6FC-4f65-9D91-7224C49458BB}"/>
              </c:extLst>
            </c:dLbl>
            <c:dLbl>
              <c:idx val="1"/>
              <c:layout>
                <c:manualLayout>
                  <c:x val="-0.14612394367641485"/>
                  <c:y val="6.7433070866141529E-3"/>
                </c:manualLayout>
              </c:layout>
              <c:tx>
                <c:rich>
                  <a:bodyPr/>
                  <a:lstStyle/>
                  <a:p>
                    <a:r>
                      <a:rPr lang="en-US"/>
                      <a:t>25%</a:t>
                    </a:r>
                  </a:p>
                </c:rich>
              </c:tx>
              <c:showLegendKey val="0"/>
              <c:showVal val="0"/>
              <c:showCatName val="0"/>
              <c:showSerName val="0"/>
              <c:showPercent val="0"/>
              <c:showBubbleSize val="0"/>
              <c:extLst xmlns:c16r2="http://schemas.microsoft.com/office/drawing/2015/06/chart">
                <c:ext xmlns:c16="http://schemas.microsoft.com/office/drawing/2014/chart" uri="{C3380CC4-5D6E-409C-BE32-E72D297353CC}">
                  <c16:uniqueId val="{00000003-F1E1-4E76-A764-5DE46929905F}"/>
                </c:ext>
                <c:ext xmlns:c15="http://schemas.microsoft.com/office/drawing/2012/chart" uri="{CE6537A1-D6FC-4f65-9D91-7224C49458BB}"/>
              </c:extLst>
            </c:dLbl>
            <c:dLbl>
              <c:idx val="2"/>
              <c:layout>
                <c:manualLayout>
                  <c:x val="-9.7222222222222224E-2"/>
                  <c:y val="-0.10750326337213274"/>
                </c:manualLayout>
              </c:layout>
              <c:tx>
                <c:rich>
                  <a:bodyPr/>
                  <a:lstStyle/>
                  <a:p>
                    <a:r>
                      <a:rPr lang="en-US"/>
                      <a:t>50%</a:t>
                    </a:r>
                  </a:p>
                </c:rich>
              </c:tx>
              <c:showLegendKey val="0"/>
              <c:showVal val="0"/>
              <c:showCatName val="0"/>
              <c:showSerName val="0"/>
              <c:showPercent val="0"/>
              <c:showBubbleSize val="0"/>
              <c:extLst xmlns:c16r2="http://schemas.microsoft.com/office/drawing/2015/06/chart">
                <c:ext xmlns:c16="http://schemas.microsoft.com/office/drawing/2014/chart" uri="{C3380CC4-5D6E-409C-BE32-E72D297353CC}">
                  <c16:uniqueId val="{00000005-F1E1-4E76-A764-5DE46929905F}"/>
                </c:ext>
                <c:ext xmlns:c15="http://schemas.microsoft.com/office/drawing/2012/chart" uri="{CE6537A1-D6FC-4f65-9D91-7224C49458BB}"/>
              </c:extLst>
            </c:dLbl>
            <c:dLbl>
              <c:idx val="3"/>
              <c:layout>
                <c:manualLayout>
                  <c:x val="8.3333333333333332E-3"/>
                  <c:y val="-0.18055555555555558"/>
                </c:manualLayout>
              </c:layout>
              <c:tx>
                <c:rich>
                  <a:bodyPr lIns="38100" tIns="19050" rIns="38100" bIns="19050">
                    <a:spAutoFit/>
                  </a:bodyPr>
                  <a:lstStyle/>
                  <a:p>
                    <a:pPr>
                      <a:defRPr sz="1100">
                        <a:solidFill>
                          <a:schemeClr val="accent1">
                            <a:lumMod val="50000"/>
                          </a:schemeClr>
                        </a:solidFill>
                        <a:latin typeface="Berlin Sans FB" panose="020E0602020502020306" pitchFamily="34" charset="0"/>
                      </a:defRPr>
                    </a:pPr>
                    <a:r>
                      <a:rPr lang="en-US"/>
                      <a:t>75%</a:t>
                    </a:r>
                  </a:p>
                </c:rich>
              </c:tx>
              <c:numFmt formatCode="0%" sourceLinked="0"/>
              <c:spPr>
                <a:noFill/>
                <a:ln>
                  <a:noFill/>
                </a:ln>
                <a:effectLst/>
              </c:spPr>
              <c:showLegendKey val="0"/>
              <c:showVal val="0"/>
              <c:showCatName val="0"/>
              <c:showSerName val="0"/>
              <c:showPercent val="0"/>
              <c:showBubbleSize val="0"/>
              <c:extLst xmlns:c16r2="http://schemas.microsoft.com/office/drawing/2015/06/chart">
                <c:ext xmlns:c16="http://schemas.microsoft.com/office/drawing/2014/chart" uri="{C3380CC4-5D6E-409C-BE32-E72D297353CC}">
                  <c16:uniqueId val="{00000007-F1E1-4E76-A764-5DE46929905F}"/>
                </c:ext>
                <c:ext xmlns:c15="http://schemas.microsoft.com/office/drawing/2012/chart" uri="{CE6537A1-D6FC-4f65-9D91-7224C49458BB}"/>
              </c:extLst>
            </c:dLbl>
            <c:dLbl>
              <c:idx val="4"/>
              <c:layout>
                <c:manualLayout>
                  <c:x val="0.36337217996817106"/>
                  <c:y val="-0.36198600174978129"/>
                </c:manualLayout>
              </c:layout>
              <c:tx>
                <c:rich>
                  <a:bodyPr/>
                  <a:lstStyle/>
                  <a:p>
                    <a:r>
                      <a:rPr lang="en-US"/>
                      <a:t>100%</a:t>
                    </a:r>
                  </a:p>
                </c:rich>
              </c:tx>
              <c:showLegendKey val="0"/>
              <c:showVal val="0"/>
              <c:showCatName val="0"/>
              <c:showSerName val="0"/>
              <c:showPercent val="0"/>
              <c:showBubbleSize val="0"/>
              <c:extLst xmlns:c16r2="http://schemas.microsoft.com/office/drawing/2015/06/chart">
                <c:ext xmlns:c16="http://schemas.microsoft.com/office/drawing/2014/chart" uri="{C3380CC4-5D6E-409C-BE32-E72D297353CC}">
                  <c16:uniqueId val="{00000009-F1E1-4E76-A764-5DE46929905F}"/>
                </c:ext>
                <c:ext xmlns:c15="http://schemas.microsoft.com/office/drawing/2012/chart" uri="{CE6537A1-D6FC-4f65-9D91-7224C49458BB}"/>
              </c:extLst>
            </c:dLbl>
            <c:spPr>
              <a:noFill/>
              <a:ln>
                <a:noFill/>
              </a:ln>
              <a:effectLst/>
            </c:spPr>
            <c:txPr>
              <a:bodyPr lIns="38100" tIns="19050" rIns="38100" bIns="19050">
                <a:spAutoFit/>
              </a:bodyPr>
              <a:lstStyle/>
              <a:p>
                <a:pPr>
                  <a:defRPr sz="1100">
                    <a:solidFill>
                      <a:schemeClr val="accent1">
                        <a:lumMod val="50000"/>
                      </a:schemeClr>
                    </a:solidFill>
                    <a:latin typeface="Berlin Sans FB" panose="020E0602020502020306" pitchFamily="34" charset="0"/>
                  </a:defRPr>
                </a:pPr>
                <a:endParaRPr lang="es-MX"/>
              </a:p>
            </c:txPr>
            <c:showLegendKey val="0"/>
            <c:showVal val="0"/>
            <c:showCatName val="0"/>
            <c:showSerName val="0"/>
            <c:showPercent val="0"/>
            <c:showBubbleSize val="0"/>
            <c:showLeaderLines val="0"/>
            <c:extLst xmlns:c16r2="http://schemas.microsoft.com/office/drawing/2015/06/chart">
              <c:ext xmlns:c15="http://schemas.microsoft.com/office/drawing/2012/chart" uri="{CE6537A1-D6FC-4f65-9D91-7224C49458BB}">
                <c15:showDataLabelsRange val="1"/>
              </c:ext>
            </c:extLst>
          </c:dLbls>
          <c:val>
            <c:numRef>
              <c:f>SpeedMeter!$C$5:$C$9</c:f>
              <c:numCache>
                <c:formatCode>General</c:formatCode>
                <c:ptCount val="5"/>
                <c:pt idx="0">
                  <c:v>0.25</c:v>
                </c:pt>
                <c:pt idx="1">
                  <c:v>0.25</c:v>
                </c:pt>
                <c:pt idx="2">
                  <c:v>0.25</c:v>
                </c:pt>
                <c:pt idx="3">
                  <c:v>0.25</c:v>
                </c:pt>
                <c:pt idx="4">
                  <c:v>1</c:v>
                </c:pt>
              </c:numCache>
            </c:numRef>
          </c:val>
          <c:extLst xmlns:c16r2="http://schemas.microsoft.com/office/drawing/2015/06/chart">
            <c:ext xmlns:c16="http://schemas.microsoft.com/office/drawing/2014/chart" uri="{C3380CC4-5D6E-409C-BE32-E72D297353CC}">
              <c16:uniqueId val="{0000000A-F1E1-4E76-A764-5DE46929905F}"/>
            </c:ext>
          </c:extLst>
        </c:ser>
        <c:dLbls>
          <c:showLegendKey val="0"/>
          <c:showVal val="0"/>
          <c:showCatName val="0"/>
          <c:showSerName val="0"/>
          <c:showPercent val="0"/>
          <c:showBubbleSize val="0"/>
          <c:showLeaderLines val="0"/>
        </c:dLbls>
        <c:firstSliceAng val="270"/>
        <c:holeSize val="75"/>
      </c:doughnutChart>
      <c:scatterChart>
        <c:scatterStyle val="smoothMarker"/>
        <c:varyColors val="0"/>
        <c:ser>
          <c:idx val="1"/>
          <c:order val="1"/>
          <c:tx>
            <c:strRef>
              <c:f>SpeedMeter!$G$17</c:f>
              <c:strCache>
                <c:ptCount val="1"/>
                <c:pt idx="0">
                  <c:v>Puntos</c:v>
                </c:pt>
              </c:strCache>
            </c:strRef>
          </c:tx>
          <c:spPr>
            <a:ln>
              <a:solidFill>
                <a:schemeClr val="accent1">
                  <a:lumMod val="50000"/>
                </a:schemeClr>
              </a:solidFill>
              <a:headEnd type="oval"/>
              <a:tailEnd type="triangle"/>
            </a:ln>
            <a:effectLst>
              <a:glow rad="63500">
                <a:schemeClr val="accent1">
                  <a:satMod val="175000"/>
                  <a:alpha val="40000"/>
                </a:schemeClr>
              </a:glow>
            </a:effectLst>
          </c:spPr>
          <c:marker>
            <c:symbol val="none"/>
          </c:marker>
          <c:xVal>
            <c:numRef>
              <c:f>SpeedMeter!$H$18:$H$19</c:f>
              <c:numCache>
                <c:formatCode>General</c:formatCode>
                <c:ptCount val="2"/>
                <c:pt idx="0">
                  <c:v>0</c:v>
                </c:pt>
                <c:pt idx="1">
                  <c:v>-0.90759631075917635</c:v>
                </c:pt>
              </c:numCache>
            </c:numRef>
          </c:xVal>
          <c:yVal>
            <c:numRef>
              <c:f>SpeedMeter!$I$18:$I$19</c:f>
              <c:numCache>
                <c:formatCode>General</c:formatCode>
                <c:ptCount val="2"/>
                <c:pt idx="0">
                  <c:v>0</c:v>
                </c:pt>
                <c:pt idx="1">
                  <c:v>0.41984394326503333</c:v>
                </c:pt>
              </c:numCache>
            </c:numRef>
          </c:yVal>
          <c:smooth val="1"/>
          <c:extLst xmlns:c16r2="http://schemas.microsoft.com/office/drawing/2015/06/chart">
            <c:ext xmlns:c16="http://schemas.microsoft.com/office/drawing/2014/chart" uri="{C3380CC4-5D6E-409C-BE32-E72D297353CC}">
              <c16:uniqueId val="{0000000B-F1E1-4E76-A764-5DE46929905F}"/>
            </c:ext>
          </c:extLst>
        </c:ser>
        <c:dLbls>
          <c:showLegendKey val="0"/>
          <c:showVal val="0"/>
          <c:showCatName val="0"/>
          <c:showSerName val="0"/>
          <c:showPercent val="0"/>
          <c:showBubbleSize val="0"/>
        </c:dLbls>
        <c:axId val="-1679007584"/>
        <c:axId val="-1679008128"/>
      </c:scatterChart>
      <c:valAx>
        <c:axId val="-1679008128"/>
        <c:scaling>
          <c:orientation val="minMax"/>
          <c:max val="1"/>
          <c:min val="-1"/>
        </c:scaling>
        <c:delete val="1"/>
        <c:axPos val="l"/>
        <c:numFmt formatCode="General" sourceLinked="1"/>
        <c:majorTickMark val="out"/>
        <c:minorTickMark val="none"/>
        <c:tickLblPos val="nextTo"/>
        <c:crossAx val="-1679007584"/>
        <c:crossesAt val="0"/>
        <c:crossBetween val="midCat"/>
      </c:valAx>
      <c:valAx>
        <c:axId val="-1679007584"/>
        <c:scaling>
          <c:orientation val="minMax"/>
          <c:max val="1"/>
          <c:min val="-1"/>
        </c:scaling>
        <c:delete val="1"/>
        <c:axPos val="b"/>
        <c:numFmt formatCode="General" sourceLinked="1"/>
        <c:majorTickMark val="out"/>
        <c:minorTickMark val="none"/>
        <c:tickLblPos val="nextTo"/>
        <c:crossAx val="-1679008128"/>
        <c:crossesAt val="0"/>
        <c:crossBetween val="midCat"/>
      </c:valAx>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noFill/>
    <a:ln w="19050">
      <a:noFill/>
    </a:ln>
  </c:spPr>
  <c:txPr>
    <a:bodyPr/>
    <a:lstStyle/>
    <a:p>
      <a:pPr>
        <a:defRPr/>
      </a:pPr>
      <a:endParaRPr lang="es-MX"/>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[Copia de SEGUIMIENTO BOLSAS COMPARTIDAS_30-06-2021_RED.xlsx]Tablas del dash!TablaDinámica6</c:name>
    <c:fmtId val="0"/>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'Tablas del dash'!$B$167</c:f>
              <c:strCache>
                <c:ptCount val="1"/>
                <c:pt idx="0">
                  <c:v>Suma de LINEA DEL PRODUCTO ASIGNADA                    (TODOS LOS BANCOS)</c:v>
                </c:pt>
              </c:strCache>
            </c:strRef>
          </c:tx>
          <c:spPr>
            <a:solidFill>
              <a:schemeClr val="accent1"/>
            </a:solidFill>
            <a:ln>
              <a:noFill/>
            </a:ln>
            <a:effectLst/>
            <a:sp3d/>
          </c:spPr>
          <c:invertIfNegative val="0"/>
          <c:cat>
            <c:strRef>
              <c:f>'Tablas del dash'!$A$168:$A$169</c:f>
              <c:strCache>
                <c:ptCount val="1"/>
                <c:pt idx="0">
                  <c:v>AGUASCALIENTES</c:v>
                </c:pt>
              </c:strCache>
            </c:strRef>
          </c:cat>
          <c:val>
            <c:numRef>
              <c:f>'Tablas del dash'!$B$168:$B$169</c:f>
              <c:numCache>
                <c:formatCode>_("$"* #,##0_);_("$"* \(#,##0\);_("$"* "-"??_);_(@_)</c:formatCode>
                <c:ptCount val="1"/>
                <c:pt idx="0">
                  <c:v>515794001</c:v>
                </c:pt>
              </c:numCache>
            </c:numRef>
          </c:val>
          <c:extLst xmlns:c16r2="http://schemas.microsoft.com/office/drawing/2015/06/chart">
            <c:ext xmlns:c16="http://schemas.microsoft.com/office/drawing/2014/chart" uri="{C3380CC4-5D6E-409C-BE32-E72D297353CC}">
              <c16:uniqueId val="{00000000-2E6D-476D-BA6E-753D926D1F25}"/>
            </c:ext>
          </c:extLst>
        </c:ser>
        <c:ser>
          <c:idx val="1"/>
          <c:order val="1"/>
          <c:tx>
            <c:strRef>
              <c:f>'Tablas del dash'!$C$167</c:f>
              <c:strCache>
                <c:ptCount val="1"/>
                <c:pt idx="0">
                  <c:v>Suma de CONSUMIDO BANORTE</c:v>
                </c:pt>
              </c:strCache>
            </c:strRef>
          </c:tx>
          <c:spPr>
            <a:solidFill>
              <a:schemeClr val="accent2"/>
            </a:solidFill>
            <a:ln>
              <a:noFill/>
            </a:ln>
            <a:effectLst/>
            <a:sp3d/>
          </c:spPr>
          <c:invertIfNegative val="0"/>
          <c:cat>
            <c:strRef>
              <c:f>'Tablas del dash'!$A$168:$A$169</c:f>
              <c:strCache>
                <c:ptCount val="1"/>
                <c:pt idx="0">
                  <c:v>AGUASCALIENTES</c:v>
                </c:pt>
              </c:strCache>
            </c:strRef>
          </c:cat>
          <c:val>
            <c:numRef>
              <c:f>'Tablas del dash'!$C$168:$C$169</c:f>
              <c:numCache>
                <c:formatCode>_("$"* #,##0_);_("$"* \(#,##0\);_("$"* "-"??_);_(@_)</c:formatCode>
                <c:ptCount val="1"/>
                <c:pt idx="0">
                  <c:v>174456645</c:v>
                </c:pt>
              </c:numCache>
            </c:numRef>
          </c:val>
          <c:extLst xmlns:c16r2="http://schemas.microsoft.com/office/drawing/2015/06/chart">
            <c:ext xmlns:c16="http://schemas.microsoft.com/office/drawing/2014/chart" uri="{C3380CC4-5D6E-409C-BE32-E72D297353CC}">
              <c16:uniqueId val="{00000002-2E6D-476D-BA6E-753D926D1F25}"/>
            </c:ext>
          </c:extLst>
        </c:ser>
        <c:ser>
          <c:idx val="2"/>
          <c:order val="2"/>
          <c:tx>
            <c:strRef>
              <c:f>'Tablas del dash'!$D$167</c:f>
              <c:strCache>
                <c:ptCount val="1"/>
                <c:pt idx="0">
                  <c:v>Suma de LINEA DEL PRODUCTO CONSUMIDA                    (OTROS BANCOS)</c:v>
                </c:pt>
              </c:strCache>
            </c:strRef>
          </c:tx>
          <c:spPr>
            <a:solidFill>
              <a:schemeClr val="accent3"/>
            </a:solidFill>
            <a:ln>
              <a:noFill/>
            </a:ln>
            <a:effectLst/>
            <a:sp3d/>
          </c:spPr>
          <c:invertIfNegative val="0"/>
          <c:cat>
            <c:strRef>
              <c:f>'Tablas del dash'!$A$168:$A$169</c:f>
              <c:strCache>
                <c:ptCount val="1"/>
                <c:pt idx="0">
                  <c:v>AGUASCALIENTES</c:v>
                </c:pt>
              </c:strCache>
            </c:strRef>
          </c:cat>
          <c:val>
            <c:numRef>
              <c:f>'Tablas del dash'!$D$168:$D$169</c:f>
              <c:numCache>
                <c:formatCode>_("$"* #,##0_);_("$"* \(#,##0\);_("$"* "-"??_);_(@_)</c:formatCode>
                <c:ptCount val="1"/>
                <c:pt idx="0">
                  <c:v>270201525</c:v>
                </c:pt>
              </c:numCache>
            </c:numRef>
          </c:val>
          <c:extLst xmlns:c16r2="http://schemas.microsoft.com/office/drawing/2015/06/chart">
            <c:ext xmlns:c16="http://schemas.microsoft.com/office/drawing/2014/chart" uri="{C3380CC4-5D6E-409C-BE32-E72D297353CC}">
              <c16:uniqueId val="{00000000-4278-49E9-9D9E-4175874FDCB9}"/>
            </c:ext>
          </c:extLst>
        </c:ser>
        <c:dLbls>
          <c:showLegendKey val="0"/>
          <c:showVal val="0"/>
          <c:showCatName val="0"/>
          <c:showSerName val="0"/>
          <c:showPercent val="0"/>
          <c:showBubbleSize val="0"/>
        </c:dLbls>
        <c:gapWidth val="150"/>
        <c:shape val="box"/>
        <c:axId val="-1679022816"/>
        <c:axId val="-1679022272"/>
        <c:axId val="0"/>
      </c:bar3DChart>
      <c:catAx>
        <c:axId val="-1679022816"/>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679022272"/>
        <c:crosses val="autoZero"/>
        <c:auto val="1"/>
        <c:lblAlgn val="ctr"/>
        <c:lblOffset val="100"/>
        <c:noMultiLvlLbl val="0"/>
      </c:catAx>
      <c:valAx>
        <c:axId val="-1679022272"/>
        <c:scaling>
          <c:orientation val="minMax"/>
        </c:scaling>
        <c:delete val="1"/>
        <c:axPos val="l"/>
        <c:numFmt formatCode="_(&quot;$&quot;* #,##0_);_(&quot;$&quot;* \(#,##0\);_(&quot;$&quot;* &quot;-&quot;??_);_(@_)" sourceLinked="1"/>
        <c:majorTickMark val="none"/>
        <c:minorTickMark val="none"/>
        <c:tickLblPos val="nextTo"/>
        <c:crossAx val="-1679022816"/>
        <c:crosses val="autoZero"/>
        <c:crossBetween val="between"/>
      </c:valAx>
      <c:spPr>
        <a:noFill/>
        <a:ln>
          <a:noFill/>
        </a:ln>
        <a:effectLst/>
      </c:spPr>
    </c:plotArea>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pivotOptions>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plotArea>
      <cx:plotAreaRegion>
        <cx:series layoutId="regionMap" uniqueId="{F977211A-C0D1-4F97-BF15-E99FDFF2EBE9}">
          <cx:tx>
            <cx:txData>
              <cx:f>_xlchart.v5.2</cx:f>
              <cx:v>DISPONIBLES</cx:v>
            </cx:txData>
          </cx:tx>
          <cx:dataId val="0"/>
          <cx:layoutPr>
            <cx:geography cultureLanguage="es-ES" cultureRegion="MX" attribution="Con tecnología de Bing">
              <cx:geoCache provider="{E9337A44-BEBE-4D9F-B70C-5C5E7DAFC167}">
                <cx:binary>1HzJctzIsuWv0LRusGJCBOLarWdGjIkcOaVEaQNLUSzMCMzT3/TyLXrVn3B/rD2poopMqXSvZHpm
zU0yM4FAIuLA3Y8f9+A/78d/3GcPh/pszLOi+cf9+PubqG3Lf/z2W3MfPeSH5jyP72vVqD/a83uV
/6b++CO+f/jtU30Y4iL8jSDMfruPDnX7ML75r3/C1cIHtVb3hzZWxVX3UE/XD02Xtc13jn3z0Nnh
Ux4Xdty0dXzf4t/fWBebS8daOG/OHoo2bqfbqXz4/c2Ls96c/XZ6ra9+9yyDW2u7TzAWG+cGQ9ig
RDeQzjnDb84yVYR/HtYkOqccI6YbVDBEKGNPv7095DDeOuTlAyzS07ffuqPH+zl8+lQ/NA1M6fHv
85Ev7v9xkm/O7lVXtMeFC2ENf3+z+dd/j/G9enMWN8r6fMhSx/vf3D1O+LeXi/5f/zz5Apbg5Jtn
uJyu17879BUsF97+4sa6WPvO9ta5+d5S/Bg4hJwjxBkVFGFOdcHIS3AwIkd0JDWY4Don+tNPf8bm
IuwOzf0hi+FheWiejv3nCJ2OP8HpwoOpviqcLH9vX9hntnO2ce58a/e9JfkxpLA8J4L/ZUWIv0RK
ynNMJaPMwIzpFJ9CZcXdp8Ons08PZ1+e9L+38L+xp68vcQKYdTSW1wXY7mKx99cXvw4oIs6J1KlB
AQXKJT71d0eTQowhXQqdMiykePrtP/2dOkRdnB2OUH041IdQzYenM/5zy7K+eZVTuGDyrw2vhX9x
efELPSDm58zQCQXjAdQ4pvTErsg5A++oEykMHX/tAq0oPpSHn/B9XwaegrLwX53X2639zS80IfB1
YDaYGkhwYRBCwESeUwaM6LnEgAi8gBlBYHoykCcTyuL8p4zm87hTRHbrV2Yl273zdne2dnbbp4X5
luf4sQBE9HNdwHLruuRgLUycgAIBSHJDCoCEMIbZMUB9jjCfQdl2D706Wz/86/8WTwe+dVPfDj0v
Bp/As31t6FgLf7GHsPMLLYYAyUbgn7CgDCFDGPLUYsDNAToGh3MIRew06ERx1EHc+Rmj+WvoCTDH
eb4yw7H31xdb7xfSNsLOJTnmN9wA49EN/Stg4AQIOtIA7s2FLown4/hsNXZXH4oQ0pIfJWtfBp6A
Yh9n96oomnNze2Hv/oc4NdU5AmvATHLdOEl+wKNxIHHCAJMRkkgO2D33aD9NpL8MPMEGcoZXhg2k
pduL5f7i9leaDDqXSGccQT7KOYfE9NSX4XMEUYYRQeAsyE1fwuJ1h+KQdIf2J6zm+dgTcLzjHF+V
4Xh75/rauf6F0GBxzvkx0CBpkCM2X1uMJJgzjrEBfxAHMv3cYjyQquqH+qeAeRp5Cstxfq8KliXI
ODe/Uhog6BykNSF1YhyxeTSIU7oMiQ0mBucEf20wSxBwmqP09aMx5svAE0xghq8Mk93F3YX1C/kY
ZJWSY0YhwQd57ajHvPRhEugYRUhiQ4ckBkFe+bT6n8P+7jAe7n+CjD2NOwEEpvfKANn41mIHkPzC
BOaooCFITzjHglFwTyeYAAznwJyRYBD1pYTI8hKTTXwfqcP9v/53cZRmdvegS/+EzXz7Kid4HWf/
2gDbXTvrHSgXf+9EfizfhLoBUGIkAJJH/gWh5LlTA3IGSEkdXB5ACtINoPk81GxU/ZCp5unL/zzV
/DLwFJPd9SuD5HZ9cQc1g4vvrcEPYiLPGTm6LAopJAP3dkLNpHGOuaGDSgYpDSShpxrAbXYYoVzw
E47tr5EnsBwn+cpw2V68v7j2b38dLAQcF2LYICBT8mN6D2Wa57YC1bVjDU5iySTjxJAntrI9TIc6
br93Q38jyzwNPAEFZvjKMLncO+YvthQorCEOkjJoLp+rms8hkQKSHCAAFBwccDNinEBy2T18/Bk7
eRp3AghM75UBcgXJi3N78SuzF+DJ4JvAGBhEeAz68tchxYAyNJKSPkJ2mlgeq7b/+u/2UKuzC6jE
H8Kf8GPfusYJVlevLqO52vvbWxACzq53kIz9MgIA8gsh4M4EeDbgbPhEOjMg2FCopgk4iQvQnk90
gKsuLlqQAs6u1U/wtJejv4LolVnTzcX2bL33b84ud7e7G//XgQQNBCBqMs6hQ8AwBBCx09CDzhk+
qs46SG3HTOjptz8nOjeH4mzdxc3ZpWpV86//83T0P+drX1/hBKyb9eVrQ8vfXqx3F99bix/jbUcV
WgoCoQgKaqAx4xPPh5GAKqfQJQhqj7YGus5zMn0TF4dM/YS7+zLwFBMfErtXpdrc7La7618JCXg3
CRIakYhAVwc6VQgwRudCAkegoIBCpkNOIVGFqn8GkT/HnQJyLBW+KkBuL0xoifqV8QYoGQXFGfoy
oA8NMHnpySR4OgkkmlKoR+v069zm8BF6oX4i0tw+DTyBBCb4yiB561xfWNf7D0/O41tO/MccF2g2
VIKsCUZCDAJlGojxL2g06GigoR2jDxFQ+zylbG8f6sN93c1HxcYPi8N9rI5vobtmnR36h+/d6Lcz
nn97wRMQYUleGYi3F5uL/dr/pU02EH+IYCDl/I2zA92AC8xBBkXoWCM9hfH2kB+6LP6pPpvnY0/A
gale3rwyeN7vrQvg2t97cn/MxCArOiqewAskAt/2VSACmg01HUAFGaBYf+YOz7nB+w7akEEU/d4d
fduW/hp5ggvM8ZWhYl4sL86O/bnu7nrrX5zd7MHsf1UiBJ03xwZcCE5QwYEI9RXHxtBRCLrPn2mS
IYCDP0fIPCSHMwuKPH+ouogPZzdd/XTCtzz0t8H65kVOcDOt12ZNH6DEcOtYv7KhkNDzY8D60jfw
FdUmUEOFRnhQhx5LPyeVnw9Q92kf7n+mo/DZ0BNgYJqvzKAWvn2x/qWNOJCHQomUQ5r6uUH6BBcI
QZC/Ig4Vh2/Su0X86ZD9TCPOl4EnmCxeXSPOqZODhOgWZMVf5ebosYwtkQS5AEM71NcqNtbPQbUD
osCOuSo9VbFPPNT3buw/cnFvXu7C+P2Naf3/niP9XQL3HKIX5/zgXh7wbRIqpyBnQ90N/nxdaIAk
CZp2iYStCN/YhPCl8envb+jb0HwZ+OLu/8d37fz9jp4vO57sQ3twHrdKPdvU8/2jj1OEDVwnQ18Y
0ot5Pj3K/ifYTsUhYHzZgHW8xItY/2WhPq/wlxEPh6b9/Y1m8HMBtTlo4jEIJYwcNdXh4fEQtOyc
U0h9DShaQEqlH1tEQWJoo9/fUHIO7Fzo0MJogN76uEWrUd3xEGbnsM2BcUkQgqZgSMK+7E+7VNkU
quLLWvz5+azo8ksF0mzz+xsdvTkrP592vFN4dCiBoiJUTqB5ghBkwF6w8v5wDXvg4Gz8v2ra47go
omqj8pI64cDsHmXtdd6N7XXaUJPW4jISbNwwEU+fX/iXd5TOlaW3oWYNc+9N6TbpZ6jpa3yyoILc
7eaMoqWkYeWiFmVvBxbsw0w5aWt00mxITDY6FtGqJbEyh7xubwy9GC5zpttjKaSZZz1y6PHXgrKu
F3NW9dbcpdssbdhDko1+X0zlBxE3S15UKySiOrf1SUReJ4bIDOXc7HiPSleNcWHFx49RNwKN/AL2
NxYQehZOVxCAOzZnQw+DAXWMY4X2+QrGQ5xFaVv265jHc2dPmap2hVZHdheNxqIlTb6pgrIxByoq
k6I2vwzSdN7meWyYfZh09ljHUbrkPNQb1/hEguhjhKLiMphIfilZ3i9TZnhpGOF1yePJlmisrPj4
MWadMkuRFKuJ9WKVxiizuqCi71AVa1YrZrOtVXanxbthEuX7ghSxX81G7eR5VTqJnmOPtLphipTg
q77XhkXW6rGpoqhatVVSrhs1RebctIuO6Np6zuPpcoroeIkkbHEMRjI7RBusZFK9qdE0vQrbafSM
VPXLiJbFhsJ4Jx7kKuwI2mhsHO2iq4frx3dxSYfrYvL6PDCstuLkbZux1CQklPdDGDlCZiI0aZw7
NZmHZaAZwiqzRN8JlLtzos2ropmUG/bzKklFfvv4MnTYr2kid4p1qdn2ovFiWPxVMyet3ZXx9KEP
Qz+p9lpQGg/M6CxVj3FsRkFtdmTAf8xZc2lMWnvI2qExq37Cb/s41q2Rj4P9/Sfna9OD/ZePWzSB
BH3jwYHEUG/xkOE1nUuCrDoPWrOraHTT8zbZtXPmBm2XDGZAZLzSVIA+0lFrrCzMu6Xko252ed/f
Yhriyz4h3uMnJnFls6Qf7TAqeGOi3uD7rCfvQfFMJhNl02iyrM9rU+VxteqdKk74Q1+WytRqTG7b
eYfiPrbqoaR7yuvep4HEVs96sk8qo/eHSsfW0DoDUWYfxUuMK2mYJRdiFevl/SAoFtaswSVyQyib
s2KygmlG68DI8RqLt99fRHFqfbCHSNehHmVAsQMSMn7iv1KaMVJSvfzT+nDA9esCD6FdBQHbzBkq
NyTKld0qRjZR0saj19JgdodYoOtOG6UVxzj3RJDj68fvxMexidvrNgMflszFDlUhIETERtS4vtLJ
oC5xSsFUJyM6yD7NfdJzsk/1SFgsUZVdFEkP3qzVb2uG7mI6ZeAEZOxETJOXA7OMWNRXwfEFcsfZ
wu0MFyuMSZpZbLVxmt/PcwoeFSfXPY3RShHFnGzok0uUGo3ZV3y8HMe59smU1jYVYfmuSzLdjqaY
LNKCWwP0kryti9ns9Dj+qLGis2c9zNcgGC1SFPabTFOTryXtQ3j0M/LoZx7fKaN/UCScfDWUm+/j
dGz1eh5noGooj62S0HcPhBJeT7wkVhNm2kjwKsB1tZrq6T0b2vwPIRLT0Jr0UzJEk2kYuX6jtXw0
SdgKM2WydAH98l2Gy8xKgnhaZYmh3rW15pPKIr3e74Ym5DfzPGC7bZRwdaZ28YQRsqo2WuVCK7at
wW50TJWvc5MZNHhfhcowg7iatpSX4zIKWW6VeAF9NsGW42HePb5EhkrWEuGF6AV8lXYcOsi+FzqO
UurLNaEGhh0KkAVBHD6+eRk5ijgKxgx+axVnn4qOxhseot7KGjbblaG4Vbd66A400m8G1cfO2OPa
HZiuOVjNygPvQfe6it5FdZNfggVOpsy6cpPNhL7jwkmT4lMrjXGhNZnaxEoPR9Moe7UxuoH5M+Hz
PuN66cpeb5ZY5dWlgmfOynnK7yf5XoRV9lHnWmJrTRx6Wo2UGSM5bDIFRkMLNX3MO2KOVZh/KEtO
nLoe+iXVlbzStLY0h0YfP5J83lNN/BvPedwjfbpwAh4hyOchrQeZ+khqnpGWYlYaL5KpXWGmst0Y
EHCGzZgVdpi1+OOUVYbZUE2zVTVGN3XKegtcf25iqjXXE6GBJZgKvWqs22sp2LtBpoVNaV1tpzQu
7UEMcp/HzDCNqRmsWecDOBKqFqxKmWmMaWmmBp1v82qK3EhLw3UNIdPROz1xsxGlThW2ypJFO65l
jiBO1sk6PYLSd4YZtWG/51M7mSFrqDOzKbQ7woOP33+2CCTXJ0skdQa7jyiwO0geTv1iXrCib4qh
WnGjSN2yNYZrKCavlUq0d2TIlN+2GbHJwAezGvPclgpCSzp3wX28hB1P6ad67EorqFF8ycOoBD8f
jm7Jsz0njWfUNMzMmqVqOQEbmS0VJsj9/gzYN2YA/74AFGoMRVLIT4E4PweZTmUGRKTMVwYC3pe3
wkFjX123OSH7YJaOxpLqOtPbJWey3WbSuE3nYfpghDK0s45Ods3hca6Tcb6q0JCZOOvnAwuFMnFb
F1eyyLI1COilPVephbvClDmttiQOrZikxeVfL0BZDCvHpXAirOfg/W1aI237mVCKZo8bGfhyiip7
SqPWS0VAt5HINFfP89nUq5Jtw7bbf3956HH6z4g7VPeh6R/iHhRrIIeAdODl8lRByI2QkXFZDANe
jNrYXNGJRl5GstHsubQacBo2nrlu6bo2bJqOlnYUNrVvIG0y27YWb+s0rq1OJe2tVgSFrTTdsOeh
yXepnixUltBPhPCbJKumgzYUQM7yCN0VcSbMWGatV+h0cHAAdlYn7G4W3eTCL+X+WKr8CsvY64hY
YxnSfZFD0Dp+IhEC9Ayemt9fjuNm+5fLAT1GsHMV+h3gfyZAvnQ8/swlaJxlVE5NteQaTkYPQmu4
nZidD5p+XUaD2RhThE0epamrjMEwsajVdp7rP6AGZpgDyqiVxWPtdfBfNq6zooMUqEkhwmiWMIzy
nVKUf8rniVh9F90nU2kYZqdN+z5jxb958DGkfadTAckF4CXHrR2En3g3DU2AEi3KZdAN+KqMDwOi
8/uxqHe06WKvHmv9JoxHbcWKNjLTqtXNNMxDqxyHorNmg5Q+B3dlNrnY8CnQhd0VwHS/v+DQEXzs
LX1xo5DTgjwkMfRAMgiEjxN5tuZNXI6B0sre04PMzEZqJ7rcD9wETn1JJryI2k2nboy4dKsYL2qB
7XourCCuTZZm257wZTSNywrHbouUHbblJhHhghqZmcztTU1LpzjGEbKCoeuW4G00dtu4Dsyy6T6o
iO53EW4OKat2JAz8iLSbZDA2OQaP2q5JPZu8Mvn7oewclfJtRlIzqEI3KYy7lmGgWrE356HX9oEX
BSZpg3VR4Q2udjqEk1qjy7Qd3FJobtwqh/TDMhJ7mubWxMBn4P52JhU8+TksNpjGVMYLyMTMmc92
TcUu6wsvpdRJ69Ae0geZvE+M9/m0p7EtArOjqyzw9XIRjk41WuONSK3kfkrNnNso3wbNBDxvl10q
mGyUQNy9rfU/BmMwIyDqUeCFEGWi5qrWdiN7q0kPS6+WH5F2E9SJ2Rkr2i+TNrebaAE0ItXtjC0a
biWlLXTPGJQZjL0pQulSo7UbK1bTIhkBrAiSqpG446y966vURyyxUYr8ksEvNKuIDIt8RlccVV4Z
Z46u6HXA1W2v0w2ecq9kmSmZH6ZiEU+dMyRxb0LIW8R94iHRXDXZvCRzA3kq81Usblkcmf0cmHOZ
QmY3mFnTuGW/aqLW0sWHUNMuI1K4Ir8rA7rJ8OzJpLsKc2aXCXMaAS69y4wbNJplPy50ShZ1Si0d
sRwYJdl2MXXjNDaDuQFyN5m6upOqtEY/Y6MZ4g8Q3swZRaZGLsdZmjjMzTK8bOq3KSnMSDZmy0JT
RHCxeLgLp9Qx5l2WRAvWBevoMgjDt+FM12EUM3NIhz+yDpQOyT/GYe+HBjO1UDqZ0VrEGbtAM5kS
8GuzzesASEG3miZ4XMJV8LYJ3xl5ZlJ9ObK9Xu7G3gIaQfYstCg75FpkxzS0tOlTNyl4OoQrQ2Wm
ie6kcWYpfNcVMWgiNz2tLJkZ5qQ5FPJ7dtvW79Nxn8hFGX5o+GXf3vbUNt4OYeY2LUSmq1iL3Cle
ti0IAU4kl5qsrTbaErIKqz2bIbMIcnuQrUfEqsqYlUh/DtwuXgpYzAzSnOA9f6/CJaOXGX4P8aLO
TfWhT61GeUPjtkVlZlhaelMDb1KRyfTpeC9B3tqtiKxYi32aFeArQjuOZrtMJVw8t3u9NmtUOqhu
TN42l1pMvHJ4i9JgK7rUMh4Ibb0xRYtUn9yEaNZjKhZIJ2mlGdJ4kbb6Ev7CFDu7Lwon6hIblmEi
yitY64Cm5TQznBU7oLZaSGO2nnU+kCULdBwv7ZnXApEc0OhTePzTAOSq5EpV1bKoeo9h3Up44YxN
b/EKlCXZ+VqGHNFLWws1M62TlUiQOeENsA2/ScqtUeBLHnC/Ip0Z1f26acmyD5HLWnYTjsqbcuYd
k/Yhh9idIeto2qFW2FoSWrzIzHlYY+Z2WAeq7Ripn2m7PLqqOycsrVItVbSoqDd33lz5SePNyKzD
dYnMMFoSsIp5HckPQz1a2fSWpPcxxkvedmZRl46MMk+nmt0zdtTwNuNU2VFQ1VYNDGfKe+GUYHSr
MTNgsevkbS6M3m5wELwv9NyLsSI2HaZmw6b2IRtH7RZoLHbBzWSDTh1S5cC8I36Vx6gzSdqaEKJS
T+Z96s7lLjGC0a0z4CuDljG/6nFn63P9MVVTdhljPtzIcfCrBFKwJNLBP/Qs8LHUYhsZ+ZKiml2X
6cTNJkD+GM/C1wpDOTSJ0ELMEWiYMt5ngnW7SkifSuHhHlV3uVGNbhMkqVcrmfpl3Rg21fr3IEVh
0Ox20BzWuWxqSis2NC+qdI/0sr5rgSv7EsfSrrO6uUO8182pEvkG5QV5m+mh+XhaafRiOWmJAbQB
RoVjjqw8bkBlaTWQ+sQIAWZaJSRq3w1FTda5Aq4pkuEtHXl+pcaqt4G8SX8krL9jwKqHZuD70Zjn
jRoYNrMUDXeDHA17JJ3yQdPbjgiP100TulPU1vbc9aNLY3gqmj7884UmveGOebJ5/F7NUktNFIYR
PFgNEZ4x6cCHmtFDU+mznpXLJEwmsE49tvQvV6r11KwIgRVr0g8BmpBjaAG2AwNEoLpLkMPD9KDI
+OdvPg58fHn87q+Pj7f113cTN7w8BANvmVKZGcUI1OScl1aoBdrs0MwolqF+TDLyHPKNQaVqtkRN
j2GyMOzHQ/Hx+ONLVORwJ49vi/aYn6iGD9bYdYmVGLQABTHTPBLTLdcKr+qQm3Wto7LAUYz6SX3F
4eJ5NCx7roHcx02sR2aLRxc4NmQfoTMHrZ3Wo9OXicNrsP2w3Q6EQmBt7KSorI5MVqGoy9Tgo4L4
GnnfIeBEeDMI4XUa3uYBMJBON43O6ybiBdGHhIAQ0TK3zzIXNpK6esVcFk23qqL+kAMEBTbnugTH
Ka8bNS9VE3lVEXm0B4chiY2m2lNNulTsqNHWHizmoqmACzTe0V0pJpwKETvHvclLYSVxuiG1chq2
yoxoPZHY7WniqISDE2xcrWWe0BKv6TM7BP29SOYNAlUYihw2CFCOirjHwH6zaTDrtDPnQvcwS708
wZ4WMK8spTNZM0v9sOQfSr1d5UPsyq6yy761cJJs5lnzVaVBXNXsKOaXJUt2fGS7idfmKEcLuO9u
kt2yb6tlrhUbhuhNP9eHCtKuun6XdRCngvltKOaPerbvROsBO1+LpvF6A+6D4F2ktRsVl5cx7/xQ
bccq81qRPYLX9YatgePrc7LQEm09NBA1Ggg3RFqTEC6Zbvsxc3O9saFW4Oj54OYtcaaeODgMHEl0
qyw1K+jTRW3MS7D9XQhcRUbpnUymG1W0C1w0HkJeFOqelBCRoeIw5G72kKJ2KcBm05F5UdN7cYDc
tKNrURM3ykIPjVZktEsQF/04K5cCHJqels5kVEAmDVdriuUQ6fCkmpouvawonVxDTitjs8jXMwI6
RCuHkPeqSsxEn13I623W1bYysIkocrq+9zqlmeG01Apq60Szp8mwDeRL1S1JGHk86D2RI1e2dKkr
8M13AzYuK16aPSAcIuVpYAsZHV00JDcYbnBAYEJt4yYqByvzyBi7WpKuxGSssZa5IoJSRQmuASsP
xCbzOO1unJ3CeIuAYWCVOLIrHOiUgliPoSQR27zVzP7IVo3BxUaz4nRcKa7ZRVpZuRgXdXc5G6Vb
JNJuJfgH4N9609kkS504IlYwM7eEnG/QIO+FdFaGmhv08FgnNQgZXp2HjpgHWL3U56kNkHoI+Ius
kKeRaS3HCrgmuq5IvKorte7jzOYFuPZYegrIPTBUn31Iq2DB53Izh5NZgaMUOt5DZuTzvF0FCLud
ETvgp515QMt5HF1OrsqpXg7l6LSkt6vugxTChATZnnjkykBsJxTdQEZxh1S7K1W0z+GfJQ7ljgeF
17MarF3tVVTbIDYtEFObsIdb7oknhhtVxYuOFjbPci/XNK+GalkYTwvCFFB47E4taPktuFXdHOrA
Snph9fMMNacrDYGbanQ/P8bYCHkqy5Z6TayqG5x+SpcGDa9VW6719p02s3UybBuSu8d6D5uFm4fw
rFEdiI+xxF2ynPsJSA+3JGILCPbelExrkJ5uKzZ7xVwue/WWj4XfJ/N1OI/3Ga992cWrXFaXgFAv
crcLdFsV1C/1wKdQQgI0V1EtrurICbwhxZdRGnokHQHW2mM03cSE2/kcOj1OHCRBuSg+Hnk+IeUC
FF+bsM4LUm0xg7yOYrcC/xtKzdUM8DBl72gxc3KceTkQpHx0+7JwaqPxM3CBibiCUoCDK+1QyWAh
52zFtcAnrHF5BvavAEfwzVPWWMhtu9nMssgkGVuOZhtUByibvK9qtlTdtOkC4k9BAbFkmfHZgvDi
jLnV8GllaAN4xMYTNTLnMTC17I7CA5IXVtMIexgStxbTUg10V0y7aNYfhuGGFcklZKsma4rrKdL9
2PBHTr1mvqxYui4n5NdscOdYtwX6iGq+mJrRl1CBUTR3QEBw9Fb3KpU6yGhszejBN11zEe7Solvm
5eBDndnWeXeti9KcyDphkBQsYgKVBwaVAzeAkklQD8CJ3Zr1izIIvTCHBxgKJAYrP9SBm8TEAdSt
jJeQbmN3HJRdB9TstcjiKPeKQjhU6ZYI2k0lRyhNlZCqVtlGjtG6RWhJGF2PMrIYFD9A/n7X99E+
HelNxICsBLRcsAEqMtsJiAcDvYEn2qLKk1vgg1esYtcpA5E+60wlr6HmvdNRZubjNgyWxgDx0CXt
BxRSh5drPjhSs+COx3Rn1Hv5MRiuEkhDse7VyW1AVirzDNRsUMzdlMdrFKu9JvLrBpdWITKooc0r
cMh+jIwla/O7DItP/f+j6suaG9XZbn8RVYhJcMtg4zF2kk66+0bVuweBBBICxPTrz7J7f++uc0MZ
hUAM4hnWoFD+LViQWF1xrPpq1zT6/Mh/i7HHB9bQ6DXrkrGkEf6YKriQkL4qO5+W4a1D5HAKxVXR
aScjW5NNU4NeJCyHt8AZDjoK881Z98E2HsK5eaX9CFxjPtiKFk5cvUfDNyK23JnWgzfqg+uuQEDG
XT3IfKNjwcLpGHbjoW0Ll6G3rIZsZfXLWKmP1ZuuwNZ3zgS+wYv3PduOS3vnw1S2yzftJ2ey6dJh
TRl6vCRus6toVMimKQ2KTep/NO/9htweyjz2Tqp5lC6iTTnXX7YgellmcerC+rIkNm3jcC9nWU6s
vggSXyUu3W/LlaDJqdu6mMISxWQ+VUifDRAS5ZWAaa5QKbyCgj301fTaOcutG6tj7FYlfd1YFih5
cRitUuO7O7djBYDfo3JRsK01Zl6y70x7iaREe+68Ow67VA4pu20sY67KMFbpzNi7Q+IPaGtu4Hhe
xyV6qY28Br4AgBylU60K4Yz3tk0urV+Vmz8edRflDuFlLMS+ccite/TLvbtj4XZrvLE0dL1yor6s
bLtLsZ39Nm2c8UZF8A4NwLkJUcM1/iGY0QUZvGAAquJhZ5PoMFP+auf1Usf6HHvhYevP8RQdFyfe
E01Kl5kvSTt+xOxnw+eUD0AD+PBConxa5n3rLqdG8XKgy8lgFsyLmwVTmJFJIu+vn/7GStmMKWvV
t06En3213luXfRmIfh1i1F6PSFm7lxY946rdb4iUHwmqutCwvHVkHoFISNjwLdrYjXN7IKMu0ep7
ejhKo+/uSE5x9adR848aKpCts7dB6X09oa6ougvxRNGZ0p1VPnFb8qR6s6A/jQ6OkgsEguBIDH2F
TgZn6T9Gqq+eDQpw8WkjDmMQlbNxd1bwe9zGuVyba+8kx6Em914MGVvCQuj1DLoubVz1ylX1XVX0
GKHUf0xxV/DvTTQdpLUFmemrNcFp8Q/OBOZgW05RMp+aprnFNDoNaAqX5YuL1GiV2SmcASjhz03x
Y2eARXgsc5YstGNO8Holhux8yna115+t8A7guxr70Xn0EAf8dQ6H0jJ6AoI8zPUZKQBVupkRZjyR
asfPE/qtj/3duHZncNjHKfBOdm2Azo86XUU6NdXnNNRfA+m/UU73zixSsEUvHX1v4vBEbX3RsXcY
/OYMiucyhfTsBuzIEqdk6351h4wuTmZjN3fJfvKjQpGoSMyypz8X7e3W2S9GGmWTEEUvtxfL3ZvA
a8zxlm4+9BH+hVegW5lKO93tm2g4gK96sy49cRXuwphdpOMVtVp3PPrUET121bJPRrT4nyTYTmwx
excVvBc3x8bdjo7XXftkuVs0sujxMiGA10XilKzL1Y8RtcW+dlG0bkA/6u0ENu7Dwfs22zl3DMd7
hRLQ8VDnjIdobMAqkKM8q3nd0TAqgeGoJvORQutwR2ZWrKPBW1Md0Ps6lNzoOGemtkgr9kIG9dJK
TOGBn1aIQbTv/5rUeAJ18yoBUwySpj7zMl27tyFxX6jvf2kagjg9/54WigCbQIfTlFYW4fLRuMGh
abcXMGYXW0/A4ViXmsqUSdsUc6vvzhZ/oZS+ghK8kdnZrUS+NmD3J79sm+uy8HQa5dERMxp3oM0t
Kad1fCCZ50DNheyClLaotYfgGIXLaWq3V5KIF/Ti14ZX58AuB7f/sdTVeWLBt7Vd30Pr/aSjV0bB
Ws4TO0sVlP5kjxqw7FTb07yGR0E+HTtlcYsghi/Q+eA9LARcYkCkGk+HLulONGhP1OvAd8Q5dcw+
sBRpTZ1Fg5zggpdevmLpyvsSq2+bcr7Wlt8cxgtgq+se2oICcNeyoN5aiu6PDZe8W18oQDcoHAuD
YsIg7NUraqBA7EcvQu9mr0nk5dCp5cw45TBVO+3/dto/Q2By5rovDSq3AVMvMnJXow8C1OHQ/cLN
fmHDjni2pDErmBvvBxTBxPFO8m4C/cNU/BA7GrMwgTbJzXX9gXfwhAB18+xQ1pq81jOaHxlf3VWh
ebxC5gU80tkRFhZUkZLzpfQWYEgKqShCibFNZ5GQMiQ/FsNeqGwvbBzOckaxsm7oydDU9wBQlG93
rbNEmcMr/GVhkFv+4kw+UNH/QStPNCQJLfCK5+Bz/4mTPHefmyd089+uHbomJ824pFRBIPX/wT3m
f8DP8xwyyVnHppK6QI1nrwIUMFRAIejaEhSaYAL0UCvACth0TA+po9opF475d+z5SbUgyP8eWMsA
OGTNY0DqE8Qrct3U0XAnlqklCh1LvBxRhJvjWFfmaCzwJHfokZoJxUSFGOdIlv7fTSdoA1b2uQ/M
4FFY/d/PGSh6iBKX8jkUJHV3tLTD0f8d8hx8/vK/5/nvFNuw2LQfmiF/3oMn+PO8Te28+mmrBCLy
4zZpOn76Kql3ruOT43MjtM/SABkyo6QF+CRYC36VtH8/NVD44datJgXS/2kfN2183KrnJ/u4Fc7E
u0PDUGo+ELbnI3tealWTKcDM/WoCJsCcNwsQlMnTOUAG3NvnCZT3uKN/z/U4dRyKn4wCn6+4wSMz
XQaBXHLoH1fcwrD9e9nnp+eYITEFvrSBChMNOgmc4nmy/459jgmIJ9a/l3n+RAyConWTb4PE7R9n
PB4WPO712Hf9zlkh15ucJN3Eep26Yd+tZmfXbkeBGzFv3M+jD8ShTuc/I/qkdjVFMk2ZY0P0B2Qf
DKZow7YQZNnb2RbuuGRyWd/NmvzjdBdGCjLFKX/pxbqbozpvpz9Qet18b0BXNhcamLj7wBXkel3/
jAwM4LYdXDucWmF3+IcHeUiBAMkj4U1OJ1GsXXgCBXbYWnonvX4BO7v3DzWI0HogeDDqpjfv1LnV
KdTq0vRuUY1q7/gZ8bNpQFG9RofKJjvl6JJbfuQDK8QjBUl51ae542XjYFYmj6To5pZ6JyaWq6Tm
HXDKn9DZzUyfpgViAtvrN0gIjrbDc7PdrvbDst83os7HSWSyXrNqsqmD+9HUeg8i/tT321mjeHBb
UXpDcgycb2yK7n6FCnb69bgNG4uKqJU5ZiTUDMDoNlOw0culG+8gztvPsUVh/Htw+30lTsDXShFs
O99UhbXncELV6NZ547CUhU3uE565KE7WoUXbxcsudLIOpYeECLMzMh+3FhRH8Ys4Zic39AB6O1tf
5tUW5zNHJbfGe0Mo3nuxD0ZZQB+VwlGVxpPedYAyR7ru+Vzlcf/O0F1JMew0SpgKl5ic8LDG0Yvw
wc13rz5d3t12KwNZv4/BBKi+ydcNvW1F7sLU50fnODY+bhJu+RRkclB16rnjK69sSjQr6PIoIEGd
bKC0gjGPprkMdJ+OSYOMQfYSUFo3PLQ3YS5QAUkQra5xso2qzOVB1gChlErtKny9SZvsIZwEZVNG
zufgOqnygZhZnsnqncSvBD3KpJJ89pOiWqa8vYgDUOTUbb20ib1sXRtE0bJ2XoM5SNEz5HX7qw6/
Rs0ff/QzL0bhvvQ5o/kg1S4au93kemXnj5nT2LyGzo0ZgM/dhGLdFO7cFrWvTyaac2iIcmru2jbQ
Ns/pgz6NNo6+WWSLNulGIVhdWRrjm7lW5pp3J8/zD3SJCtOiQ5Q2V2FUzOwKlrCiQDLleFPMfKtV
sh9wMcGmok5oEcjwx6ZBfjwU4bFJBfNSymTubjKvkVI4ID27/TCAmyi4rwgiBOKk/hhDTdvtuHgH
huBUdS4TMJcRCGiepM4cAERogDP3OU+W1AbgxZ0QQtMWCOOWEjtm7bJAsLoeaUX/QfMGKZqzN7z7
oDUtbMyP4QSWoPOg72yyZHQyB8GaQAfo2OUhlQV6PGaGerngYS734tcqKtAFF4/HRcO2oqssSMpL
XMlCuHhYYQ9MDuqfEDIAfa65zGfmIUXPe7Umuy1iN/BxhT/i9YlR2Mz4EuIMRWYZO3xfJcApIcyU
UL+O6JDs9NPHSdeeFxUQUL/rj1j//lgJN5Nxm9Fx2CegWegU5qsFcMW2HHJYKQoqzC7pvXJZq6w1
fR7OmG2QScgNklwwFMMc7uaVZcDl8qk1QAh+u/afltgUi0+DXx8z2xza4MiXOierAAHi5g2Q0JF3
ZS1kRqUtt3o89B3qEGozzv6sfZC2xAVyFqa1wjOFrQCCh+1lW9tSyzFjgSwoGOWFVOdErsUArDgI
UUYhHgvgRU3zx7LudQH5GJuxrNBPWDYcpwEFt3/yGghQAGNWbXPsVHLl9Ku/VLkOHLxVXcnYR9h2
IPDprgOpV0GR2yBlhFOUshmcpxPssCBarqnaB9TJHYTKIQmgc/fSxJlgHmgPDM2LaZI9OuwjX/U+
7n62M9TufpJaOzy0PSk0ptYU6wzgpD2NofteuSFwb/doTLwLQKXahR/JMKLWfWEivBMKNsJ0b0Mk
V8BSw2k2frrGIItPLdAruSV7zkwhN0gJ6w/thjsnGYtOAPtG8GSJLIk12dRBkW5uwdJnXTtkU92C
ul8zkjSZl8wFQBrEXJ3F+NujDUVK6xRYJfm0RlPWo7MkAASpHfYtAm9T+ZgD8X6DGrYG5TPPbrZq
niv6YtGHGh5lfi3uBpG+jirABm4+efHVCL9ItgQQaIA2oCsbKH+SgWZ01Vm0QTM+AI3xOBBMcnfq
cF9Z77CM7E81HKr1ze+mLRvog4AKj7byP0J/LNqJHwLc6bpZihhGhta7cJ8fCCKI069fO1t/WUZ1
8wP9levquz/2R0HVQcn4K+jZTLeIiC66j0dHHEkOtM6H6p+kEl8s8K66ApeGlB6N4WmC2Kkjt21x
DkTZS92+ecl0EfX6ViXTN68Of209uiAdfuk5GvGuBoC6hefKc18HJ4LPos3qYMl6dHf+XZLmGliB
wgYF07Sgw3OycGX7TpMLT+o3RsKXnvFv2nHeY4Lcouz7oAQWz6GlV9sdw0Rg4a6la05HC4CKZyFi
6AoBApSXb9suZN5tXuqT0VsOAKjAQiC5X8sdM0uBljNnAMx1j3Qpqn3Mzl2M1B04ea8B7pLktAr3
+LgN3nqoXOAVM36Mh197ArQz9OL9Pd78w0QP3KJC4BUkD925WpEsJnFJguCCcPh47XdtFSA83ICD
ZT4oFb6spWPpSwgiktcS6iznIL3xaDRAk+gCrPNL73lnldCT6shxnuvUivgqKnbqXdBhncgTy/Zm
+76w5Lhqcag9e4hjgIsc2c6Pix5w+AzgW4oEleRZON9n300XeAuascpZhOoCXY+VQ6qCn3ADpZM/
pLz7aeO3Vd8o+WhRoasGErXCDaBE6r9G5J1stxa6RJtCd7NueQOARZwYvevpzxbcTOlUN2t/t+i/
0GumwSRw7Ls/7wevTDzM+7uiH74DSdNh/SAsRcLs3706a8KD+7vN2Iv+Wi/QGuUDJM9ulvwT/Eg+
EVPajEC8du2uYWYOQbq8QxOAIsPgsYFof7MIlUE6xjsL7iOtbDb/mabUB34ukZ/QREeiR76bx5uk
0waiTQanLY75VTu2yyGKJ+9Wzm/13IPVdhVijB5fARWbY7i0kKJGZEhr7kVgciC3w4W8NForntYr
tTBbwA1CTKXKsWps9jSHNLVYy17hjwoa98ytpb8G7b6FLV+uDp3MT1NZVF7Mp3OxLr1KA6Kd4xLF
E16GsZjDzjmZmV/aZLYjsqk35oETokhVNd0JidJW9lKBlIgrtpOTr7Pl4ftRCwj1YF1uIQ2cYlKN
2QsuFaKeIz6SzTs3LjC3eaviIp7GOk0Q077Idd0KBGhyTipYlbTbtql4OJeq/22cNSq9lqBnYStU
6lGi8zrcKIqtTl+eY1K1Q8ns1u9JtJmzU8Fgoo23fvdkdxi2FhNpIe9a9/L+1NV4CXl/DknS5euo
GF4jENVuZHTWW1dfa+hikQmdkwfs8vrcBJWsgUtBKkTOUcf1GT699doLvl09QtbrRhlQFBN8fw6B
FUYf29bXSa/+y+YAwH08qOfTQj+J3lXi5efbujMPG42L2jSHDYyXy+gsb2IlkGaCT6tjcC7P33xu
OvGjxtpsdybDIbWrm+yIifszo81wfn4Knf4cLc3VRJIcn2eGCAUoA7F9Ebndb0e44ZsdDdhAXY15
i7rxEtQosx/2PSeUy6Wa4Mvx8HAnq9kxSDZ6mmFC2DmdFvfOdVjWzaDZqd/xVMSo4KakxdF93MAw
5I41WNyt3X7I6kcQrc43427bzlVJUIpuZl+gdjg1S1tUbdu9un7PLn3g92njLf5n24Ign+vfULOk
XMqmTjd80nN/ASIfBUCqkru7kLBE+zC8ocmqUiG29uccs9fAC1HExcTJh2A6On3rn8UEzN7AGHOT
Pt4sZwDDMzx2k1UduskNboyKrArH4doA+0lRFcq8DYL1a+XPwK1nM5+prcSn03xPeuldVN9M0MU0
0aG1zZzxmc8F11ScYCkkxEa/rAk9ML4M0s9tbnFP+kAdJKmryxjd1y2UZ+46N3ccutRzpu5EqBBX
zeYhX4alLsbZhXqmXm4Q5vt/fEvTADTMr6VagXE7eLdq4RyJq7s2p0Mk9jx0/oBIufDQ+L/0LC/a
hRS2twC12pKOVXWJVV9dNuOmXduA8IfzqM2FlS9On4T7eqznUxgZmjdDX//TdS8bej2Q/J4sntPE
RLtkEc1bYCe85UvSp3JV1QUAA79I1wt39Sswf10kEG6fe6DxZ1n1stCm+h4FvT34tJdzmswzxGgA
0aRucPk4ESDmibhFCyIZm/wv89ysbw/Ge/Bbu1+CDoQu4Kgo0MGfinh7QEn0RzQalqq19fMN2EH+
nNm8FCKGvHrw/C/AyOd2fuW+Ltqt8d40cOKlZuFHD4PalScJTxmdw4/K8yCemiYw0YEh+w3/7gjJ
WoHmDnr4WiyZ3rli4YungW4m1fw+ggFKyaq6zIhtekeFeYPGKLwmqzO9w4E8Z76mHICAnPKoXtiJ
v0oEkCrthLpQXs0/FuLBVNda88VXYNF6tSABNROyIv4fWZZwzODBLd3Nil/6MSMH6863aIDALOy0
zJinBMQFkr8HLrTDcpmiXwG6BSDf1T99jzTVDoqhNJQx2Lu5BpBLmqPDVX1Ri0mKbXCHt63Ft/Ag
0BhpCM+lDocX2DjCC9yyMMXY4UVzOb7YltXp2OjtEERqKRIo3oC19nOV9ZpCLfOwrtp1hQADCmMb
KHAnjdPeIsJjMHerm4qHKeK5cTnp0iEa12yNIQzz+wnYCZ6TSIR+44+3Z6NxKtaGgjBsOGpmqJtj
01YXuNBgPGSiu3MoXXhnm7N4Xpl6U5Br19Pf2wSiCm8O4cIx4CvmGPPRX/llnheIdLcVTtNk0Ndh
rKY09pT/PoZQfqgEBsPHJnCVSh2I0ndtnZCUPSyKqxjFfd68T73MvNzEMBTTgwt1Lci7eoEv0BtQ
UTz9HDDSyrwf0VYjmn81cxh8BpTrvKspeQn5MJdxs/sbAbyRwSe5hTB7TJU+AeyBdsEGV7FtS+71
gDCfxquG8A1NR7uLH96r59BzM8WkbFrXPdOQyaMK7M/BVKi2QdCi0qyPSiEOAjk5+dDx9ylQR3Za
HTSBzLc2m+JmGlO6LToHw4KqxFskxKy1OVYRa079pmGXEWr8bGoOlVIrfgkbfJts9OOvz7j1HJ71
QVS9xU60XPwwvEW+rd6eGwRynsHk6JQj5IZlFUUqWxt5w/91geZUxCAEonB4BVi1b1cZXP2mgpJQ
ELHT3qo7WEsTQPbRFhRRPaHNYWuUlEkgzjDBI8Al0QzS7GnFJCvulYnVen1uyOwDBgrhO+vWf4cW
S2ComlGHo+IraLP238Og2/JpiNpLAwnoGdeNcnhkEpCwjJTQkTpi+k76zu7B45j9zPX6HSohA/Go
DVynwBTz1DFkK/w8/bgXUNSE/dJcXLD7Fz6r5vLcfX4Ce+JAaemV/w1ZWE1ymHyCh4OAnJfAumc7
Bv9uHF/rdKmo2jkBXW1Kh4f+dSFmPQ5S5D2N1bl7bIgzxPvQie/PoQjOiL/jz0//jnn7OJHtsSEC
eVI1HKKYOG/90FygUBogfA8nA2oa+6Oj4W5pGIRhvclH0w8vcgM//NwkCUL7pHsgSP839DyCPsY1
jn+O+70aDrPmEOUzNb11MP/LOpzvzz3PB96hNZ12M5YNe42jf9rWMy8xOsjV11AwPTbIfkGW9A75
OyYfRzAcMcFWnsOXpcumQ8nReS3qu7mh32oPgA7UC+oWTSp6MUnTpfXjB9xOJGun9nfUO8HeVq45
T2sPTd5SNS+c9mcIc2jZe4C7CErJ10ES93V+FNRxN07H7THmV1o9nO5cgprkgM8gjEObtAH/jELT
nH05XypF/FswkPgAuSSWDJggM+eLV/BhY/fRR+1oYzEdaAU26zlWxU137pL18qxgJTHkLHsfL7G7
/oLV2iZwGHDP2amoWy7CEx9wEgQ7E7AC9T0wEcje83kJ4iELgo9pWYb3eRs5eKmRwJsqZZEAGznR
unduoTstKWGB/acW273n7vgl2YK2DH56MuzLaGq8l36lCsB3H3y6Iv5KkYOO8dDrPBg7tVstelEo
kvwvCav/t1vngV7aK239dGz1dH363BKSFCHh/l/DrFur34IAzd42BitV1b57Dbi6NJarg3Dj2Uxs
FiEejTTU1LGEHN7zUrTTgE5Q7HzwYEa/5HrVfoIODxVsyw4r5sVDrzNcaOPpHSCzAUgmCobGV9uX
dko9uPjSOVTJzzERGZrD4E8d+i8ymJdv0E9vWaI3FKmzBctsxXRsOqsuLEhwSSteZRvpT+0Dhowb
xU71Y1cObI//igz5MNv6NNxG74u33VQ3b+9PyzZ2qsD78GnD7k3LoHBUrS4N9Dsf9SouzQMJYtrS
Y1274hXSxyFdfHTkoK6hfYjfQEFT5a9/T5aw29qReI/OzuyqRYWFp1R3dUzflHMdMdg7WhDOritL
eOW7awN1ejEkSf26KQCnld2AT+vEucRd9+ZMsXfznXD+0vUyfX43qePL6K3ewVrUs/2ius/RKGe/
zdIUTjTg68rvkNp6O7kCdqWui8I9UtJ7IdsFGqw6Mwn4HOq1+mrGWF2fnzjfQOEkkDiKccL6Ap6F
+tPrVSmQ78pkTJYT9HQeNIPWnEynvNxwSJLdRGKFiMdYn3Rdl4oJhqNevOmBm9N/mxiWgr+7xFg4
bdoWEtbHIZ3t6xRNRrCbWzLrfSeIX7gtPDJqZlimQNfeLq7i+fTMClw789EM/Vk/EoVrxs5LnZW8
zAtvy5CF4cmQGbyPBvI5BPDY0scY6Xr4VNxAvlP29rTVj6on2RKT+crahZykc1xRiZVeGKm9DWX8
aekGznmo/omDwjEuy4HJ6j3plf+l86a20DOOfE6dBjRwVjmQVmPVMXBuAaATPf27ieKGncK+LQKw
Bs6Y0QEav6HjK1QNvDOwvFjA9eGYKODyANY+Ej064r3z3PYQboGC+6kW18kPdwrumftGxHA3blBf
x/9vaEv6A+0wI6ZIX4NtZnfhSHb36cbLYOFN9hx7bnDj370NtZejgqaoH82TfGxoZaaDK6E2cdTq
30K2uSeTuJdG+fOlXqED7OPrDCL2guZg+Tu8SmjGrYXWUADfWSPN+oK73bKHDRm5Xm8wvto6hKdy
VnO5ueNUwFBi3sDcvcYxiCUSA9rRj/jYJ0Cw5y6oLstAfzeVaT7BQrW51HV7c/yH/YKyGuBg/XuD
TqUMqFffsTYGXFWk1j+65N2VMCAtiXwZ5qR9Z45FB4s0C4Gar+7eQ+lI5uAydKr8u3pDRwdIvh0f
C620TXKCdE+D6ZJ+ly4hiKDqoZV1H4ZVNIf9iQV4+yxqGTp40a8BTCVWAlD/bGNyIjCRAs3ezBHs
Tf2VToBGldneEY9niMjcP4OS4it+D9Zih4dBGTWVyJfKf8UZotKN2hAZKYLUkA3qdwW9oElnxNdT
FPn3aYQw4rmH4qfdb03047kYTAvtys2Hq2ZfD0GdVY/VG55jhsI3p/r6lfBvbs/b16qy05uw1Zy7
yxbvnrtbomLIhKo7uoHHyoefneHrHgT2BEG/z7/JJrgHI7WvURWbFxH6Km1oPJ7gtxjAkmAdnUAA
xn/eyOdmXSeVJ0G8pnIAAP1sARnWA4EJzYnBgowNBzr7aJYTH1CTtyz0M1zYgS9VV67PHwBBwuow
lYa3QLLt9vwkTOfelqrGmOFfq0hHJUV3ddQG9iJdNcEl7uvfkJO/D820fjcyqvJtJHjlWIs2Besj
5LFW0xX/eChJn5ZwJIEa/Llx+kJ3r9FI3NtQC3Sn7nB+7i0hgdbNcpr500wKrE6E9UP8Sd08mMbh
noH/22y2L+N16jNoqZDIQ8bPnhz7cxj3WTt79BYGVXxberoP1m64PIeeG6xDAq14h1V0GFPhuTfb
F6DLsCBVqzxXm66OfJrjchFmvtC4b3eV684AySUytWzFh1XJA5pgOUdJ+9LrYbgHLYgC1ZIEhuaV
5T0fqqsO2v9H13k0t85DW/YXsYqZxJRUtOScPWE5XTAnEEy/vpf8ve436onLsn19LYkEztln74Vk
65mtd18KR25UlxjPjouiaonJ/qiRhvLFD34ne4zzGZaOtbTpg5fjDW+r4p8cL96VZvqYRtuKbL/W
z35JZZiokY0t9CZiCvZB0v5e5bqt9/MwutTKU71vCAf+99l6+Vp6+a6cPff6//tzTRMrY7UOxE2c
V6tfH1Dc6vulZ9gmW6L+snAzGvx2JXm+ZhvZWutjU+n/+Sz9f1/7++7//lzjK++q8Ulu/v3IevkF
/322jPmDOy7EAdN/KhjZvE3bHLdLj8re9k3xMDkJS0XWDTtdu59Z53qnPyAMUwPvzPjwcbJaxuF4
lja6pNBuyPoc/pac1sFQqpPQwdHlt49kwtam76+FhwQKWsd5/nsYXB4OF3ABdgdK1iKbN2NCbiKl
g3kzNM8y7zHJTeyYb9J77HXoHbtLUM+giCg289hMJ2OWpt4kVoe97Y/E9PdhRs3ukfaazCiv6jX7
96clEhHugkLhdUSXLPzlEgPyyi0ggd1/kl5pMwN06uG6h1D0AYFGYHfNncdqVus2DSvn2qi0BgQz
BVjZQn1TNhOJXz2ZT22nzchswuSzx5qbJOkjI5vmebDI1baZlzz2Vk/d2TAs1WHhnZTZYM9iXXxM
59QmBzqML/biv5S3RuXJd2Oom6sVlNXm7+HU8azHfrBuZnKYj5zweo1+ne7mJisOw5Kvu9Eal31b
9N27ZSdb9vTleVr8+twLVHlZifa96lMR5b5eGQgJa9OZKSHX0vPPczCvu9WyisgdRv+8IpaOkWuS
UTBlu3MGKD/e5UMHMCwamoKIQKuC67I19E6Xdpvu3LJVt7KYmQp6zbHTPgsbKzV29NZsqPpJbPwn
aPaBH0kbUdkZS7wcF1HaTci81L3Bvn5RrL1F0q2Kghl4Wi77yWKi8D/Kngv1aXaY8mWeYMW9yH3T
6iTbUS04q2N7UPammYbuBOulO/E0RBj/fdo3brq3lWF3JN/tjBwDCjIdkTrj2XmuJ23u/7709+F/
lWXbSfUOf7CMWurtLsqcwjzlU0AcPBnM0/jjiFyfEI/GLvr7yt8P/H3AWbxE9lowJlwr9+wwYGPA
6GQWG/EAJKysDB351SUqXV0+FWHonP8eT5K+osLNvYbaO4CpvBmo+rlLp9K+ZpULI0R6bysLJ7uE
PlwAPUH/WKiXJE10Gsvcqu949J+I5aXd36NirtT9ElbDbmoyd2MsI8ILhLb/lHjwANWuz8Nipy5t
kU5R4f++25shfKvLd/97aDNjEKUc9+LCaSJvFQfB0N5Wl9/+9yVltLFb5u3t36M/+sblp3J7xlnb
r/eNW+Q3qcVUbJI6fS+SrtwwenXpGIR+q+YNTBN1Nxf2VyltD3ewOTK2NkxG40NxpPatN4u9mC9u
N5JIE5PFHXT5LsJ3FBAoIBA6XeW1kb0lq09PZoRPYPuaWxNJJ/rv6z7/CEcfwrXc/vciGaopt3+P
//7gcLECrP3oCJ1JnD+Xxv/9wb/Hysy2oP4MSlfTP/998GTyP5/979d6J92YEJd2K6Y3bAUu/p7e
pXC0iDepj05XO0su8ZzNNnqM4nZZkBga5ldmYKekqRE/Rb03LfTk2swiksAvolj3YWa1W0OLNarX
49xTfks3jfQwYdFQNMuWf+HWAYlC/90p45v6kunnAPsl6U+Nm+8qte4xJant2lt32tBZ5PbEoMSs
wtgPuxvdOvdlG+aRl9ZnR0uPvGP3CscO61lyuAjqWGxo8fA4CcO5ZesncUr1ziJsle0n0Sp1Nm2b
oVJnP+sceJvRaoaIDUIJ9l2RJAyv0/vQZbmB68SEigiNiQm3ERXOzeKTpMwDg+SdnawNQ8iWNGB+
0T9wvuO5ncV0rmxykVVYP3gCq4vMvGsPTyFvF/OZrBnot/LxkPjoMCkqfRU+m+C7uNvCx7Saz2mO
apFMIo8U/uCMpSbqO/GeNP0xG6zny1qyNxOxqYbm1Z9hOY1Ffe9x+XmOG1fFl6rl3Sz11+UtzR2H
KrIhHG7iKmICKKO3wed+nny0jGUNbvLJIPuh7fMSCoasBGALInsiT17W0Xoqa3HLjI3YSDFTIPrp
l92Nb6xndWQZ8z3Z6GZfOdZGM7/uXPvXSf0fo3lr5LJEVafJKHYPfZKTt1Ix8t7P1OifzijPbU9j
KVYSEeEw7Pifdr5ETjGKoxpzLqZS7gqUp6in1I5sz3Y2DiNuF3tjcaFhGCTZVO9fTWUeXyLPCfPw
sl/3ZjFheO7VrvLLh2Z1HpPav0Ezy2Mf7arrCH4Nc/bU9fZrJma5tdzlagywUQ+Xizuo/Du7NqJO
ltXOAUmYT3qXTeZtmM+3nIV1yzGKuKqmLg7RahfSBZh1yFqEL0zgwmX4VKP4bV3Pw4hD0pzUlxWY
QZw6jE8JL2jpfIUGWUhZ7zpnMUgnFz4+vDaM7KRfKAKHQzc3t0hGn16KqxJ3JducJSM5lz/SBnfU
DfIOfUzjuum2aT6+tV74agsDhc0rT4ySiygN86PVDlcGK+s2rxZ8TLRs88WP1iYiarWWmxYtoGnx
UIftXna+3ASSjXI1rVNj3nZt2W3dpdyLuYIjMgviLVm1TzHaR6PX3FNvnLMEna8fBsIKxaoi1XvX
ZCIlI2eNjWtDKTpcvCujjaTZ3g1W+SS8zNouCroEElvsNW54kusEycgn3ekXpHos3rXaxlflQ/3z
uNabDjvfLH9bb5dgm96we7QoZBUrGzMRmF5X3MstiwdNi+oezDDrdm3RUN8L0rpijKeK0DbOGGLv
ZQ76IMhQRsszfxrLz2UCWGDIbAeJRb9Pr8iq3+d98M0RwNkmW8W1NfObayS1ev0ReNhwWJBITqEh
KAT1ncYrHPn91iloKReSjDYR5tk6LB5hs7kzrXjB6t5Vt0krnbgJ1KuR9r8hA9cL5mHCz1iPTR2v
lvFr+MZbjQmlkXii/P5qQSzT/ZWe/VPj1UdwKeWmGSTTy8rwo752372C1bC0ly8ZJg7BRNOLyBh0
WyulNQ9cBzeiafDkVjZcIfcZ2hXVL8LkWox7JzcwYvgDi+qiHrtyeKV4+iV4+BCkyQ+V7z5sTHZ8
gvHubA80Qb3Y+F/kox6KIX82SHP14z/kS3osw7OwmhAsydON02C1sQ0cS1IS/S1yZspOcxl3qA/d
62I3tbwpZmdHfWbxBNOVlGLx5VbqcxEQQghVe9rAqGS1H4RxuRbGEreIax2Beu6b/scLKiuuq+w+
cdPdwOob+Dg6izRcdrbfbRx3GM6Mrj51AKY2TE91t5S7pcBqONZP41r8yHZgeu2rV6dwNBKB8wsY
wotrArnzQlpS9Ae5rtb1WM2P6agIEkOFmZyDKFQVLYnvbPMghxEEWsAMenZsoqfw7oy4TOY6ypL0
JApsgPArHB9eY+39GvPyipMdvdTiJ0Lgdp1Kw2gdk9uq1sdVU6xKxukjfg5jWrcJwlPhbsob0YTv
2oGqwrDvlpLzygk8XIYQGyKEvycr4Xc2wgI2WiaxCZogzO0fy8KUlRJ2ty9yeZfPz0mDa2mSzMfr
nBSHxOEJzmsQthOHjoV3Yuypddfg2/NnTDX98GyIdBv2QxiV7nBaQv2k/VgVTBJnp33u6kUSjcr3
VjAsWx9KeeTM2XfIUQxbI40gw4yxm4hDoO2fUOHXDVmAiCjP8QKvKWL/fjHC4ba3wn+yStxI1xVk
J88ZIbY4FiHR8W4sp38TQnnosmymZfVGqfHC1aN3ttPfL/j9rNU0yajrXxsVM26tibRd0cahWWLF
LHHyMW26wlB/PWXJTY33suxxmlrNleGPcN76ZUMo/NcuDbWZmort39il1BtlTfgqcQBBUQ/cTnKb
zUCKuq6mKVMfLlP5qNDWC+TBKm64MaJ50F+mWhmqJsu5n/JbqQkMB2HbY92DCrrTAqAiXq3+xqpX
cq01on/pPwRGqm9qndTbBQU2AutGFpnILASoGT98iAnYA91F3YNbB9sHCBEJU3ct6xvbJ6ieF/OK
bKefRgwRR8xa0+ryN4j6ulUVSfAemSDNMJd5q3jl8oQx6hxsDmuKhxZpKc/M10Jn+QY7JmPYdqJv
MBfyeemKvRpMxGCnUV2HaTQEyYxzXoVPqDWbybPTm6DsvtMLkrk2BN43td7kf4DmyweGOeseQ8YQ
5UWvbqAphdS8N+Zcf09q7p+kdwOaysyB3ByGAdEir4xvQFeVbDTi2wpRqGEzzzqHHtcUtFFDmtM5
FDtrbX9qkbd39mD1ZBoarDUQBVRTbxjIZ8yQefHGDEss+C0/1Z9idpnU9D5Dym02TNON3XGFOv7C
gtuKE6YjMBgsqkVJHahEfqUS564KWI/DtjwUGL0zp9qp1iv3vpfmcGWw8+tkeOhxtxDAaood0d8k
mpvyq2Tltj3wSbU/HTw3MPdmv36ptPsNFwIgNl1x1Arrwkgi/VmkNsJ7OnSY90ouZ6BaKg2Wk2Rz
Tofpk3aO4HcCIW5Q3rMbDv62tUsMsujrkzSeujwsUcM7agD9U2JxiFLzui9ToGueep+V8dNjGpet
U8ecQ3hygjy7HY+ZMNi955C+ZkBPnsb5Nc9CNgBhLxtnzO4G5fyDplYG43shLqqgWneiyGx8gj27
/IRdecx89HYWCBcSTiDsQ01nkyyVv1MhhXpp7qo2e5SdsQ8lJIpmnnsIaEGcmWQHx7FerxbM4LiK
ADE2phtbHVOQVeJN4loHWMczxtkei3FlhriG36C9wu1qDA00Oky0rZmEWzWnH0Y2XdzXmzlZo8CY
xpsqX2+WtlVbw8CAQLHRura/a1t+t+kFnyH/blxn86oMmru5JbVcd/drY/+YVGjDGnx6rfXju+Zt
SxaJSPSunamCvYW2ujfOWOYuirHElFG7KZzuKwY5hxT5YtPkFeYeWY/bKh3Dg0jCl2BajZhy7c4Z
KE1Xv/1JFwRuW/SwSdA50l0Y6iuhwSZZVfLpVcYaTca/JVuTramGW8DdzSW4QEWa5E3cjcH47BJD
nfLltUY2AaQM41h3n22ajptkvHZTr97NQ+Tg/dhbBsZkb0YMLyRuHZOL27GZHNgI/ZHbodHZ7bIz
/OTWVT0DBW6tyLgMOf2Get4DcJc296Id5pNZVGcrlWzB4fgKL2G3SB/mUgHYqvfKEBwCfs56fplE
vVw4HysygoUZ0reqyHfz19Trzh7nYm/dsveAWHUz6QmCvhb/d6OoeD3n6E8tnM8W3Lkp4npWSaxp
F+OuDF8yDhJAjyAZIfF5nLyU/7LVjCS0WxJkCwAojxYaadCT8/CUKba2yz4H14iMrr+S0cyAVxSK
RMV49Bocyo3HIssSSR4AEtTg2IyByImPI20ZeO5Ligc7bbAA+ejq7NyYTh8rZ9y1uX8i4FpdVQ3P
2MhUfnVxQ8pmRSdiud6G8plpImjZglRp2LSHOfWiVLrqhC2Nds+m+w2Kemt2eUAPDc3Y1N0uaV0H
zI95m6/Z9RrYwaEOqilCp9v1mkA3WiZ2xJFOeKTsD8yuPdrk2aLBQ6zDm3CesKqjcl/7U4NNXrGK
VSLbLKxr9+zVOHRhjyQOtapUiIfMfado7AgFB2jWx3DhSvYGvOMihdmGMzSI+7vRhEhIt9swl6TZ
49LT96w42FPUVdjbGG5tqqtqOMCxANOskw8AgLPtfVkoRLE5zP3dusLn9X248n5jv9OgAHMvyfM2
XbLDJWREWve0+0P9qcx13i4Fhb+uUA4d92iXniCIBktKCSZQZd7dzV77404ApFoRmelM+qVismPg
+Sp939qCguWyMFDN52Fuo8GwSTgBYjAu9Vk9DeXGhMtohf6nywK2G6V7KuYytry+2JuGf+O0Rnfl
YOSdbP4VRCWfv2hkYQUuVATmIcPPS53tR7kOzBhayN6qCA5MlnyTDHI2QxWizZrVK4jop2B0bzxN
MwSHBp3X2/uojZEoQAqXoiE5ZlqvZTmTjfAw4Il8pme4VEXQqzgkAS+xI1EkMcYbWNHZ0l+YLT52
WVhv4bOQMFhxLysHZ7X8ly/BdQLRNR2EQ4PiIhxR10GebQmnWfi3Ie1lq7o2nOpfOOcEhCuKXDSH
N5zot7iy+i1lahDZAWsmdySBhiIlmCRT1uFDYnLBNKP7C3fjuPSMENplYFbBLTyOMFtGmEgNt/12
6B078kw5xebM0A3hmbGNDaDMK+890hRq9jAQBuFPabNRyuBWtS4ot/DYSEHWqsVhOAfEpdbb2g0f
gro8k1WrATDjOQpSuFLhC6u96zOZypVmHOlwVVquuE6wZiTFjRb2aziZPgPT7MwI8VgsHYFG5WIJ
s7/DJPjOAiiWqXHKAhcuZNhho69vxEi6BmGGmwnDOjEOuPuujusk+QrwpAGkgzM9Wb/t5b+TpLqj
ISvfCxOyo6lYQjXje2oH6zMMFrLYyT/PGgXX03TMffrScQDnSBvPKWPD49Qve4UjjqEqRTq9xt5V
/ouqLGoI7XJPgAcUJJZDRxsH2/UbNAgygmHw0QZVEfdiOQbBDNG+IpIs3Azjy/xWpahMQdUwZR3g
Z9etfR2WGcMRVSaU0f+kUR0Wy6ke/j7kzBP2Esdh/PdQ0WmR1Qkx8i6iO1Jc7qsQlFBaEKoDCyJ3
shqtq5W/8apbQM/k3oLnlZWU8PyFszPDFyjTq7QqbjuzGo7DmN42aSUOUOye2ou5tDC+8brTKrFH
oJEzkUjyQ7m2azwMs6AJdCY8BaLamETTQcStG+GYr23QGjf1woabmfJsLoT3DJNguoD6NS5esVUW
mSwpGPFbsj+TUzYjSL76OHrBu9+eQdK8ufWabMK2imZUpSOTlKcyq75nBKlxmB8t02kPcIx7Kv0p
jaY6exSosFsBk2qd2j2UEvaymWIEgfm9cqvH0ulOnrLJxIPb1ilTgSaobo1guAmn9W0Mwr1f5jeu
AACT92QnnZAwYVFjk6H+ZZ3q3rKyuQPEtXHLFwuP4/VK9N0xnDRacFiy8wgsWf1VqYDJZswuyhk0
WBBAcgnHQG2slLjCSNZIB07cQ2dcw5oKW1dX2A9uQqOmGTblNuHN7xRhlaS+gKbQ6uwAVk756jNE
zxOCH6k933ZN89HaxafReycDe9ROrTMQf/4SDLOylXtmZQkEX9fZmFOATSQfYycY63howtfOJtzI
AeTy0GAKhb2IFlc9Vlj1T8EcgNHg8oZ7EHSnoF+H3eVJ6aDydjaCWWJV95WdJwzs86+ewyYwqZc9
ZNIpe5trUDeWRS0LftElq+8QdcvoZDieguHOdA5N4rT54LJackAEVrpS4Uzy6owJePohHXvLEnCV
V9UFVNekG2nARNQ2a5JNSGRoB5coYUru0AQqPrYIjsIdP0ZiyEWrcI5Z/qdO5CfN8WOm9HXR6Bs1
1XHj9CQNaxDTqzW+hmn5oTkAIWprNISpl0fbk4+jVMfcXb5XjuDZdJN9I9lMWUpHOw5gknF2xxjK
Jwc8pFkbT5XHbmJc0o+T85AXtxwgkEZ9QotcCH12GsDK6S0J1pPKvG2W1Iz7nS8c95At0M62IyO4
okAasuxPrnowoGK8Ul15xO40x0DXb5ZsLwMtd6jl7SYLSXSqwf7psnQHW/GKMQTKaPndNyuNQOdY
W4hkv0uOIGH2dASSN1pXvRe5la8Iurkn7OKPIvc25FLQTNzxfur6LzyUV9hJzWisG3Gw0f3qRF1b
JknyS5Y1xKaPY5tluJvEC6OBnZzUt2qp1LO+O3P9oMnLs9EzV1WD9Z6uSUlaTkQhV2qvbyx7PIZr
RoIv59XurQmzMAFUc8qA87Izj4P3ZbbLWxfOh8kpsa33r9VyVQL6RE1e8GTL64SVxU/9R8+zXwYT
kKtWL9JPPtufZXEe58TfUE6d3QT8I/cId68D/zUYz2ua3S25W+4A/zx1YQWxWhEd6JY3qKtQxMh1
QlFA05XDvbtaZ82L1bnb7jdJ5T1otzvdsB7Ul/bQZWgRsuXMPbtTAsGBCdgmbXEqXmIz0nOfGm/l
ZRjCdetdLpCcoOTcWW85Dfcm0NY90JcgWrIepHln8EI4LxDHP9z3vvd32ZzijqV8i+xmfPc6kGoF
iVDrNCTsPwL59sKLo0klzl5L/ZRN1utcvOr0B+rFvWcXSXSX9+5eyRmao5ifwSMf6xVdmBhRpDCX
uO1C18l6gAE2pyk0hhfPZBdLs+UrxVO285ifbq1lOq8LXNLFIxKA7oYxkOqodz9bp+f8laCNV9Kp
3N/zSRfeS0s6EgfnNT3nGOm+vkkM9Q9T0y5fik/fBhUg9Ed4p1JxGJz51kTw70KDu1bSey+hATen
Abey6M9xyX5QMz24hu3PKiquGXJrJE0O0lk+Zhba/cprbNMTz+sPM+KAPgIhsna6w+hc+m/F+Lao
oCzWSXlOs5+Cs502hgHp2U16hjkuaCIfMbNG4LVrTodZlsSIWrMC67lDiueyGerIKx0K0DLItkkj
eOmcqdkt9QSeqfu2WirVlHUmXcShnNav1BhJLnnZTkm6wKq+6VDMcU5+z214ZdWYXlEGYFuDpmx4
d5GQIEgudMsEy7JntIUbFezh5BZiwrgfQlVTi43ShC4gQrQTE4scuT395uUwBYEm9qpgJ4TriASx
d2F9bMcSLqBejsmoHXYMotpCMTvUxqtZpT8Vq0LMeXVvQeNSzysAjw3hXjlmIiYbGENXalEaD86g
b62RoDt6WUALJsu9te06m/BmT9y4+5YXq2mNjkfeC3d3w4qc1jbBjvzKDee30gYMgDbgXhgzU8sq
KFuMdsc8RZQkg1cRH1gyKj3q565NnS0kRpZzSrnBFle8sUQUrtXluLBe7700Q5h1rmqv3mRGaHAV
/K0t+YktYY4bPMtR4BtOFIgH0M5veswTgBIMQibvXpjmuJHJ+GDqpt7pSjwn7vSMbZQ8ST1hJUpP
ju3dZhYTARO/HKXLEBWee+ZYm2srSDakREm2r5TuCc6afZU9dIb55Dhtit9evMuRIgW6w/WaV9cZ
CmIUZN69KuzHUEdKqTquyOzvOLKF3B3HFjSpcMFCrh+ctBXDVuViHb5Rtd8JOtxPKUqjVZF1Wwz/
WzQ/WM7eagQ4WmG+lhg7V62XihXYidlweFBPkFGk3lU98HKJ6rlv8I7kpbh1iEkbVXukz3kzRaWi
hhIpHr2etrycDo6H8C/MfI92gKHUGzahZwP7LBimYNW0qAjjDIvSJretB4C4IrYhzE9DffRzMBqC
g6nq2vyEaAXnObg4xVmi/BLBNLHW+4wjh2JKXQgyIchCr/9lEgGXo3D+6SwlhQXqJYXnNPTMhFtj
EVufCAL1FVCAJcAeiWcsxwWVbKtleOSGgkCSOl9uqt5tesFTB/KjXjHbhMaO3BkLFz46o2MRdgmz
MngibmA8Bhx/gs9j56hTkw1vTc6EWc5JPBTeq9fp636WbEIk1aJ0rq69yb3RFiblpO0AowR0aUmn
ns35KvfnDyZf+1ExjkMyL0kQiiX7V7oZwlbaThxkUt0wkDrLeXqaoJhQGFzoSjn8O9P+7BExjIHc
bxZASSTrHnc12XE3PzHJyqKeUjgcamYPbfLcuQFn4YAatXqmq71rANIf2w/Taa4Q1x6WPmcZ6d5B
ocMdH+XdhUS7ksFj1Lds8hneBgk8YV8llfo1qoBjV7zrZMp5zmFsehJWacX8I0lRX+uWnrMjE5MC
OfSdOcqb4qhn75MRWtiL68zqytgvug7wxdjFQSq/7LB+prlh7zWIAafjHsPcFAeVuM3BM+3DafoK
UNB9md/JeW6Pgb5jlrLG62Wk5RE2RDKYtvY8PScePFm/uZRbpTr1W0St3wBKIV02R3X5JQsi8xkW
npVhJeBKu+Py8btXmeYcs+W59xOSC4H3TzucN0LouAzH+Wb16iEy7fnbl9YaCZ9mOfHrF8qyl4Iy
xhd0BIL4L+ZvfyJBid05CerrKvR3HQYy3BSYMtJgRXmpv5DEb0rnmdiMjEOm9BE93r/R7c92Ve0H
3YCftYdgk3ZYOwscCmuubz2j2Td5dvZzcqz1wts9FNfoTz8te1CErE824rVex/CoK4iLpllhJZEc
GYj83CNFxY1pHNoc4VOFLBwpI3AB1GOCmoXm5Z/GEkvCpD/YkjNcyn1ks52uE9Yf5fZP6O3ewfMU
Fr5Cn5OfZJ3C+wo50x+e6K194oYPnEl0gS7CgKnYA+vHKZ8qgoHEm0ebiVptoWGD21u5D6cMFpMD
rgU0gZABsJUCjv+oXl0DX1FJoB9ptszO3FaaoNzG5aIJ1XgdVN2OLcje0ZBtLhKSqxgbNXI8rSle
ztCZUblN8aBS85h7ujz0Qj/bdsddZVMP0IP+4sd/ClcMCL6WsEdydolB4qApQ66JAQFmfAVZTTng
c5umkN/JlXE0B34RUE/Hfhn2tJuYq+ZtT4FJIZu+cjyWH5k+xa+L53OAGxjVWTHSXfmAUNP8fRRp
jYWglpcJ/EeoSdegwjtiuPN509eyfaXz5cCedbya8vBXLuYUDRyCUUHeicqmeVzE2VKLzwEnGJlD
UR5GsgTZwss4B2H2kY/GHLFK6bjoKCuHqd4hszUJ52rMBzdzQbpotAp5M+rgzFrFwlmMHBpinKyl
fMnbAmGkfaUy08fSnN7MCfcYifKgOPUtop+XaIQ90roJIMO+1PC1waxlWbYLIElG1lRcTqGh5shC
JLi1pv+Jhs44ekLs7XXytqW8YFl1e6+T6tzXJid2oWLBk6EjxuowDgVPhPNIGdaqFTUu+G1CzlBq
az/fplrfD6Hil9Fm4e0pLUdv2hWfsIe4v+ectEdQwdBkMgObBLajymweVmyL8ehWT+aYHSfpoIOC
U+nWX7cDcZqXz0NVfOvMfh9CbrawNJ5ThSy7DvOHK70PYQNuzScf2sGCc0w1U+R45eHb7Q1A20a/
KVsbMjmn71ULeifqO+01FT0tmbBWtTNpT+nj31GJDoU5vSATRUHLfSPLp2ztP5ZPs58Q2YxN7u/N
JrCYuasjZX7AgVyohyCusHmHBBQ7zGzwJhgxbwNJYA9EyG4CAdIs93iIXi1pfzeLflpX1MraK196
kT8NSpGaDSN6hmrOrya26cUMbtaufDdLTEieVQLZm0GRt+0zQQGGAO4+HCp373HaysqkTftZsPeW
6eRmztYiArMHenk2HONb+vXM2QmcY8YUknViIjd5UT6Jk+KgnuiXN7oH9B4C1J8S0LHJAAnJoviH
zIthpKw2jD7vhqzd9p3/WTvB0Rbdv65sbkIVzJGqGDeJo0VTHbddDn+u8KFoMWZtObqnk/ORXOYd
xTW8b07IMc32lnIGHtSALoNrGfGOXXniUDNXgckTlcOUdz1nFaDTvLuZF+4lAmaorBmsBfkmsBVH
uYXmLsD0UzlzmBVo6v3IjsY4G2zZQNY+cdzv1ih+Ct/9WUDaZQPpHh+peXidZjIPQW7fDwYazeWg
AIWPO+LEDeby1rqpZgzd/rBsytF34kFVr1QmcKywGSJqamDjJUe11pc/mFOcgpnc+SqeIXBQs6Qr
HKDKS+6xi2SqIaUVhOfeTWGW7DPX6uJu5rACSVSR424t1t7RwteSfzqh4ryazIV01U8bu9bbfqw5
3m0l6mCAuQYcQ1iRqQyl/sYaljtb1xC7nOljLZqnjHNFvgjnpQcOYkO14bBWllzOKAVku9asgwG4
IdfkLeHAzWtiQzKeSnFuyvnVMZ0bbfrvTWlugsT+V3DsMRFWHcRKxho/zMbyR/GZgIm+1E0WhCNV
n0SXPhPSIlTP/lCm36ZdTHT1b1jDf2wHcQEzzmdVLq/zRA2pUraN0JIcX9ACywMOVpV03b2LKRBz
A8jdl6mzHnzXMOnLU2iNdF2JbEB1WbPJYtVZMXwabgMkr7hJPCfmfNAXc4E95zKatwcyBLiJE6ZC
Q88yMhTd89gTZLHY5zomH6P5WffLUa5C/R+6zmy5UWXruk9ERAJJd2v1nS25r7ohqlxV9H2X8PT/
AO2z63wn4r8hAMm2LKEkc605x9zY5vSkWtqGIiTPFilHAXEt3zZEia3tGGl+hJQbbtf7FKblVlSq
WwvP6bZ4u7/SnjuSJul7aqy0IgCjkw64NOxfkU+tRcsv9GNxk/wDMH/M6OB6lI4NZjNy71ejwFox
fZYKrlVgUDdnCvILrBPDA+sOpZuIifp1h2RkNfUoFETwo0op9ovK/TnpLGaB3N36illuZ116BX+r
aKee0hN9IJwg8vtEKdnPIzgtNuX2KDGYT7QfdmbU3CdphBMRhdlIJhoY4mxrNY1aNzYLo6QBnEdR
zxKxJOOHZfw4EqprDDNAhdr0qgY3vCqN7qvTHP+xlt+Lhiq6bTgp05LpN6NJe6F3tW0UMHXKu5H2
p+NBPucOn2lAE7oPdPNBhg4Ly3Kr5wgUXGAn49w98BpdnMeImWjq3sLcG/emzFkNj0O5sdoUdLk+
7LCl1dtKsxPOu9m+5f68cf3ke28EhIFkPjVWwJwShtNzkexAbKvImB58H9CiG12ztvnVVqLAsA12
enTGd09BTFeSGlssgcgFWHw7I5z1OmW7p0ULKAKcs2ASlqC+XqF+murwIzPRe5u9CAkLEWcW7wor
Ykw1MmX0H5OY5qN31rRYf/B671vrADFLe/WndUeKsVxUGr4EUVKrhD66gtsCFLw196qSFWsCGW11
hP5c2/p8o8XnEIPPy+ukoETQnVlt6WFRIH6aZRMBvpKy7c42lCiDRv2mJI9nWw/VMW7ktxSwB4X4
+iJleiAn9U2LadUY5pbAz7nACVbOMnR7FerxU9kC0DYohgSo53YTtIwHfFsMSMFWzU0YdKZ0mOoW
X6rzIW1m2GJg2ejaxp6auLiNghYqQsuDlbT+zcD7gpgdMpmdA2j3Kmud6+gI1Uh5DcsemWiMmTFv
TDGV4RnPNd1vYBUPYcKtkkto0n3+GZFbD9lAJ8yh6mCUHqimVL3muvhVGMLf6S7xGcDQRu6XvHdd
wSRyIsML9BEJulpMO7txeoJLWAE0GrO3k8ElmURxvpHNWB1rCfl02SyHdlmXcy7es0sdGd60SdPb
miN27rs4t2pU6gUynh4DATY7VKl1P7KdAhe/pm+xeG/aAnlic0Ygp23jwMDNOp9aNkjHWbJJ62R3
yP7lHJfzdxPOwTjxko5D/vIe2+uqm9GhOKABgy57MyL072Exg65MOM3cAVV2LPmGJvddMdNGx3nj
Zz7db4yXrFJBoy4bLfrP3nLozuBUYkRbIHYHreB+U2bAA5k8s7tsCIMg30MWVzmza5M5myfm5vZA
0ZJM37mXumxaP6/ve5nr9fpmOYnJrkHIOz8p1Y2KFzR+z+YvXR3aAyxy9c9GyohF9XA2s1DD6GN8
eSmAQ4dXyDJDXzkUxZggeEAjfU3UvAi756NKFWlTdEZkVlBtbRA9+gNNrNoGSWUME8EB8zuz/MPL
HlMd3oQ2fhKaBdYAS+gUpEDhjgm27SOK1q1tqVM2f7q9fKsbRGNhgBJvtFeOWZQw/BMTLEAgadMQ
jggd/zRovOsiIvni7yezfFrLppk/N78l0gHxERE+35frIBqlt+l0+T1u0OHnJ+23DKhFKN4kW38Z
kbKus6KiP8da3NR/URD9TXadhtcco2vLb5m0rjmCn8LXVc3U5/h/3hdJ+4xU3f3yXt0fpr/NTcvy
mARWraIXP0N6a2HBj1t2h8QAdFtlQ0N0ov11P9ej07k/3C27QWUXx2UzZDP7ubIRFiw04chp3YQv
2XzBzpepZUwOEW/Jh9Gw8LxfTP97XS0Xl59k/haC3Zl7pF99Lpdk2+sgbwuIL7qKYwRX4SFA4LBb
3lJ3IfAub7b696tx/378e5g3GVJVRBg2H2sGKuC47BXBRNmups+IMIKSaNXUx/tGeP/sLe8Y3QTa
vTUd/LBqp2PKxOk4qgQd07xJLK1FIsiUJEcXw4obKGFfVdGtnTe0FbqVCyFnKx2fdeMoiSKscu6T
4JrCmzfGfLhGFdPIpqwbVZRGpJocrJSefaWHZJ2HaDy2mWmuOi9sUTOBe6mXDfX9kHb049/n6+jU
How2bg7Ljy8PGKFLPEROmWD5qeWBcozafTyROK1HunmyTO/qi8C7Vo5Bm5bCcJZziiQ0VDUO0FfT
yfqn5RmhX3tXaXbfkYHPEUr/+cmsgxUelIzWo5GuS8rON0tzg5tdDWJDSai9nxt0Fdw0NyfmpSoM
tN4cLhvicNXJhD+z/NTy81iPmqeRm0T377PuT8VjlJdZ9xhm0dUVhX2Kq05eSbbEmIAtmnVyLK/h
fG7EB73JaHqvJ5mGsHGYiTMQ1t+Wp/x9nh2dIEBqT8svGiYWx1wA0wbNB/pddY1Ky7j/keUJuHAk
KYkTCzh8koyC/Dlhle5OSwPCUxFMogsI0cSLwqfWHtmbVJBX9ZBaiXWVWnesJt88j/PPMr5bV40M
gFWGGXe3nFs23H4tpjgUAv6e08c4Pc/zwTGq/IOq1B9qkdGtdJLxWpYbRd3r5kLctJHfPYKzNa62
Pb7EichPbRua1+VUN9IVdEiJWmtIPZZTy4MxyvWDbbAYWM4tG88cGz7s/z6jVaz5ApZU0iAe5+9T
86GB7lQqevjzU5YHYossqtaWH3//+nIeptFDUjuEmPz7qjwmX5Sk6csvzxjnF5+1bb3tbA08UOlU
V6jLuWv5T+W8qV14tZLkuX7CAOQGg3XVC8e6CkbkVWGPFdJDzoF/sq4wztVMKqUTNp9bNh6kiNOc
DQ464u/lFWtW+mhLj4bbaaAw9ZBUnbPRJiClVU86JHL5N2XH8UmhnqcrjHigc+gPK2aisL2Ha1u9
yHB6qVvm65Oj1pj+fjRtol2reZPXKtyGhh/OpXP/ujwgCvKWDQfZjoWOFkeDSpOLUv1hecr9XO2f
Ktb81/tRrOk3ci5OgyGNHXHp4b7UCNrAbjw9Igt4mAriZ+ZOV1QM56C2fnDHem8aIrZ8llmxilDe
N7TTk0cLLcaD0vRo7TUDMe/1Zor017g3vIeioherdPetNPx9AzC18XnBjBoPVm0/2A5Kksa7DPiT
RpxurQp+lR6sxqh0onVT2A8VGTtN5nvbKG1/+UN3iHUMY1Xk1w+dkdQPXpF+qYSQUVy9uaF+21Uq
AIEfgtyk6mX3pKv75Q/p6ebeDCKiPxBv842+MFRbx4nJesmvuWRq+hlo5JHy3T+NaDgqTLrsLhu7
dQXzu8HRVsuunI+XR6y0AC0E+blNnqZGMWwsT/DS2P/nuctxqac6UFN+qv53z8+n8Thlv8gnIW5s
efB/nnt/ZPkJN24Ij8/EodI0qOt/n33/ox0UatQ08+/mv3lPy9bfLj/3X798efT+wibADU4bE1c8
vyQKm+ZDPRpyPbr+f1728uz/+rX3H4zNtlzXZYT3af7Jv69X//u/3//k3//YC+May6739ffUf/1j
//tOWWJ095K0MLTafAZ/f0ZBB1thvgOkOaqXyrLiHSh3q5TqVpRl/6xFytsHo+88kEYwM3YlklV4
bvHBjPX+WYqhvPVUY+aD5Uzs1GpXuiF58hFGSnrVByft0SU0jCCXse/GU1kMV3PcdYR1vCtbqx8R
0xMIHCvnWaY9RYjZJ3uypnqkC5SMFs3QiKqpyTJ8rD2kRzx/rcmpf172ghz9Lt3n+IS+vabK7nVb
YWrNs80Kj/IW4BkWGjrLrtzuXzxUpHO8d53q2LBKoox1d/BWE1LS3fJTy0bL8nXSyINbQUi1ib87
G5LujOdYRyvpk7PFd/mh0l2SYCyL+naOHiyUBAr1npoOFdCJ5Yj0hIkGAlqTvMGoFgAfeIpgdG/z
McfkPO9pRRAfBvpFPr0916O91D2nhHW9gPfUiXyacYWiw5SHBYNb5/i99IdvYcY/7+Ys8IVALlpa
jX9CEkIUoFE771nu7HCvklYXKcKdBvNCyzVYQddxvrkmfWL6wNmjTGztpuXe50Bn4VtVuo+Zkb77
rj9+lzEyINobLx7LglNqGSWVxtJ7RP+AUanQ3inpOrdqGqsnfhifSkoRh/UAZTZr+jSCDBuQX5kf
DiPQqMno2dNyErHzboba6qAd3NlvrdGMvRQpUXcEyFSUT9oEeGV3spZrII1o3XMZUkzE8v5kMSvd
l5T1gPqE2+VVQsRZTYZBNE437TWlUcen5IVatsHSkQv/tQRVMDfphktAMOnRHkWwkpn+K7Hy8UrN
V903VUJljsj03aCaP9CwahO9unL2jqAEkxOa7U9jB7gc94WjjbtKKPr4jhOD721a/AkIgTT09h7R
Uo9/N9p8WA/NNSvSVTdjzFqAJbhRIloL82HdCskV5akrEEyKCuVbmgXyD26nN5gUzSdNUPjtedlu
/YhEhMLeQWlwmlWoXEzkhNGeDez7D+1Im5bgHmz3Oiuxk2+b/qntO/++l8ifcT5o5zAZS3NdIWMj
4kgvn60ZRYfM+632Ne9W0WPhK4SkT+tsyJ6V0rE5xMwtfd+1oNYgqO1jNzsamT9cKEA0eOn8LZqB
9oBSqPzgDYN7TZCiIblvlomEuYb8e9DS6taY5Zc7JuEHVEW1RhYdP3U+QjurpA1mluorQuNAJAGA
ldA2tnIoK4rnAFeHkEqi0dAfkDpmmKihDjImnfc0mKyzkolpm5gPl3NgT45eWRGVMQ3j94j7hmza
b4MH4D5lgrdNmFExpoQhVbOaoCRMaAPBQ9f/2qT1U+CW7kl61CYzJSHazsNIFfENyydxTe24vPRV
8EyEAMGQgjbXaTSBipukwT4RjOwcaRJH2x6q07sWFbckQowM7dEHNdR96lK3PzpZ5uuyMsynurUI
HwgS2A4GINrS7851rFgF0wLaEutMbLQZWi9uWAQXHDt4bsZD7oXfTD+dLT3pSDOnkmo51wnzorcw
JrbMOd1boCE2tjAgK7wNZ8+kbiUt1zgGLrHg6Yy4Cf3f9F3cx1YyRQGRFDITcpwW/hjFeqm11otv
1fXGRYq/ZW3nnMsw+kLrXRwx4YFm0UK+0KARf7jKR45J6eNm1ihuWdQH38UA0KHwTQqVdnYKS+6K
whY/SPDF+aWF7a2XL+XkctnKNEFs4jQDqzs+NSwjmH51+xCbSTsPisxr2/5NT/yRib/7NZKuQaSp
3iGu4dtrFyTKc8tKDss3euyNeo/5rH9QM1fTyOAVZPBoC3r16zGaJ3Cir2/uzBsosp4yae+jR5oP
cX5Yj6wKnrzUdy6RFpRvDNPcY3omsU4gDoCgeZ259dJMjnwx/eoPQUW5TPRzM3MNLAtWtl72+aWa
D535MBSRWmGwIJaosKNHMEmYuqIk+7LyXdKO9c9xRqOG6O0q3fa+of5+XMi1kKpXGpDYF403nxKV
YEjr8uIP+pVZ/IcQ/yGyYmoIWNbOvtdF27Bv9BdvSkzigoNu5TeK8LGZFlgqM6JQ7xVcphxGaA5P
giw2MOZ8vTV9pYt65VrWTIwUTrTzhfplujbGy7qhzyvtOQWWuzZEjpRI+UEmF/sbt7Sq3ghewkp3
6uIRyITaOhGCY/j1auhfohakSyk8YOAchQ3tTy3A/zxwGUV18nIf32Ng7AcYawEgT7v9VlnlxZEJ
FPqE/m+e9/zXXPkrvo9obZcROFu23kD0xEBl9D4aYtpArZ2at2mk/2ESqrZpsDreAtM5V1hU38kp
w1qV4chdDnH2aA+oK6FixXxzl2GwkkA6U884xFHhPpKom+3DMczwVvRnvGjiG7gMj78i7acptegF
mI2VoKacrNcczwM967ncO7sfbOOfPS0Y1QrzHwjWGSHlwkza1zbtiXgsadIvJ0mr+ohEuEtI1xus
ptvqImTWq5S+CgMs1mHu5JvG7LLXHJkwdGD71+CSC6QHpb5BUdFeS/RKKFGMt+VIVB495K2mdPE2
ZHV2ti0qksWMcWk1fDyDgft5QAr4NNnjCs3X+NnWKDURSZeHSIrwJRYOAaxjvI2V2Mm+QQa+3FE1
lqx9QX1iOSebErDgMNa3Pgm9bT2SCaKBKRyq7Evv7ddCDulREk2xzQVGmqq2IVjatnldNpBjiBKh
2IRqinOhwsjgktW8TMqENJ29oYf1aow7nPI6uXhhnxKZgTF7o+aXPNgFEsOUiRT+Rv1qBpjuuWbs
X/YIirIPvtrkLe0AExS6G/7sTCJQ9Skqno1JWUeIL3gDlzumT9+BRDevvkEv9bbLf7Yc6gKGaOt4
IEoRlQrWkC9maH5YEndPDnt5pwGpvTm6S8EJvfIq4qvyShZw2w72S1Rb/St/9JfR1v550IhajpLI
7Z+HJCITJXCbS+nhQstLzXn1DKIe2iivngizRdPrdM957g1PBqvyN102z701qqflA2794bnQp/pU
pdUVZG107YKEqU7vpF9+SGVU5vo3ww7xt3lRfgoEz6g1ALSEjYN86mgkaIxmZOP13SkwU/1n67B2
DzW3R9Jh559+CUdeuUWy1+om/2y46zuSmUHiZeLmpPqzNP3sk5uIt8uqdGvaqMIiJI4E2jWbQjLM
Rnl5mqxiO2g+wYtF/9Xb6ILaHs5Vng+kpFWBfBTYH6nJ4EOMquZ5FPl3z6PAh5gBGqRfJI8wjN8p
feivgCvDV9BL2nxg4716gmgEHzg9oTZsX/oq757Q+MToEK5DXae/q/TmYzr6bfBrmG4b7hsU07Ut
h9myFJUfQSQIF8k8Ok7zYcMsAHxES8+rwgZrtRWosMpLzrYzEXuY4vO8DzuR9Gx6N7DyS5187jJm
LbIcLpuFn0/+JeZLt7ZBfYKFbmvlXLTSc48Ts8QAsTosi/kc2aDcXbjRXvrawKuUJBrUpJr8SDzo
a3eEhPugaS9wWZwn/K8cmd34lkonPTmUFq4dzo+jrk8/KWXipSlr+NTzrW6539EMzCAJljhQuPGV
ddyczCp4EyLvztkwK3TnW5Pxfw//PqqFF+Y4f3oVq+dmcuuDPtHhKdHUUU2Hrrdcho4SNPpjnXDf
KHLOtjaRZBYZj0ZJ26pYbulNWHKrtMdiY0pqYFk9xu9+TDo0zI+4dZCEiiakDocEorfi4tGcSoP5
a2cwJ6Xu/ZAUYJ3u6DpRILmvXdFTOWCc0mm0fSb92K9R2oqDOR/2gbUnu3t6zpMn4oWcp9xiFcL6
cPzMhuTKra+kN6usF2mYHwoxGg6+4DcK/QpBKFiyJqoLJMlQT+qFWtYmcCgaeoX96JTfIpHANzH7
D8sy3GMW0jTPVF5tlNP2TH4L7UL5fAfkob7ZMYH3Tb4NSHB7jCoHApU9NcwpWBiiR0W3LgF/6kWg
XxxBR13Lg/g1ZJgikMfdghgVK9UQ5kU7hOMmLsXKhvJ10zKuu+WNLboQkSypEysbi+w6KGp1cTSi
S6gw/UQ4gJ7Y+a7F/u9/dzRN/aysSp6X3zTq4iMXqjgt41eD+grbbyouSSIDHPd4pgjWaGETlMN3
dMqMws8JWMc1SmwAXm7NuB7Xr3WZvLJQJ8J3PjU4lMoqy8RrMj+omrKDR4ONdHk0dt0fJCmk2zJA
pprMBMRMILYYdM85TzBJ3kjz2iznrXmQh2Tt3Q+DwPoQlA2oPHdkSCI4XZ7lTrLYFIAyKWu21baO
LGKde/kZAFn9lU0s+/X5BkxyV51byDUwd+8jO7O+ii75ijM9+UbHmtrhUIfrNB7lQcU1+pHAw4Xe
9Y+pwVtBZ2gryZ3H1QZA3VOd97MnrzSWzkvihu5XP3ibTHNypHCgkX0j7n57GhCMuLU+SXIoCQxD
0EpZgwnxEOxaW4uxMnbDeYY/QYuicZ2iTQAdVBH3Ae8GZBqgRTbOGohswDrSL1+HDyMyKbw5bvPk
aR1a+Fq6VByL5lKU4DZCvXJJoHWM7UyUS0FRhomuv3r28I0Mef0ykgjyOkI8WLFm9/fCKbcT1zY0
X9xWtuLyTBplv4tEYxku4xc/wWCUTQl6e0uyvLVM4peWp5BD/kiLM0DT2BjHtFLhC25jpqD2eFuO
wI7gX3GpZvZk1SynZOWFL1L9CeYnuYmYrs1kIIj+z/KUfwF0q64D/51XqxPy521poShOk5JcKtNm
klX49g8KqHQlZsafcFx7o9U2Dsf5cKzQA7mwUJMsT76FTvHakQMRPATAaZjg/fGK4BN/yHnyPXXO
kiJ5U0uFJTWamvlWZ+PhB+p7/2KlvXtRFYFyjML+Z9P9DKNO/2AqyMKbj9hLquhn22lPfZa3b75h
in1Vdq9Db+Ooq3I0i1MqnvIsFKtWmeukTa0XCAEWnwgvJxBKYxWTGauJ/Lsr3imI/1x24Fi2btDi
CAOz8MOuvuKKRQBAMH1bcsvDoZ5E7zIcVlqrXyZm7qgEibVB+G9eXJPeBEG65BchS4C1Fs5IBTJM
JiLPoj7IES0HMLREEO37DFE4nFCHKJ1SXfyCzKu2K71tqjTnsdRcajmG8VbWNjYAyVivObPmKau7
K+4nBIdOQPsXZz/9AJROSWXsmPeqq8Zc/aq8PtmrnNQeUZpy4wcukw2r67m9a3ucbzPJb+pbsVdT
/1XaNgvpYDJARi9/iTy5jfQDUi2i1g/3JpcbuCi88soPCY428+IT/knRmwilm3abMRRwiVrFo94O
Jh3j9kXoZXuAAmZt3SK2j1SGJOK4prn1YmZcWLMNdHrB19psoJBpMGis5vm+AfiOqdYABzTIqt4W
8VpGxE70bdQ+LxuVlgRIJu20C/P0Z5Bk9XOQpFCXzPI3mKj7znwmSCCWTkbkI6cvxi2LxGIvcJJ+
FMO+cD3WXy58jqCkOaHX7CmuqaJqn5raKZ76JGuhcPni58D/sScrlVC1ODgv4FkCNKCL2cYE4aCL
HkGHXMjrC+ekPQpSGm8VSO9af4qQl9m9rz3eq6dtKdI1HBe0ED00Mtat4bBFLbcjEmoGW5sNdUVV
4NEYgsP9o8D7PG6iAPZImzB1cTP9zHWbHgZmI1APmf0G3ZVawXhrsrx4nv8znBfBIOyveadwR+cr
SAbqaZAKVde/2raY64+t3Jml472H5ngQTf6rn2Lzqutttms8SEBpk7mrOy1TC7j/OHn5VDUoGRZo
p1l6UMMy6xR+Ia5UjygBUfrPfvH75ZOL9FJFmkaqQPnYhXpCzmeXnKAAe6cowGW4pNGUPjjHLvXC
E+R4dBw5+ptk6AGC6AVZmqpOCNn0x/EqfqcVMwLaVeTTVkLfL5fBOAJTQGAUbhDZUPegMrJsdLg3
aLlxdpk5PGH6O9vAVMmzOc/d/aDGJ9xybzMsgwCpcR3M0Ewjq91dBFVpmxJ6cgHVhzQbbbeXViF/
l7dGIUqhC3ILE8v/3Q5/MGaFv3INGVbZIMO6Z4jE6HZrHMHZukviYk/q0U3pPPr3xZkZxXsCXu/D
AORAIVZDRM0pafrmBGKSdb0VRT9d/WRqKPPqBA5oK6JnPLj6Mz3ytWcN2aPrqtcu6/vX0Iz614To
IfjLL75n1seiYDVECEXKDNQ0mtdacOfTbQwqUdihkZy/RrTLdTpiwJtkMwvD5bEvFFGAFUaDrskY
KgTy3sDtxOP9HzM7M9zhbnRQe3lqVyFz2aUegr84wbRRpLa7k/PUnWpIRQJ4Ji8tAT7I7Qo7uYhh
XztQUUH+WXsjtbSPTmGaYulyGKuZftylgGD+z4NJ4f0wJ+E+LhjZmunHpUIxvAAu04EqKoqks9O3
9aoA6wUSKUXLOYqUPILAuC6fdAyCtRVJSNOtNsZTWFTDUY9ZnKpo+L18c3KTHlMc54cmcL1LJWMX
Ao2bIMjqPtus0PZEbuE197VrBxrgW8qghKs29K54sIyd1Mxr2YXT2pyX+ZUg6tPzaQMbM0G7oui6
QOWZxEJeWYYuSKYkGjjesdGoGHvKwguVd1N1oDyeN93MZKBi0Q8zToQzQXILM4crFmP5WnPkeFJB
gPMwwXVOQX764VKpeugmVOuam2I8bg3tJNty2rieUV2BWvIR4reIsOQAJC4KnfHQTX7/3Uk2oW/Q
aUzKz9hPgk0pJ4zjnvil8mjcxMgEDtTvK4a4rNtTImqel9V7PIcqTUYDgaijjgbRErkWkPWHFIPG
TyOItp45yD9cY0fPToudDSRvY3nZeMF3FTw0eur+YLJN5A2+o1PolnLPjKKgG+3RYuSOp0t0mV7b
7e7jDyhAgg0yq3t3SPaMRTJ9920iEaRKqKr6yqdpL/DjS8ukCOgRF5EbGJxM76WtMU8McyGB+muH
mnI8lHNxhISMdV2BgUjqCfCkwXXsRNltGeyrKLgVjW49Eto1W4Lr7CtWv4UQzY8SHfkaLvSqV/4I
sZCZ1KBz/ZbEw4BIatbLdwsgWfs8pKSk6k7UIbxBhzeDjlluGOt0iCfyDjWCIwlCl1ZENWEUIc11
+FiOpW+XkcKZx7JhmjC4I7+9h8VMSv0RjIs3KdRXlcL+Bgo4rPxw3IH5Z76jFelH5733mTvt4WVA
/jR8dSwMbG1tPhoXgAe4D7XhLbMn/QOxkb6WblA9QtjsoFlVlw7NEr4R8Hk41qsa+FXgr9RgT9jb
ilcbRPyfWv9Jvc7awjMtNgoE7oWi+tqaU5dUOWYXs0djOpBatGya0fFOVH7J9LVWIAqip8bKvu7v
clgZl2U+0JjoV4cWQAQVoF/My7VV0amZRd7r59FOSc8LCByBi36MDO5B8xyzp+9+aZDFCwFApiw1
ce3JUzgmvTzZY0/1uiij4QUOvoVSNasvGfbSByJ0xqsjQAFmBG4XTur8ckMTcVapIKNnPgSLoHzx
STnEHQVSckRLhaILJq9e9yvc1wGRO5BuDGw1O5Vjcp2GlGDDHIewi2G+G1txbEMFoxdUE1Y7xYhZ
tbtlVI0DSGGGNV28qNHB4ziIvwMTzo47eS8TgSto0ocXzfai3XIV1bJTx8QZkEPSAX6831cLRsqL
SmhCAJbyHiet/OUxL2eyPICLzBvK95l1dAjQekkK42XJ/rEKvI6pl9xqL73FJs2a0Gm86/0X1hHV
kSCqtzrRpOvIpnpGccPcWHZNUbaNaeCU3+MoOLmB3h1yRwYXKlcmKl0mK5jEHhI7bp4611YPbedj
EiIPyHlyvWmiWPpedhWJBFNhO2sQHvTR5smUOzB+MYMhFdDOgJL4YalTxXWwBVfVR9gXBNhE0bgG
dSK+sVb9iiW91CKFFIXV79n1G49FGyTitIuOSrcGxF547Yoq6vCusReb/T974b97E2ITJQr59v9/
7gCKHu8YLq2aAUlNBbSAOdyALpKGNZh68xJqQCkZJqL70uTmTnWZccDLX2wNKZJvESFi+Hj7n3ln
IK7vpXapXJP8kQYEG3UZ09eT722aHGLFyhTd+C030+DTdtDzhvgDL+Th+VsKhRcf4/oB8Ry906yb
Hq0W+njSxO2rDItZCALOatSIOqWAsM1nrdQy7182gBdpl1Adhcby5VcFn2xK0o8Vw36QGshhdCss
bhv8LqMUpHrNOpxQpMOGmmq9ScgOIgyaTTWVw8GuTLfahbFVAXeG057Na8ysgw/V1hOu+6yEBxtR
YBkNikT0gY2HkLUkkFRcQzrI2mOa5Ti6sKK89yPqZ6wrwW45hAGFkInPPWL1SoiWDzHaoW0szDH6
mQRMf13t1z22ABNUvXcKY6Dsj4dwxKh0sgbXP5X+3PRHo77wzYRrFpdlb9n4FEkJNyczLKxktDFM
oHjmJMXRwBK7/IvLZszeaZsVn7E+nZz5vmUiaM7hGP+UYKTGAJDDNjcGuRa9yR3UTw+C4DK89YFx
6ufNcr7J/kmRy0PT3hJRPFFwpXHLFaRYfHBZLQFty/TdL7tP1RD8bMHRsBKZXnFvWeCMO9xrSYAD
wYAbEdJFK3wPfU5hF/ucYvFZVejIEw2rAZgtchfmG80yWKjQe7+/UrMm5omcQBdiA+Lcro5Po5Vx
v1RUwevUgNDFBnedfmrKUmxSMPpAdxPrpmHBo7+uvYcB4aDAuyGQz4d4Kf017Wxro3xDYeCKTGxx
E8q0/b3rAyT/EKErB7DSwAJylp4VwVURcckZwKQW1mdBdeCvgkNyS+CFfl+ECAb4bAwlQLNCVWY3
JRNkFCPTTrKz48TJXjXXCtfhmKJQb0l4izzZrPPGvWlDqr7+707A1GnSQv8sybSg4YvxcilOGQbu
g1nR/ejYdAICkZ362p4V/DosM0vgLNGWvnoXNtHODOrxs8ZbcLoPkpWR3i8rR5jov2LB9ZH7obpf
dfk0qFVbY89SWXpSVZm95bxRrHilQ3SBeyPCY65f0K12qireByWWiTCULD6ICn2I8GBuc1eVT0uN
Uisi/VEvaNolzUGi6dgswhImeRuzdrV3nyX0IQbsvgKdV0Cq0imzUw/0D+CVWEdVub2OHedDn5jT
L10ck8n4NWpsWG/eoDbWfJiE4iiawjqmk9ls3K/cgSZsztMnx9OM55g4vCo3D5PG6THU6xfahXsV
l+aH1+TjMaSyiHrqi9AS/2Q0c0AfWUfs4jcExxxR1SBJkgpSWpAp0aH2W5Qe1WyW4OtNLL0LkigX
brC186i9+CV16oZ6UjDPk0AfdgetopXIIgRIiTGjVY0Q1z9IrSPdv+JRRPg36PAOlHMjgxhcbdxS
Y6RAn7sbbaBFi+mUUtk9/8yMGAY1+jnllJtPBp4k5lvzODL3ne/r8rDMHNwbcf4adInatp1gCVSZ
GRE7ebBGXc9n1Da09Udhhntle2erapiPEApZzkkpFtfWhUHjlDdxAaHZjHz8x/BrTPBdECn6cUvo
rfG2HNahY2xSMAZ+XZX+CrDHOacvv0dZWO3yphEXqoP/7HGR/7OXX5QJjdLTEvq6AtUJVolv0tLw
Lc6b3KsgTKWzRCuq8jOxJuVTWiWvQiQzmq0dcb+H/v9j7kyWG8e2LPsrz2JciARwcdGU5cuB2Lci
qd4nMMldjr7v8fW1AHm8iMjMQVVZDcosjEaQklxBAbjnnrP32t2qm1ZMbLlg41TScb8+oYIvWlga
+gigK8rScHz/mHaewW4kC0p+zzA6GVORNy/3sU/vPc+x9zYAUiJDax5wAGeTcivksrhJzd7QY4um
T+frI0p942i03aHN49chHJT72Faq50ju5nEP6rHmrB9Gt/qhNYGLbQAhERP8TFvgVV2SZAnhQ8lU
GBNJ8G4n0YPZrq1c8z9kyeYf8Xhy6PpIXHEkb9CPM42iaFeFcc7B9rL9CEZBcyuKHhWd6ZpMavxv
jdVmG0sTxo48bRdvZmAu6mmnUDSpva3cBM/lXPEx7j9BoSg2tdQpLtpQeWryeoHdku7uWDJwckw+
adZFs/eNPcoI5GI9nRXYZF2BGzVSPyayle+tPEtXP8ImfZtVHLXoxAPRCrZUTl+bwczpaMi7qXJ0
sMU6OGUrSEdO64ub45j1llo83LKvS2n8MABqFYIt3aZfaulinlqT7Jhc5mcphDxbW9WjSb0dsa7k
JVts2n/y7AX5E456+ayrBviixECf5dAVB2nQcBtft2RNPXm29olOdecJ1oK4vEAUpYcnUs6ueVfb
2EG99+KwWtVUHTuMMQV2w2gzS0U0uq4L+tgb6ov4phE5sAjMeHgLx+hWWx694HCgpoiaFaN3Z4eK
Idr0Okbc0GHG6XTTfoAmz3q+TubLZj60bZrrg5GuZZ8q9/g2/fum85GiQC2CUko7ctraldPI287c
ePM1Hy8HzIKece+mhb6dW++d1RtrTEzRaj60/cLa10A4iDdnbWiGH+Q3EZE96eacMETR7QXGfejq
1VVVnbc8RqiblMo7K8ChKxlqTk+G0R4uhCxEi1E13GkGTrjJtOmfH6IlSNxtiA77wyvtJzMdtOe+
NPUV+X3mIRJ5d6rTUcd6Chld5IyqFM1yloquBCdXdukRmNMtUXGHR3ShHxWSAWlqpGQHu/mur/yp
u44KokTzQ9hEicaro5EZRRbJZmFbXXW9Raih06wE30UHlp+yARGc7OvauM6LcJSh1KlErbFBxY6Z
ZlkLRJ8LulKqA9rs+N5gxAZ9WzpLfcoND4hzOaPEhF8/Fv6KKzPdGX6JxEvlslXhW99rFXlkaq/W
L0NKR1NXj0Wr2DtpZBYpiJPsFP0HTSG1IVXK8A+2KPzzvE6OCdIozCovVQ+Vdb6gZAHhscLe8OxZ
gpQhrK7+CEwzmi/P6UItp3bK1w2Q9n9wk3qjbdhO9ov5b2D3urNMJ0nfCBRwRTRgisjI1J8Qscsj
Bfm9VpPW3Nu9OHWSEhnbgvrMSNPhDHMMxNnT4cje19MQXvG/FRDkXDdLMuVGOocWXepp165z29+U
osHpPfXZakO8DKrh7+JJ46eVZbK3RVMtI51bZmEp4z1prPF9qHL+zRfP/AZQbZigAwRJneHJqVag
RYyGQ8uHk6HtQuupVlgwkgS+iF3yy1qeQbd/0mAQEHfQGoiGvt1g3LeQ0YnJYpEjVmwwWJ4aymKG
Y8nOIZf0ztbKgrhtBgbI/oaLbGDQjFZMsoUOxg6pAe9OKhl35GFIGZFnzZvnRCpk8E651JacNByI
V3vlWVOy2/wZpJkpHxoA86EbFrvBdKGD43HduarhHD0LZW0datWtyWmPBPRUX6tQvhCeMOm0GgtM
uEkz2RgK+4SsxywLUCTTTbXsMRdQpsYXzIFi2waD2Kpa6Z97P1t1YaPeSZ8SSRC/t5n6gdCUcu9F
CKdasmwHOzVsjSUZMuGqJMf6rHj4xhy7231VrPAsMYnF0Y+hETV2cBy3Quv8+z8fnJyJ9qA0P/58
CZPVugja4mjHoFPnUi3rGGOqMRRUj3JmmdpBuwlmL+/0zJufDSmTlDDEy8bp0WUlSImmgpzXNdec
jjSGaaN91GinO5pu3Sq7inZBa5dLxcTH29nIpwkAP1kSuvB0RAYZAR4tZrumPAHOG98riSnbAjW3
T6OS7PlUeZHE455crEUL2Vk5/6e9vkROgWUBp+WhayiI8K5rj0bn2JAFSmLMFPsuZ/e76AlyvPuq
Xywa/9C0fn7prIZOC1aR9kcMbKf39q4V1VZM06WUwn8L3DqDZ8+hJpkcFrR92EjlA7smHoZ/PRuN
kTt/o27D2kFhZGmvVIBk8xAVArZVhOEmRAL9OsQmNgvV/6jorqDQs5eidpoXzdSea/h4n4ixFn08
kGOqpei1bWZjAn/0iR5N/mLTfBxpfj2ZFo11KZ0Ce4Sy+RLx1J5+9Upvm3C2nuKae8+kriumB3cQ
Jrko7Wa+dUVSV5e6S1BO6JfIN0oMI7YztQc8PM8M99B+oXNk9mKc2+koIODyEusgH8jfYpQzHc5v
eKFzR95vt/IjYsfmX8NmVL2eD7WpizwRPeiShvdJOUEypt0Q5Kr4lNT6t/lIcn9lA41+KaV9vVa8
sb3/85kSTn11snGXeRVCCMwtF8/U+JrRD7x5rf8y1HW44LorkOLxjN4zy/j0LJheU7r+17tBy/9a
2uVfXzu/Pn/F/LVpAKU66q3PitbFVtpjtNKc2HgRoUEPMYYy22XmZVY2hJ1E/Dk8dwIsvUb093ou
nAryatcq04g4sscpIwpQ7tTgdJ3hvlEIfLSsINvNX1pXTUHTvIm4pggsdPXWPwRDHh0sHfxFrLAb
GtgAPLV1piwTvMJnIB6sewlcGV+tPmRQVS+94AY86fWHdgoKz41oR4BoQCrw+ODUAC+T1o8vfjm0
R7tIifNRreS5zLS9gu5YqnVxy42wemZEZcWO8hQHwnuwaYfMr3otKF57aJ5MTS+f4y4aj0he2ruB
LPCn0Th7tCDW2Tips83Wumk2d1Di5OwPmA9PVRjET8BrlA1UJ2UzH/Z1+DR/Qe1MkippWWTy8O3z
D+qKbkRkP8HYWvujt/GbeXbprR3bRy6oae5R6XNkKeStvAeOc+nHoH5M/aza9zUyyhx46TvaAgAu
nv/qYEHcWgpuSzL9imfp040K0SzV3ZuAbr8jtpSx8HSoRPUjUSr1La375tyQKQnxktd9txqgNRTJ
caC/+qQlNMmQ7tJ49U7FNP1tRl3Z7XHdUhHnTL101Bq7Jg2abQmQ7GiYySbOdD4blHjL+fbYN9SD
pUJiooG8iL1dfRtiCWRIU6MfLREhulp/8tlOJIC2fjSDnrQhP6sXfaiCqqrpb8SN466dPcJPxiqN
V9YPAAnVY5pQqn0dKx6eBxeOeN70T0qR08qn+r+o/mCx01DKYxq5yo7/WbklCcA8DSPFWNF7h7m2
iLMyvHg0XuYjHGS4v+rWOpBfim6EIr3T8SqY2VDeKqvUtpz59qYbuYPl7Bs3lGPWprJbe6cbRnru
M5hXcadoz6novzcQOX6GRLqwef8c0LTcwSDx485/6owWkX3B4qPzdz6UVk9URhqTyJyxFo1Go346
b71qjKs2KpQjVQC1bKOW14bb8TElPWtZClG+J5q264gAeQ4woG3po8KIhnKBJNVjc89poZEWPAmE
Alsiy9FzFtE69t8YzpOMxeNRDUJGZZIcsQoDCGLG8BEf4xRKZfg/4LLCWw8q0kjEkydpeMoCSwl4
0/7OqJnwBcw1avRiDZyYA5P9CvYIh7QC+qWLyG1HUleNdoNg28aF74app9+aU62lSXpchYlsZy47
5teK4dl2IDr4mYzXmmqHt65Xx52B95ToYYbI82tlUXzLgxidX4ofvmWQ4q+gb2gMvTiGMzpJ2ibN
fpPmr7OrqNFrf2d3ylbxNbxPZTLJwfQpMYcipgHkli3qPD4UhTmcCSJSmE45xR5sD4a7JnnOWxUS
eliItQVJ/k0ADcqqvL/PQmcSLVOcRYVtbGZFMBy4Fdga98k0p+wFi+muB7g+q9JrYkXK1Sz05oi0
5FZOUJz5oTFKvOOxe+7BTj1zAp1ShsMfqc2WNfDiHJutYR18qYAiSZ3kqCQDkS9d5tzpCKOmLFL1
Jvwww2UJO6+ItBtDZO0WRaiOEPXiwXOKb9HDXKFSP5NZfYpvY+6Naz2JxEsqIDG6ka2SkFXXm7r3
mX1g1Rw2hEP6GjKc3D6SUYwCKEmJTg6DSTG4JR2xOHIqMQ+pS6XaI9Z+ogZBrjjkwzmqqfm83ra2
Bl6KSxjpoA89ltYu0+M9WfXZ2cvFq98G7l0rIut5/gb0h9YzOzH3jhGcfSfy3rj3J4qQFybfBT2s
hdWK+t6Oanqslb8uR888AmlWV8zNkoXpOE+NFfYnop3bx1p5KKFVPoVUfvssSNtj7BlXkdvlgV8H
BwyMpHZZoqpYJnN0N5PRBdVody3090S48K56T9nP9Y8BrKOWKJMDnQUpIv9sacW+AX/D3uidQBtq
qdVG89xbUFKd6zZJiWGGYGhspyxu0YGgROG41PqgeGtyQApuqyf38bSSepF2yhNkFtciiCf9Sdx2
uLnQVsouf48CUxxlRd4HQYz+tu1MqJuZ9RRRS2+zilSy+VlADwQ3g1VsWlxtGx/XyzcELVnTLZzR
8KFvqr/eahTuFiUCP6rE+f4GMC+C9CWaS5t5/l7RNR1c2BA9QoTzo71Mb4k+DvexEqeoKnqwzaP6
zUJPfDKQSG5HR94Izky2NvrhO2Q02lNmFp9eETWfUmdCJSvxMaaMLwlmz68RfMatRTVSEam14ZrO
r2qG4lolffuHPi6zTJg/egVZm+4NNgJb9OgRhK0MHvNKBV/6Xn4CicrfiRT01vrYdTu9mdDLrZvu
AwEX08qT9L0xoChPA4EsNNaoMb8xZB5uidEStQaOhjAYZ3j1UUlmVac86hIxpTmMz+hrq2NYaQjv
pxZCXlI7s1Q1JwdSGmlekr2ghebSwja4DjpwxgsiZ55srdvSZ1PPqu7Yp3wA2YABKfgoYtSrmXqt
9UY8pEUTrLD7GdtmGk3pbX02uHndDBsleJKYV5ZNf4H1MdvPu/dYoVeJmSwyKHhbgZ8okl2ELYRG
5uTOSpBg4AKAhZUSNg0cd3xWvM4jY7BUn1MPZaGSvfOZoxU2R9JJBCrwVsNjnTsyvGly6mrpV3OM
ua2K0t3HPY2CIqCQTG1arLG+oC8+cQvN+JV9nHeI3PzZUWN5RBhAPTzNCdOKoOUQMQUpIt5TQZft
VLokWQN9WBqqdZw7Ag7EM5qN5Tnvy/qWj9zWzFHvllTr1PS9w92X7gP4CDnQzMlHdZsmLlLXXnOm
pdT9+rxKLnUFMeDN8cz8quXiIVMc9Rp20c3UK+6+hEasgybAyRBbn2qfeJfSTuXNdd0TPsg3L5mq
4gITF9uPt6igLRBFUlwa5vx3hY6YJEFahJOPbWcekFYCkdeBrTttSuFI4MpOlUMVX5uuFPd1Y6M9
4q/6hKQOzL1tGB9NbNGuLNNvc6cQbOVV8yuyN0h5undLV2zaIPEPSYzsuhviatO4g38xdID7fUsy
UQFEba2HffJIXUFj0sMDOR/SUuNXFVBjTEB+805OF3ztn4fqdGiUVQJlx3A2zVgrgOZdomIx+a3m
kymgS0x71QGHVWu7rw9d06n3xmxQNrNRpxrxrXlEPs7enZK1JPcyKPRTqlc+5bhYrUp0tCIbnCXT
iyqueEYJORmS06GumOE9reFTKXL3V6cIiifZ6vp+3ooZeRcdKxLccsISLkoRPvHBKs+k3+j71iUX
r5D4iryGxEk7bj/odmETGdXyoc4r9VyP8dGgCs0XrU4mWWWq6Z42cPngUUvt9RI6pEqyvI5y+lzQ
J7AgTgUJrPVo2H4dkxGGMIaoqkUuifUJG+ToOjAPY12m8HaAlIi9yyJr4L5CypHHKyVTjAc9t5Wz
R4iWA1R03gB+PUQKW0EreTMVaxpssTGc94921rvrxMHpOPZwFAhditcBtrCgqWGNNY5jobiiuRdZ
BMqKILDfGAxurSCAwj+pCHWLq9ppLYyP7cpPmeJzB6VzYBEFWsWVufNjtVzOtxAvo8sQ+0F+qKY7
itaq3H/D9IbEk16vW6BpCs1maxuVu5yb9b3FUK0jiXrXOlZ/sWrxI/OHRWNW8oWJrb0NUXCvvzoh
rBx+4dsHtxpTFAtoiskAMraz5D1IHgdO6SVEFvlcGKSFpKaj7ebDikkMGL+ps6MH5nPpy1WpNodc
9sFeo0w/6dwUe0Soq7xkPQhqgqiMgFuFzQmOklYxMuwZZRrv5/6XM6BegRZ6mI+0qRtmwzdeurhU
gSka+7n8mR+A2u7bPC/P8xHBcfV+ZFcEhj6uWT0plUJNZDRqVfU+S9yeTPiy2BWVpuzKUjwY6jTw
nOR7XVpxddnuS+RWCUKBAkDVNJspQgXiM/Phqwllbc9kAt/ZdDg/IM8yiAMEGGcMBAY7OnO++VKK
q+EUkv99/rrMOod/2TTTrzfnr2gY6FvMRs7zkRexuRgaEhWCkZmsqqdY63qf2I2OTVHJbLJZIbE7
uD1jCr34dfLNZ2CGzYl57JiiwPije0EWLkYSgjsiFZObTFJn4de2d4vJFjlaOfBJBLq3+SWvrZoN
4yn+9NNXzG8YSqqicBqzzfza/IA64mJgnIVym8fAP/Xa2SbA8PpCZ4IJnGw54s0URKkl7plMsPTA
6bdXME6xZbOJD2lJm+kY8DwBGscoB9ztKVWxoswDtHYwTnOve1KY6UNYHiQ8YRyDxbt0dOC2k4UE
9VW8DMrQ3be937ykrB9NQV5CkNq3WfifpN3BLRkecCm1j04pKSOFqFcwFR+sFuAwNS+SQOg0GbQZ
lNfgmfeJa47bwiyRzNPGhlY5PYRt8+tZBTRtB5Af46S7KV29Qy7OSjybpR0iO/aj7J6DKim2Nuki
d0XW9aev6elklp+f6UVyUz2mVJKC8OulICZkdmSztqqNQj9PvxVUXPeSziQiWbsXNW9Xte4E5/n1
+UFRtIAdKBVsrrkAQQJGEKoWODT39Wc/ypQdg0r1Q8n6dkN4OjLDsI/f5mfEVSRfz75e07nz0qi5
U9OyusqALndFsbfGuRW8YkXeFUIrt4x4VLSO7UYZ0uZtDBx3kkIPx1Qv25Ow7GYZGZW6lFGBcsEd
v4kUh8V8Q29DNDCwu9nTxdcgR8LZWftEc+1910hxaqaH+RkmnuRk5puvgz40TuCBCCIKkLjps3s2
MHKHMA5clnM3rxyib1bZZSdpZ/UGNne7Ig2Q8cyoySWNv5x5vVCfB9Ox7tysloewt5VjkpcarQVC
JIa4eR7DTuxEUHGHmJpKfirp7whU9hmNfhdV4rY1mW75le/iIvgoW5tGPhYa/DSeszOCe27M+YtE
8O4wPfmy6ZuxeR3H2Lt1ZbMmDk87dJRqxVofWBUq9Z2dAFEhDhukCHrAnVZbiIenB4MN9GE+BGbK
WdZbMC+meW2fRt+80IjWjlOgWtexh4KdJbR4+uEq08JD0zbdrmXC8+dLwiGUcd4Iq4WJwW4q+5CZ
i10X0BGcC7/5tS6yyUgFXIEYh7wxDEONl4ldEuThuY2JTKVzpAL2M429KzHL96Rp330N6OZjblx0
alX+VKnvy63miPEoLS+kmctMw4pZc5Khq/ZGFndnCSm7XFVuHS08ifqwqLsLDLD4hND5Yg+xOBmt
sfhLgcuUMVyPl7Inac0PHBgq0wxqbvDOz1JbDNgkUN3o08NAcvVSqs6k/con9U9SeGxi3MB6wEOr
P9nW5E6UzoNMVfE05r+OsmmkZKhtfzSzH0yuIC9YlnfWvDEFTMQhVcp9MmjWTZ22cEkmD7gB3AeR
Fd4+ShEWpu4EjCxCe4MupVxEZaev3HjEQtLqUwCaGsi1FisYKcxMo9BL8KQZjfnr2KZuWctctgut
ieyLnbDhSxS3Wfb0NC/za/A+u51KK4VYsOm1zOup6YFHqmGGZp0lk4/0ZowFlmZD9baR4vx61nXK
p82AYss0qFrSEnTefIbRWkqAAYVDe++F+SHvjOx9SCyb9TIYHwJ7hA8zNO1aQSpLH6JV7xG8IhUo
dNSrBrzn2DEvURKhxkTrTYiSGUpCgwpU2U24Rj4I36bNSUNCXnJwpof5cH4Ygwo6/uhegNp2R6d2
W7jSPCM1E3JTLvqDm2JX5WVf7buj4lqISmZ2hkIIRlQRpK0WaPoztyIT5V8PdSSUUwAY7VgzbSJM
ElrkhL9L8x7wPHJmgN/a8uvOa/rZcaTX9lVwYQ1ijVWxic0lV01+7naYBIXU99oCBZm5nyU0hUZB
oLGbMwj2u1bk080vR23Kbo1dhtMM70PBvkSxMu2ac34tMtvGRCh79Tq/YU6kPKOord2fr/XmeDFs
r6FTSZAbAiN9kfVWeS8g090FoebuUUBUiygjUpF8OfHiu0yYo6R7ZDGqL2ZCmu30ckkaMi4fHOEI
q9eC1fQFAu9OBxHwUUsaRoOwvQs1lIXcJ7WWqH+ij6pCPcQS6ocooHq4MPYEF7HZ3W6KrLH3pTnd
5u2pQUn664MiCu6m5mC/G7VHpC6uMJNhpZ0QjeR3PcNtaTB6jggO7wu2gJ6BC1wU0UWzpkGQSBUw
PFT2FQ7YH1n06Ne1/smAEY1n4peog3NzZdY0oSHn5MeCLdqKhK/uienm5CF09M+xfQOe4v3QNRvb
Sl69ugm77phJJjanaLwKQotXvsF2tme6suEqco7uaOrbGhLjnulsvwfOomwJE+0RKZvFJnQJemAr
ZjP86OOr1bK786thWs20K9NrAJ9+pb6VQmeqHdWfTkh2Jogc/84AFI+eTv9M4uKZOAD7TQ1cOmJM
gh8Du9aXqev4F7pnqCQoXo8WBL09hmt9a7WnNFPcgxIiCRyG3DjOzyjDxdEjNGgzP/vzteDvr3mR
NPc0M8nB7dNdSwdrK0OzPw+9RZzNqCVPPhNuxABu9B34OoOSHgrkCFzGi3rtg01vf6crfXZfCPM+
xI+3RFPW3ouQgbiwcLNw0Th7+uXeFryITYY0kPjBd/z7AsPxIHHE21Xd72l1ARi2qFM7xC2c/ypu
IZxGde54N7Xg1IXOkHzN/dj1dEqgXH/7x7/9x79/7/+n95ldsnhgl/mPtEku9Ojq6p+/SfHbP/Kv
l3c/OJRwJLEJ25YhDZ0gFMPg/e/vtwD68z9/0/6HBJBcmi0+LMOqwQIocX+F4El0ATHj34RpnBxa
8z91nXygRq++mzZBG4708kfZsTmxc8Kn/KKrl0mbchhY6WNb+pCIZFJ9ZyiwbPoiXvqNl59MBtCE
WTV0OWLVus+UcYJx19V7VWDdrLKCBdbADEVHqluIaYMHsad+zzIdmqrnfiJLvPRBGDIa9qoR4RmY
bRv//JeFPES+h1b7j0MA9eLQI9H5eldaFebN2bGcZB0c+kmhNcu02gBkP0q7u/lz/be/fbDV/EF/
J/4EtTitir8f/scpIA2tyn7W/z5927++7P/qqx6zhP/+8w/628/ln//16y3f6/e/HZB2G9TDtfks
h9tn1cT1H2fI9JX/u2/+43P+KY9D/vnP395/JAGBSFVdBt/r3369NZ1RlrTMv5yC0z/w693ze8I3
olcPkvf/+h2fAA3/+ZsCA/t3TkkBhNByEIBp/LDu89dbxu+mqpmGiS0e7YLNqZrCj/c5Tx2+CfCL
Y1g0Sh1D460qa+a37N9NmzBpR5MCbJCwxW9//M//ujy+/mz//eXCv/7Xq4VJvekAAGGyZvErmtP/
6l+vFrdtW0SdprYLKk5UckCTqltVbbItM/30l4/lv7syzenS+8ulqUlTE5Zh2qZUpW1qmvX3f4zR
zJDgQ5sqU5/mRJzEd34rFkQ47ofalpP0am81yNQYrr8yHf9RGvVrZJMQiQX22SP6iaHwKwqGZpnl
cbrzqnWml8aSdKmCkNf95HoHrpMdITiIu8wnIaCwCyzBol9VpXHhnsu8VrWxTBZPqZ6MKy1N3h0z
f/Blv5eq9sJkAbdIrpIkp9kXz0Fe2HulRdY4hvcBjbc+yO9waBeICr2l9B242vx2dvsmObuikEZu
FSkMkXCrlJ518QyB2txejOjEhZ5STU1dgkxFD+4s8yi8Ir/BV7F2h0cHMbDUXsBWRxtf4rzNlbe6
9J9UK7vhr10xD7yMqXn2WcQi11llLQ6Kqnoz/OCsKf0D2RTLLE6PmkWkQOwl8QrZJ8rY0MUKNyAg
tIirqOtg1+e5tSowG98lob7UmuTFT1OaW15wbmK4DFbVHKFilIy5CwFewj9yc5FohyBNFcClR7Nr
NtYw5ndt1hySYoA3XdjqBjlVG5frMAN2Qvp8Eg8Me3VAJFV/7eJoJcN+3ePvIf8rYhjhJe3KoQ0L
K87sjn6PokPtyJlIur69U7OfxahUd8Du0n0MAZtU8lPk7VTXKj50LwMQa0VHLzVxMvZXOdgV8Wj8
WXzhoNHvnWGjks/TJWr1pPgsXBaYX9kpAAgnx76lej+9kkQmGHr6QfBJIvYFWj9mabFA2/tBYBXO
41puMqvRHgvhQdKuQ8JAgmKjEwmwbmnbKnlLUnRDUDWz+kVCAPbCNwL3BuJiXNOFiAi2rPezo7Di
F9llLsHeDjSksLKLhyHrChxu8JTTIbQomtl2V7FxtdzOYDYY71O9IIcAx6zV+5wgWvfZwBZeJLGL
8ATjGhjE+8IjqthxEedVKnAOPVkJx3qMEQ5uSWv9ENDbkceywmjpuIDh767aXKkYTljwyUngXdXv
3MCapbCyq874fILvPtlBiHzGfQzDXQyZ7I70avBWeFEWAeMe167SO4g5wZ1wSQwu9fx9tBALDqb1
6suTLpVL0nUBGT8psgDjrOjFSkI9AubcvbQaF8lIHAyZHtfUklcW5WKDNYoOpLesY9NdZKn56Nqg
1OD9fIPOsIHfBwnVYE6ixx9OmaG7Gnf1cCQO5LNNgTpm5QXnZL+M+2ZRm96jABh413ktDdKmfW6K
pZ6RLVCO4nlUR6KyDPupCKsbZTdcjzvZW2QI5euWfF6wmUxRrYyetNDUVa1SGgS1vchF8TMOw4c0
SI+wYT65l2/oYD5Z0TaMX2qno7HsjR/ZyF2tJnOIUfTZM1WSwyTtNMK4EuL8jKz5MaWs5C3yKHR+
PR1I9KHlzhJsLMS+MIS/zNTkh04S7UQX8EiiIZAkfDMS66q13r7Syh47aRiCqaz2itoxKvDKReFD
3Em9btsE72wdPhke3mBS3o3iHg94sXADB3i1/i4nnFXwmiUZO5XSW5JKsVcjbijqgEE6AbXh+vpS
Bza4UDGZLJx8BYDQJROPjAckF0n9XUeHti4cgAtK3+AA1N9FYXBHkGhUO/xnUmVCFtvNZ9EN1PQl
zE6H2BuByO8uDNFqMnuDNUPzkoFpsFBhHIF1BohnqqvA8uqNSdtQsS1+dm3eZ+0PdADtzixpjqbD
vZD9VkMDtjLUERdpM1gLm5LIu6ZdjNeVhnJKQlNWvBF89SMPHHY6aHCBBVRxwC0g3pNjt6ry5qAF
r4kTHkWercqk/Rnl9couwg1w6nsywzap5t5HzfRXDFeq8PZw9AQ22fhTKpy1EbMC0dDX2HWt9m1I
wTXBRL4DG/VQldHeoGobMwLhbPPelvTuHWXbxP068RpxZ/bxT0WKQ6JvBFg6MyFeHgKcmYCglO3R
kfG7BbrOczrE2eFTWDdnzWmO3ISaRZWTK88tMaqldpdE5pXt90aW2Tty6IMTiVOkjGsFvRWmsCVQ
/pVdh5dKlHTX68mrdYrKmlaee6rOA11Wj8w12qp7tcgWqaGtFVI8CjN4UH08DzpRHV5ffKoyY+8Z
n0wbQo0BPWaRTAzZPO93ovypOtU7jqFNR9tEG+696Z4QkCZVOxs0BEktz5jAtq3UtjYffjEa38EW
0lisTPZN6mF+w2lvlXtSdW/b5Myz0eP1vfctZ8moawn7lLi18KcyKTLG5Bu50d+gCe4KdO+K88P0
antVuFW4EFN/Wl5ajYzvPo6bnRh74tvp6hPLjVUbJKt5yGzjpcHpe/NdUNqsCKSrWUO9R5AK8Raf
9K6PQLAqLLQPmQ3LIZL4J5qy3HkT1bFxAWcPWnFTWVYOqhJsaZwy9mrZ3tKLbpzyp55UD9i1uJoN
7RTaRHso3Mg8ShRULflhyFMaZ5V3U3BjHXuTayze2EpTPwahs2+lHrHMDZwKZGC9pJ5U79QI6OIk
9+gYK120lLyZ0VO/Yf+0HmXSbgO2u33e6o896dcRn0YS1PkDsY1b4knzRSfei54gmFEzz/8PdwP/
Hxbx1MrTRvFfG8n/UsXvSZ+vvmd/LeN/fc+/6njtd1J7bUNFvIFFQ3X+UsfL301HqLowbap51eRf
+lXH6/rvFhM6W1U1QxW2alNf/1nHO1IKCB2aLh1wKOb/SR2vC41f4D9X16Y5/4qmLTRTV/9eXQN7
LYuGc2Rn5kSvabX67Es3OrA6MEqQkVghLF8HATGnfLu+zNygffFsqhGITtIf5MLTouDK8q5udUCi
d001OOtRqBaCeWC9bRGJDYixich+JP7dAa0bHfPKiM61mRpLUCPWGnxhutVcMj9TYMirPDbJX8q6
aJVLzC2jmxuveBBJIdQMbRFmajrFQPXO0jGjuyL2L0qq0YaVLMNqwYyKWAF3gQRR7hNZGvsAFQE+
+cEa3W9d6yEmiow7Ly77hc6kbqM4vn1LffjqxP+BX7YHeQCA19GI1dzTIMri0CUWndSEdgtxTgbI
6J0MxWfYJcHCSkz1Iy4Fd0NCcy26pFhxFZ3kl0HfEJT4qjZOuxSK/F/cnclu5EqapZ+ICY5Gctnu
Tp8HuebQhlBEKDjPRtLIp++Put1VNyvRCRTQi0Yv0hFSZEC67iTtH875Dk6rdBC3BpQfBHnEgLlE
Ct8WE2eM3NqWPwIYqdSDPvvPRBhlPFqzh7zPm2OsZc1a99Uzp0r9WDQLJgXdjG7jC9Pjr0rDQJf5
prxoluauVdma+4jjequXSbrR5uKNOCgUTr3bM5zOi50+N+2JHQJCqQdAe9i+5uyKoJJjzU1z/rPn
+oY5ZNrGEY46EVvVCfaERwBhMh7y0hSn3oYOGyvnQpNY0BoNM4vwwqDqb8UxbkIeY4XCn1dW00+G
ha9VGb0TYm7tZ6vwj8ru4AG6/R3g0xNRSje9Za0bMvs7Q6T31gYuwr+Cf6B1VUcHNO260pR9ACwS
U2zdHUW+IMDT6mBNUHpxncfr0X7U2HB3Uzrs9bZvD12dnKVo/4ycy2cEWbATQewASopwH5E7srUY
yZy5vpqzX+oLMwt+YNvGUDhxba2KxNHXTqWnz03uyYc4anbfX5n6rTAUoQcpwIfakAdTkSRj5LRR
Je/joc4itcF8yv/012XWv3GE3gduVL6LrhWbiWXnWubatLElQFG1TP2//6KZ419+6rcPTPGfao9Z
GC34D3irTmCx4qZNqZ87ewM7Gto6MLR16sMLthKGggV9+ioxxU+dMnI350yn/a66cq8jN6gfYhiu
XI/NVyxnD8WnTqBWh6CB8NGr7mTFVjXuzi/KOcDfThKtFrtbaixCsLmUaKxIsspFsZBEun7j9XF4
WoKh+r6yD12nvUylolAEtoE0l4RW1qU7SzS/+74d9q499+SJKJT6Bc5XnyzIFWYDZICAhIgZmsg7
JSKidRhWm30aB8Be2/08UXYIByaEz6KIncS65io8VqO5icfQukBQcvTwwXVUdLYi57ViiHIVyooC
nlMuMB1uR5491DmW9oN3aXiqEYytImD6BqO8Y0sTbvZz+mB1YIC8ORczg0d71aZ5vuNuegc8MJyb
ntTvpvMDK1/EWlq0KjUyS4BLYFCZyIekvT7yhL5WQzYhzvHWk2mwaQTmhCWH2YhffTVCjJuevdVa
a2u1sixEYzzvt+BpJbxyzaN7q25+GGebblmTkHT1hS4S3lj9x6jPCeadrdA68AIxAlHN6Ip1VZEe
Anod3umAvohIwSgdL15PvL3rD2/U4PUqVkps9OgrL/N55U7TB2NolAn5aioye4Pk9tN0nVMjoROP
6jTPXbGKo+qZsbIMys7ZtJkkZ7Kakl0cdV9OHO+Tbk4Olsp/pw57qKnqctyxtdrrPpndI81aMn42
KTBCOSmN+ya5lw5UoiEvNwO0jHVevbcuccQhYrQVQCpgD6QVEmst3xw9bdeqMeB0VfqL5cfndtLe
hOiu8xQWO/ypCFtlckS4vA4jqGeW8nb6WzQbD2FuiRWp1ispyb5zWchO1dqcxdkw1Yb04J4JSndm
Nd5sOAE/B414bsXDOLnzjHkAjg21qZUvpRRvWek/DTWWtxrLfoEGhMFomKXduW/+CKfBLWK5u1q9
e1l4Q4ch6VSRUKfaAf3/dHGyF7wO8QosBU685ThgtfmzwkkTeFH0hsbr0Aj7rmuSoDsTOyTx08Hc
eOlmZHK6dY2TUatPQO7dyrUJmJnbdzyBz2Mu9HXbLBNI9MhWlj4C3XnrRD3tuXWmMW43Xj3/JNEr
Bje3sbPqR0RUU1CY+iUkoSONKIrBdjm/I6J8l6WKFgwjwVUt08NgnlmDgFZh3IKddU5h9WqRwx+m
72fwQ+ulkKmI4eESroyPNolPauJ5jzm/XlWsA2MzMbGwMZrqZE6ldHJlyVyMffjPriC2tseN66Qv
oZbdMUJ9imuks25LkH0nofFoGDDq0hoZtBQf7P4vCVRYf9YurZE+y6L9ObXlrayW/YM7FdBXEqws
o29eoZKsRlRjaWLYzy0cBVbvaYVjIW4/CUrkNerpLBcGbWO37eOEbWvtNKGkZ9BezJzJ0+Tr3k23
j4OLgj90RHTCo3aOBjt66nm4N136YQ1w4ZZcBzWn9Uehl9hD6RSvegxJPU4wdg2RJXZjiXHRcqIz
T6jm6k7U6joze/KNCJUJhbgQsa1OWW2MG5b51tYu0YiPGhJJkmvkK3kf037Wh5H+a5avIksgU1jR
oaN82U/d0L8nbEV1qsuPKpUiILq0PWQj7/EomFYt3xeiDjcC7Oixq/wk0BrRbyLfIchA0/ybjali
R4jhs1XazQPNE/RPHL85z2lKliy+axrNApUFuVd6cZDV1GxCAJ0HXPBsZ8sl3K0Z25PmY25g8Xn+
fsEPagKdza9andqc0MM2Tkt8AmFPanGsJICjBklYp9d7laDfjTQxvkSGwsk1dvLJbYaZEE2egfUk
2sBlqPFEhqINQZCzksCh8ujb7S8y8gYkz/jtsS8UW2sieZfVneOjMyEeWL5OA/5ph2SN2iE0B+Sk
vCvCelkuh0ezs6eATBFr1RTzL4Tm6T00CnNFXvdXg3b4qnP2ou7vRNDH1g/T68yLgWs46AsQRrnR
xzc3OqXg2j+k5T46CNV6O/xSexN8pZNK9azGFtVOQeXKWbIlObBaA+WwH00gW8jZa+8n8vo1fPzs
T+V7T1kC9oDxVpaH0eNg2umBjI0Wfby7dvV2i76NAzJhJ8uoXx14zM+BxMaAWonkdLMwnqJh2I2x
hUYUxw1e1+zVKT1IAIgfmOwkpKR45s5hWHZrc+0jnbJoxwJZ22YSH3+ZjP4nLcpaK8Exl7L44+hV
fohGJE15VGrHxpmtXeUV+Y4eH5CnbzxLFW6mBaPbFu+oDdOV4JnkDNzOAAET7MX6dCSnZJu3SIbA
5RqEUDc4Kt0YhYYunu1+ZkGgxCrUhuTuGB0yr0IDoJFbcsXxGT32A9M+Xb92xO3ikXW26aSqdeMO
L4mVy505ROqIAS/fhmHMHT5iYEjLu1b2Y2CNdLm69QoyxLrCYG8Cr1e7gpvkpwOtckV8or7FdZBR
OpferdXreF1YvbGxsjk+4k3B0TaeUXzy3Cx1RHu5CVbBCl8VwEQcOVV8jiXmV3gc7226HDt5Q0Jt
ltZ4AmfyFSqtBhU4q/Nidtfy2Xv0y32NOuw+pxkEHTiMc9Gl5yjjLpc5gxYm3No01u9ddQ6LuDmO
cWahmJbTLq/jR7Nto2ztzjgj/Xq64M3gvzgax0015NPNneMP24bUKNOmWc1kcyI9gsPiuraP3UI9
xpWqmPUV3n5mj7LJcV5UYFkRIGeP2cQMBkwTzeh8HkofqsDoH8haLq/FkFxiLcZQpjsnf+5/prFx
yIEHbud+9O8h8O97ls8fXiza0/dXMjH8c8ozamwBWgnHfR7nnNQiRauCnH41zzM3WZ7+kHMKh7dp
m8AYGBe5ZtLtCBzw9rXPfDbzme464pQsBXGy+IfbubgRr1DmYXOPK2szJyA1XdNCOxMae1NM1i4e
PByDjMQaMBsHx0tqSM/0ieHsccLq1rFXtnGwLJ1A9+VF9yQ1H/OknawsBWyU9Xr9IVp7hCFQX1M+
/NQZpjeDUZFnS/P4/eLCMvrrT99fUm2LAkELf62y4RSJzINvnYd72yrf3KKXuzzyh9ukYjPoraFl
yLtIkNNl4w/e6OQlv6ZGtx94cKxF2oyAXdV9sNPyqEekKIsu1Z4byHSX1K9/fn9VTn1/141hK2OM
BUlo9tuC1mpDwvmGWa3/NieGs0ygCiooV6PlovZ1BnxWlL7uxoPqD20Iq4WWJcOFePeUwyoURMr8
Qi8pz5lQ8kypTfEEwWdTGRp8r5iazzQNtUfvWD5Ulrf+0sewu4XkfT1ImOs8otSL1Wbu0bYAzOlO
+pC7ihSoMLXPwyzL11x5bzb5iUFixM9M77pzhx0oEIjvaKiA47j26JEvZzYEEtgL6UBEu9SfHgoT
fx6jw/naxD5Kq6m46JrrnKflhfzy5lzNuwLE/k1jjoqk5vb9Qt8w7SpfTOfQdJHb1jF2LLRejO8X
jpQZ75pcxYHmedaSeonQQy+ZGGBavqtoDAYx94vs8NEmO+ZVYxDalom/QQxhPsR17q+FaV11Q3Pv
bt8Ua4656BSbWHpSEZlr0WAEhasCQXjqneOAy/zMMSfPRgdGSwqkf2mny2NLPs4mSYY/qqfyFyqB
w1Ol2s/tWKT+uwLT7xeVxQxUxZ9MhYClEsezgroejuzkJ6O42aSj3uc2fdTKDhhHZL33vdet66wu
AmGnzr7WQGGaY/SkkAxEc/hZNG703sCg4bKFXhf19ouYq59zjIrFxjb65JiookgqODRN9KeOBEjU
Ei2HZ+282vF4/7wmiEZT2/hJE++KOsZyHN06LcmDMKv92xwe+8EUpCO209aumWfMMi1u0gaZ5GOd
be0sXGmy/VN2FtdnSkpnVhltUI+JPDt++IeDIMdG4Ngn0p1WWalnPyHd4SRem3ldvyXO4EAP0vKN
TwGxbl2NudQa4kp4ssL4rXFs7nWURFRR5fOc9/qtlzwWhTkeyTT/49magQ+9egpLJ9+5Ot+uMV3d
tMQWB1IO3tMUPrypqPHY2FKHmA7p9pOwy42IybLSOuEFtS5BftraYzwX2rqzl7gLl+AI03O5uKqy
+5hS0p6qsYXsJnFwqpatAQ1Mj+IoJTI6dsE+zZhsp3Z0z2J0ekZb3bSzO+m9tiz9Vjbt66nNI+81
ZlMhK/2TrJZgmCYypn0FbDvScFBAfj5a+OEnRc4SrpIjBgC1x0PUbDFRsovSY3yGXhag9zIpGOJ0
O4ZVHhhCyFNnKqKV1jThe5To3ZUgsuMQzclbR1zYqKtLMXrWCZ9Nci0cKL2W7d07HuMypHhDlFhs
v1+mHqp3XRrVHprfhw3fOCjmIgqsgu5TH9JtVBFKHvYT3M28Z/klKX0h3VVl+lr6+a5pOv3kasO+
a7zHBd7hUKeXCTHDVRT9JlR9ICjt2JL73vOBHCLegme397jBgJqcvr8krwQJUrUWczBW1NOFKZuH
Uu9ucS/EHq1QcpQy2/VckgeQqdhflD/fUwyk2yIFm1vgDXp0BzoOLZLakcX2/DjEMr+2ZnkCbAIs
xGCZqSGeMVeCcZhfdp/kAKXP+NEPqINqcA0RThsnSi695n9g3ou2npWnB+mMiO8hjbTOAvOOTUkg
AS9xXBbbmKYG5TQki2gqLHyvdbJPHXyIoEABP1SVOpedv67T0LgSdGiZq+8/JpPIN8bYGpt5pFzK
kvyuGUP+JEfnU+twOE/dIfJQGwb6RD2VcRPsRGR4Nqv4tLz56aivG/pcnF2msSks3dtGZAtfzckE
H7sg58322uadcx1b/VAUUHAhO2Znf3mpVGAAP0cOm/1RlWYcU93Wnj2TtWaTRcPG7PJ3ZTBHLTke
wIThbqZJ1hCnprCWvUQLlGh+QHpkfKDXge5uCs1mfd/4Pp+zXQwrUuVeWG4CTSnm6R7P3ldNDMcH
um65jgg3xQeJ3TYvDE4D6pmx6ZBBiGi6Ksxwl2ikf6wwDg4R+/xpvBjY7NacIkMwf5PH+JB4H62m
4ORMtEu9yDt79Jy0dNX5+1vSpcB18F35WXViY1idTLLjyctbvv7rj9/f/f5aTqNatThhDuGgdKJm
xuiyBHTfJUn1qCX8ad+yu94UrlZerYWPM+Tzc4tW5fD9re8XrtOCiWP/lc3Atio9ulgGUfFm3Ka3
ZqzEponScj3IkTt0eZkKRz9mRM2SxQFV2DH8lTeeKqOqdqVv+C/twIDdVnGyNeEV0RENSE62A+kL
mz6nfLZKrl1N8nTw285dsSD1TokcGOdPJD7IWOP8tpun1NUQukCPDr6/rLvJ4/iz18A+m6fvb00T
0fO6bsk9qV4kt3aEo5mI2Pd+a+LEHtrkbnVauc6ZGPzsGffUndl82aX1ZzZF++KEYUSDqOnkLvqP
9ThgTmyFfWgy2A0qBuFkowVGvR42e5kC5UYgb5AIm80XnHkXSiYVkPvaYFXtoqemR3BrxVL7RaW4
nfNqfC2ktXY5E97JBaYVEDvCRhhVDl39MFCwHAe2gJqM64fvl1qy3S/HCX+LM7Vnu/B+W7WdHbva
0B6bYTC3xuAHkT93+3ESM8cHxJDBj5+wqurHqAXQHVLxAkvFDe+CDX8zBe40Al8eVRp+oLYzD35n
F1eiRJdIPDJ9zKS85lrhk7PhDVviIvZNmymI8oGfuWdKSHfP3JioZns8aEpMK5Vm4X4sFg90+lDx
jCDJveRsp14kZmOVJ5V6dPX0a2gnQDlteXBE121bZKK9ESI7nJETxZLVqt/UmBW1ajP7A11/TQsS
pv7etNbEqjHqnusnLzJ/aSrZ23VzlS7ofTUPBxdhuzbVR9xRDomQxZ6oT25C54LsZFWiCFgZA/lu
4XAjiQDvoxrOUjWArzzvXVLtK1FwluxsW8uD5Z/18YIMzcDBmqa4eprPNStPsWrJRpO7uQ/3bgPN
P6+3BT3A5KXvnQOAEsPKoeUqzEnUMQBZKx5Ix3isdlQfiCFqIuXdIaLixSGPbxHCaeOuU9c4hiOY
wjBzqhWcEo5WMUL3Siw+ITlctMy4ZW1vPcZUWClZeydrURMNUqrzgF1jBQIGYHUxW5zaNdeUhitI
oOI+WJkpNzhTe5Q95KiJQj1zqF0YS9YvHs71g7ThNNILr+EKxXfDnfa5iuaDMEkpDSc7O3//iUG4
fciaKXD/yisltBSCzKqpne2U2GPgMUFF1+RuSVTydWkFxtQwNzW5ezDVb5L6o2v0eZVbesK91r03
JazDyJCfHeu53Tih0o7qaKfXOXFcdTWsEizTqwEf+aF+6h0aFQ3I6gnlRh0QRa8onRnRo7buaNtN
vdFRaiBT0pJsB5pe3T2FNcdFP61hXiMwo9hZBeEkdRuMBqQDHs4ldsUeLC+/B5wEsJQ6J3UzSDYu
LyJnX1B0xq63ZpyXLd4kK2w3ucb0082wy9UfpXLFJhxTEiKg0Wpp8qhzsMAlVfrKHX7DM39qrL44
LzgE8pSDmU9k3cuqXRlZtRGdcHdTVD+TirbJWRX0OZaGNJT1Wm+rk0WeWcqt6+W4As2ICCPbYoZY
18ZniXa86c2NXQtja1HICWE8KaKVBzO86SJnxd+jWpg1cgb0d9YL69BNHXI4KogyPJ2NSG5EBnNy
SDi3tW4+JZl6xb4cBjNyhqg/zBXWPq5VXabvc82tjWpBHS172kFWW9KI9YErU2CfTqI3BA+JK57i
NJYbjTnoqpg8m3F8B8O1Hk/gSt4kEoYlNXAf8mZuyiHBcqA9jQloW9PoAwbeGPpiYjCZwqVGLtel
Nay6ySD8JTpZXfzKNO8C5u+ZY6SgHWnHtafUbzTiALuqV8SE8IUr6xdDLww49+HEbQdTVcgtSxhn
M3hXgz3a0bDrh7HcGtkiWfTH6rxMaSyxjpEIuWat/njpC+4Uhsxh+gSjC/jDYbKHGbRHuYMS0u+I
ySAxKXefyvGnPrW/aIHvcWfWiCq0mxMxuKk1xpJTdzE1lNSdsRgArYJPdHisLapSFMcO2zMtaf7E
U6TwTa/YCrOwJLgpStzphQvl0BrZJweIRKjf7O2wOU32FAX+RERXln7kQB4g1OW/VcvPoyHbMFMH
v4BHVaPtXBlUhSwF852vI6jJM+vQNcChGolAXSPFXqs1mwCZqNiWPohJN874yBCyHasZz49hMiPP
Zb0zlH+fLUU6nT39Khy7P6N3G8PhFWrGJysYASeNRBq/gX+0TAhne9o2Dp+8DHPgQ7Ov04K1Zzq8
bGvVxEZ2nYopr1kX+BF5fKaQa3yhFgzbeOeHojvnQnu2p3i8jRFsUgJkyFnwW1zdpsRo3naXZen8
vW/W8rpByd7drcFKNy4fh+J8qHkqsroo/RXQd/hfbUPikOHsZnO6tRS17Oa8A/DXnK0w8yjhEWIR
kTdhSfXgY7LYZZk6oWMpVnOcQ0Js49escMtDZWvplk89DzgSzYPNvbB1rKYO/EHvkJ5Cqso65V/8
YRwYjyRL2k3/4CSNOIkUlw4m7EsFK8ju6k1mxiF2bZWdXcZEFJTpqxdZ2iHruG9xVmbIAgvSpqa5
2obD/DjbRb8yGmO8FDOVLUq4Ox6NT0moqqibDKKeSUQbhFTOy3wXInN99nXrd9YAlVAiPCaR2b87
JrUPUccRyVAwfHqyEuh+wFXxo39UtrsnJMj7bcrunbV49QBClexXJfaWwZYIN8Qqn7xs11V2zZwl
QiyY9VxvLBedEF4Vbmd3sywL8EmP+c5AuRNiymTWIH7miUMH7EtmM/6zLrr6N6I0iHd16z1Yg3q1
mAN37P5nWKWHKAy6ea7e2pm0QFrxOIwA12TVFHipA6w3Rehsm/SOJhoGH1Aih1pkrWeDaKHiljCm
XMPi/m03jsY61r8wLB+3icFIOmTAhd0G2d9APN+wKL3M1glM27U2dVKjrvZxKl4IyWzf2wijijZ4
EbsaNMGRPW8ho+1Do2qCFgDgWp+T185j/ye06W6rSF9FqbvTFVlp5TTczMZjY26FyJg9UENRNo8o
EzhYYMTvna7Xfzs/4kQdOpsRUGfxnNLSJnzu98o2EbRwDa79rklWg86Du2KdjRbXChiqZruKSe5a
U+1PCgU2j1o7B5GHVMuLyNoifZQVHXzZQ23sXV+4h4n54XqS6T1tJdrbiqByhbV+Ht1N4iB3FDNW
IEuTgS7dOgiNHEyWlbBRD80fPhugTZdo2PVt/TQ2HlE1uTTB/vL/IhHA3nfYzdbtMImzvnWLcdfa
RIC6fnjKpAEbi5Eytal5rT0f8NLUHMwZPWQWafbWEXSsHqLIblFHysLiLeC2DWgXxcox4nU3EtE6
oU7GmKa+xKK0VEguS9tkOindfJV1zqfbj7cmxlJmdhbJbd7wSx81qifFB8MVUwfzouw0Fo2nj9iz
XVSfhmmyckAIaiII7fDRbEokog1SUaCywvwMk5itm6aa9WTdGoSlUH4eCV35CsdPtir7dtGf5gL9
SbT08khT3aFIV0AbFGE58ZHdyd1Nix/xomdt7ZLd75JZWvyeTA/49Fks+ldfDe2Be3bPEn9VIZFt
kmyPjvl3OPkL1QQhKWJazdH3g7rGXooCBnYGizwgwDDAcYG/Dd3ej/UX0/IhrpVf2D3ONVI+f5R/
GtY3aJFgEC66Xog57QZ7ib9sT9HENlsp/attpd4KhH3RP7pIhAeDDNMG0TCn64IX3fB8eo2W38Zc
9MU1uYJYhWhUa7WpSvmQGtnBQpLcTecIWVGs17uwrn52CJe7RcFsJNaOQIEPf9E2l4ic61gLAUBw
RyF/Lhp00IXr3Kcsv+eLQrqdKuDNDLRRvPKutXD47etypuQj6mqDYydyLqIK3y12Zyjxu09AhsWq
X5TZfTyWq0ZCCFhq/slu8Yb3WBUQG49T9JKl+d0U6qWopmjdes29DZ1+E/8uhBkGvak1aCQKubeN
pfmPEc+oknIOSe8KrsZPx3BaZM/ow2l6JLLzcNGft4sS3WGsmyJNJy0OUtmiVteQrXsK/XqJkL1Y
FO05lZFYNO71onaHSI/mHP17uyjh1aKJTxZ1PBkc63LRy7eLcv6bpxgiph8XVT1LpXkbLUr7fNHc
F4v6XiDDhxlSB22lTgw5mUHLutkRSBgIrUS937nGM0E1MP9ysquQ+E/fWv9F9W8u+n9jcQJw6A47
7qw/3zRhe/ELiMU5EGIhGBYvwYypwFvcBdHiM4B2v0ZOhfVAG+9agRdBLa4EA3vCvPgUUra/i20B
+0IELetI1l3HGPeLWJKBbFMUqtHievjuWLwIJ4QTRQNQPi0KMIiD4cMwweQtaNUdbn28zRdHBTsZ
wjqGle3DKzUCJzIoKVgsrUBOnSwQV3iv637HDCFfsejYxot3YybrTKDfC4Sv0/90PagunB7IcZNr
hPlDxwSSYwapF1cIcl43iKP4gFIl35NpSkS87UHFwk2SLb4SJ4mdFS6dTMxHR8uOhciAv3s/2g7h
YNEHTHHMTaO1JxNGfVO0uA+IbB09SBNalxzjqAhGS3vMrApVQm9tDc174USjof0t2uLGO3FI+zpf
9e14xR5+U1pMKxstc/KYfpa5KmpLa1/3nrPOkNOt+9qZ914zjAHG0YZhfxJd4jYXVw7XdVI1w3WW
zSEd3/RuXbVD8YEofGcP1xYx152t7Cv7l36bJ2xN0u5uetNbyXEZ+InTn9IE6nthGVv6gvrVib96
hrTr/7/VtLjP/p2W9n9E/Wf3C5kI2+ev7u+S2u9/+DdBrWc5GMEcTG48Nf5ujDP/4Tkm8wOm9Ytz
jh/3n4JaWxjC8m3dNn2McM5/CGpN4x8C5StaWgdLne+a7n9PULu40f7JrcbvZHmO5wnTdQW/xj/r
aYHp2XPuI/hJDTc+mpnOxtmQ5A3gdr4NfZSva6PXuWwqMu4jT/wEPbBrraYJfHu0roSPuRO037bS
R2SFQ3k3nRNaO5LU4oRhJi70I0FTeB7S6QVAYrU2lr05yTnPgxXqV0oYrbax8CsB+7JeTDzmTDXb
uMl9KgxaX18/+HPkPjtGesX+7wcGxcXO8Tr/2sXxrsNpjrWZothwm/w+jdNzLDiYu9kp3kUNf4ul
0Fybz6Mct1jdGO1jm9shX8+7ftqbA8M69qdEA1gJESN+BibXYaFVM3BYQATek1l+GmPir1PHm/aq
sqcr9Gc2XoP8UiQ5/lB6/UMS2qwKUiqYcah52w2kqdnLWJUYlBIzW4H7yM6TPWgK71LUTbshefnk
FF4cNN7M84sQC+zJE9lmuOf9YWpuLANWxDtZ72hgnBkxnO5r4jg1HeBCBDUnFQ4ExQDY3+RFmJ+4
zPD1j9MhjsN2FaH1vQjDb7aDsP0zi1vWfo6ubRda4V455Y3lSv4gR8O9sAh7AcqAMhVk2Fr72aLx
Po1MI1dZQ9VFjHpyKvBkbCl1nCPpQb9ZTPhb7AWcADR1e5kn5bZ1tp2RxnfR6z/SwnEfHFe9VHW8
ncOsvUxhnkN5x0LBXuIC6GM8IxVGhtssPeGUdDAPoq3uZ80JE2lVs0YhXc6gEUft4hCioQhPFkV9
EnOcIDcbWkYIzoscvKPO+uNVhd0RJXR0NwF8b1zihygexmbvR3SfE7Gfe6tJ21uHeqfMkefM+lsx
0ndP0zKp66R9imdWtl6ahlcAvmSq+xKIVMVF3zAgPlhQ71C1jM/k7o2PyJ4OYexZzy6MubNTYt0R
rShPdoeWNQawq2q/fjX9Ptv2Q1sxHd9CPIwu3y8x4qUL0wG8L06XbpEIqrMc1GFUhvmSkPEu6Kde
hzH+PUZ1QKo3xC3IOypu5seqmmEGzc2OGF8E00R3XiAVYbRJYsYPbFyzRZ0xLDoNf1FstCg3FgVH
umg5GFzmFy19nRaVB/rJkbx1NieLAsQr92A7vEfmxAAX0IhMi1qkXnQj+aIgMRctCXpJ1LDIS6JF
Z5IuipNx0Z5wH7+S0UP69qJLIc4WUteiVanH/5vm7P8H7RiOuzzS/89ujPVnUX/9ir/+fnb89W/+
1+Hh+f8wcPmbtq1DVXZ43P+HG8M3/2FzDLjCcBCt09PxV/95eBgUTlinfR2Xhu3yyP/fbgz3Hx45
SI7vW77jsoBx/juHx391VQubkEL2qyxbOTf+xVXN6LNMCctr9oAHDrE7sFbMgs5Gt+MW+7+9MQ//
yjv41x+F7cT3fB9nOb/6cor+3cBNzkeX4lqp9sJVP8iu+ZRh8WzxhOGNEX9dZv+EAPg7W+FfLCbC
xiluIEIXruHpju398w8j6HRyNdIF9h6g3mKsWHC3EIyt09wnD+RHcsHDpHEPSiOGtczfsw9HK58y
/SkhG2mPvucO8uaWt93L0PvBv38j/utx/f27WZZnmtjMdWqAf/7dsgSphDSMbE9pECw51mPSHdnr
BgBxbmMWH/79jzP0f3nnuUoM8Gp4e3g7DJcr+u/v/BR1PE5AryzO6Jyn97yvWdCuYs999+tQWzkt
oFyDIQlTePSL0kci3iOAU3m1yXXjl5qkHrSmcTZV/dkkyts0GO/Z35l4sAc69FSgdYfaDfWQMkLW
wYThAt3AttWwRVSkJ61j0zqVddKyBbD1Q0LiKTsTIOQoDx+EOxortissB5zHuUj5jeZVZo05BQ0q
bEjjj/UUyXXvqHQ7Sf8woC9c5znBcuPigHfJuRNtdmp0DCEY5Tl1knDT94nYDEVyHKWFk4R9kk0d
tYsSVkaFl/0hr2Odz+QUzakdbjTmjl5W/yk1PHb2GDV7doG/fcIq+sg8GxnaEEawJcPm1t+Nvowf
84ZwcOkwFhifsrIrMXJXY9BrIYkpMQKSIq3XInLJnB0X2THR3BDFUWcn4UungyGStpA7e/qf3J1X
ciPJmqVXFG2hxSu0BqjJfAljqtDaw0PsptfSG5vPkVWVdcvutbF+G5t6QEGQIBMEItz/c8539Gol
u8mCo3MVUoO+r4/7BgrZMvFSMoYg0rcFIwyDd/vKwNu0tOo2X0lRv0RKIpgDnwREXJRLINLj/+Vj
dD8E/cvS0nV4TbxAh09iGlAh/hHV4hRaudPQWNvI8EZK6PT6YIztHxd16uWcpO+3ZztjefPX46Gi
apUxbn11lx0k9aH3ar7695fc77x/8x/P8/sp5o7YTAs1ctXJqDqkvgUgIamrQzGgPRZ44Jf3Byq8
/FRkJxtds4zD/SKtLDwudeosPeqCD1EaFodyMIpf13KKhVU6gfFz4L71zJAOQmtwt6hrRKdKRodg
r/Pwix5FcU6dCj/0/qOmUjbr2Te/53aY8iHK2RS30sQsWwxBRgSNJyhNmWBZvj+XuvCd9FvoCXrZ
owa0TFOTwrERF9VPnB2n+PVj79fu9zWqLW5Br0y4pzkBf+0fv9jvr73fl+IDVU5nHr4/knaptwz0
DHgRr7UY+POEtnqtMQS3G+aqj5rUApqbbAgWCa+HXskSPnLuZxSVcpuKMv4J96uGetEsdXG/9u/u
G4T55zf+eo770wlAYNCD1TP//qbfz/a3r/z98P3ar6f7/dP+dvtvP+mfv+L9W3//tL89/d/+XffH
jfiSoQkkcz5esqkj55KKz7ifgfnG9XCFAhKevdZvl6Svus/RKR4ptRDPDVzDQyT9kfUt3+DaT3Zv
RV+C2XM2hWz6HRg7em9pNb8/TptAvTKoCjvZDuylJtfBKHqj+Az5JZRo2t08N8vPpGutXz9pduvz
LD3xIpquBXUMxP7+TPlTTIvBp+YQ0ighjO6RKL0XgRH5/jDeY6ISReudhiS3bwlJq8X9AQpLi0Xq
y/pB5CRQ6pJyoPsDBij1MYolU+/E2tFwpgyLrvwC3eT+eGGBQWa8ZMNBdV3o2cntfn8M9xZtstPP
7uwADconeD/qnzTPxc8qHstHrHc6a31/+PWD9ClYx240vmlamrJAj7Ktg1fhw3WaX7/iWOJwArlG
i1c2uU+e17/cf1Iqy3wZAW276KKKrmY/hGTj+Gug4n6Mmp4/aXMUHAijaCuNpDXYF1GurZS0gCDJ
em3RPvAKYrbEZZMfMQhH/mJORns9RZaHmU3GzG2NPLpRVkZtGjZYDEYlyYNUXszMDbcdRQYrQijM
S5Mpfur1Glu7n+SnoXeyXxcRu679GBi0cdM4eKAYZICkyjVGl7F6f3FV12NYquVfD8Vh2a2ill1d
NgfWsU1GImE6hh9Eu7VQRzH2qRdDZPUyi5phrUtm2o4v2tdPjeRPH9/msTuDbEt5ixpf4qyF89Fx
8Mom89KE7BLG9CYDuYBderPissWLT02mXdIFcqTf0Mcyk/SrFshoQCsGoCu0cV6TDchLJrB+p1Hc
3q9yq2TA74M3rM2vuIIOaa4Y+aKGGTpX7NgZ4FNcffB7uz+k3Wdl0I3QM7g7UpFeraYY0wgqCObT
ijBfqzlIdDDflO0qcXda4ma7NrFOFFs0R+tFb8WRjm1KYvUcBNpgblJffHDUS1ddB4OhdQSA5aLd
Yj2NN5IqGToU3VdmzfbGshx9kRkmnxWKm8aO/eD8OchxF4+ut2lcsQpJbHo+A4EqZaQa21a9HWfs
DTildsQ2vvgp29rZ5mM77mtkw3XW2c+UyVZLgMEb8Frka5HENo5pPYfmNB7G3NgMxs0vA21ZwrXY
YZUldZ/6+zJACpae/xZ5eXyyRhIAQ+08a1Iy/25EiHARjnsJvxOa2dlq+vSmueAStclRjaGZB19G
rx+AKvXUJOZ4EZL8a8rfhyq3iV6YBtIxGjkxMP8g/QZuiG7QhhPTy2wIJhDJZxkw82ka76WlMNG1
2avSnUU/WWGm1Bn4a/7e0bb3CG6NlkeiOn5NRzQhLzZf/TjkFxyZHCT9ofGcC6kSm1qMYWGUTxrL
mhuop20gaSux1emAU1/EIOIi0CephAp6QnbB2oNKvR+ilpL3qNzOBOwWph05W7MMqdaeI/rAx/A7
1T+3Jh72fduOa0+Q5QgRS2PfXVIvgUtAX0pfU1Sj+NnudqzQuy2wStA9FugwpGV3J9sUnUsLETSj
9KmB4LHJZlnuAtlPVyeFhFbPyfQaB9ZbSh1roEyAvv09mYPhmxHW2iLV7HrF0B4hFZn3HGENX2aG
n32BPUuwTsPNG6YpgrOSmEYtaGmh9KsvJqQ40brxgnyPdcD9aeOcCi01WTpSruQ+4w+nGFZYkDWr
cGOn7Xefee5F95tvLpHy8xAVFY4KL9qzy+uxrjbyY2qcZ/7U9J+XlCxUelw9aQadi1MAXJJRj7nT
vHgk5m3W+9iAtBnZkfnCC0xar2xXBUP+1Zhk+lttOkhZGhP/YqSKRb43g9QI4zod+xpT22IHWie9
i4ovqnzTxYNxnYLWW2tZ+16Qqt5inWxWdlS9R1n5aAaUr8UUi+hVn1zs8QUH9h4c+7BMrP6r7O1u
GVilueqMYdsRLNs2NbA/u30PRiwIjiA01pWQbYBV+SPL7nHCl6n3JGCBzzVQWdd+QolJYA3fJ2bu
6yYyDwa58lXTAqELm9IALw2/MPYfGubsujCxZyt7of+lNuEWgvDpdZzuwQyqh1gXBm4gdsq+Z8qN
Qcwb34bcjBD6F4YWHNE9oMAoZC4Hcxwp5sVoRp8U3zXCpEbgUuSrtMAlQ/YLAFLSkCoQ1Rtw12HD
zogmhaTeyYI9xlThuMHhzNQ9Zn3WZ3a0q8G25z94pUhB5xQ6WCws17Odn0xY0alrRGuCARxFgEKV
gfsonA6kVfKgVQU1O4XyakntEiai3ZpEWuKiAKSvXKuCpGDpQKoxtPZJm/Kfvja8hf0A3Ys4zsqc
EkJU3sWy53LrDv1Ow96BnazY6BO9QFH5A/Jmu8IYf8oh6xztERXUEBKly2EgTNvgI6ls7L2WLuEW
qUIDC0k8zECrEOkjumKeGaA9J21nHwsvfnWsYly37ZwuyyzAct4WR7pkrhXx+W3QgRGMXY+pY4sz
FGmGL3C3MXGvl9ogpd5T3jjzhjALd0k08oluKmsxZv64tewhWYsOOT7SZHYs+udB950D/gaEKsc3
VhUp/2vq5m/DNGtMySya5iP37I5usHJbuqPSprdvhj9UC5YR9qowYoI/HcTlxJ4Rx3XO50hp/doR
ghdIG+NtzuEi7KN1wewaghQ4BHf86g2dtqjDNl6VTxgLQIqqP7F9SzmfAz81JyqJ4Ct5wwE2Oi0w
cJmXU8t0Nk0ffQMcUDUcOx9OcysE3vas/w4dKTlM/XAZR3Pdz8ZwI7QNzYt4cNpNeG0J5O0lwbQV
NbuvaHXVdsAjpteTvYvD3lOeweTsh6+zhKTtJK9R0zGwD3WcEvxrNQtKZG41yu//06IZZjPLBhtm
zDlFy8IJqxwbUMoe7GOnLgr/as9OegxlFBw5uPzMrUzgvWuz09S1xJXoOpzL0/0iDO3tXHFeShL2
1xj7sVu6NmldhpHaUs8950znJugsbyRqq6Xc2eUjXFPSDNSY2Mu+oBim7ubPyaG7XGb90k0S4E+F
nxx1YwRZE4erIbWMj7AzgMdlxbrAUk1OrHppOg0YAvE+O+62k5TWKg1tAQ04SY+JuhCa7CqayLlK
EjE9cgVLsYU34n7f/aK9fw3eq2SLXb/YJGqrVaqd0v1apm7er/1+IFW7vn/3JY5Zio1QHdAcD5/5
rVO85IlBxdcPR9osK4MYQmnxNa/TVz1vOfH05pKiHAUd1oFa+fU17O1oVdM+NU7hB17jg2UOZBEL
BWjKhmVrBOaKsSz55E7bmGxQZhgKaTPSmRVdPJaGejVevlM2o6+nAfC/isBaTKD32cjxp58ooffA
4E6BIXF10EpCEoqQa/FscDyJySWfZish4Ylzr4vts2k0GyJG2ik3YIBwjP5a5bZ4nAx6d8d5/ARX
jJfNIoqlu2I38Rfd2b3eU0KU9my9fdVaZbd/3P79SIThIWdd+6m2zFtPePPRB2BNNcRzFvjaOpEE
FKTnUP1oRlTJ9MSrN3ZRrHMt6g5G7+y9KMcnpv3oJRopNZacMqibb4Jq7VGRt3L9+bISZfKpBQ8U
Q7AmiNCXk6i5pgT6R0P8HPQaiwjHaoL/zzYv8CLmtOiJdl343S6xiKSmYfSj7dNHeAQvDIoyNKSB
SlA4RRmCQd0GaGMJA8pF5fQGFrOK+JCfkuTXg4cyx3fV9XOwxkllPPZJf+vb+VUvqvJZpHOzr2k2
24T84a5VR3tVpFGeVMjgG9EIAOtWnT8mgxx2AnNQWNbPNjMBrDr5w6yCJ4Wtfzp57xL16KWxayEe
l+g2uXuwegtSXF1shGc96Ey9sJVH7gFWowOA6c9rro6vo+wPcM/f76PDP1ilf8xs/8FO/cfN/4xS
/X9wWg+zU2dC9Z/H9V8+v32KH98+/0Xr/eO7/lJ79f/yAv5zUHMt1FRGx3/DoDJSRgNG8rUBK/3G
oJqOGvMz3ma47dsOVvW/BvaovbplO3bgGZbBKN/9X+GTDMdHOP6XmRw/3VGzeqa5AQkM/x+z7SA2
sqwAhr0vO0Nsq7R58zpBNLTEHzmRFg1UbNS8J0jvV+8XvgqY/r5pkj4tARC/SdavNrlUqEXDpiWp
2hJYVcFVBANJR9eYEEIMtaOnLgp8+3sFOTK1zAbHb2broKvrTVLr6Z5YPnpsqg5krrXtKPzZAYyG
t0imFi7/Ch5k82C4y0GFbmPSt1i18yUe9XEUwHWCwtnmTefvpFd3W8fqKw6UY7MeZYE7u5vTD2Qy
ZmjYwPKeILPHRq/vC//ZLuEioObFXhicegIoDx2JoCMk6y/3W5rKE9eZoHpgMPf0+H21/cA55nH2
iJX5XKlIslDh5IGUMlCt+ZR111zFl2kjyx4DFWkuAB+oiLNQYWeCEBWp3/HR9whCpyoSrfeEo8eW
PGCUYL1n1/bFphn8CtKGMLVS+2pkv0npfwNCYK4UwRFpcEAi9JRWmCIajko97JERNaUnZkpZ1ENS
AAyb43PtiujXRapvwkSvDmFjZBtBqeCrKFgluCzrcAtWx1+cBX7oqdAr+7mZ0n1k1eNjEkzPqWHE
m0TqMX6flkJB3eh3YdjAxDZEeDHwK21t495GQAmPyfPiAooM3l+A8djLxT0kz8yydiierIaVOusr
ndZSim2ntFtD9gdURQv/SXgYWu9FSq99aqYiWXnMpo4RIrBQajBaRbuWd4X4LhbPSjeOEJDrrINy
Yngcjik+WiNqw9GHzoMWUy8S1kw3HMztuYIkIzL9xVK1Aw2WR/B08UMZbWtiktjqhb0zifptc9MJ
No2svo+Ny/u2LCg9tKP06FcuTXpKIW+UVh5+nZVybikNvUNM75Sqnip9fUBoL5XiTsZd28xKhe+V
Hp9QcrwZ2Irym8U8C7K9ofT7TCn5kdL0cVtnK8ro0PmV4j8r7d9WLgCIYolyBQzYA3zlE2iVY4BO
x+kYYSKolZuAiFCMe0iVUyqngfIcmMp9kEdxv/JGo7xUypbQ4ZJEKsGvMNytCx0mBk6GH4NyNczY
G1rlcxiU4wHNZdrpygVhlJ8oGP5TpfwRiXJKtMozIZR7YlQ+CkM5KjLlrah8nFSgGih6hn+rg28o
4DiQQssxdgZL6h6CT2y8gIyANGw0CYlJM+NPgeHtChHUgmoAJkLqGIVtyBG2QkgIBZOQUCW0Xm5r
hZlgz+tuOsgTpUJQNApGMZop5U+5SREdjZgexIpQoSt6BbHA0xc9ujgM6XyEvIuJ+ljPINGbgrd/
i6J0DbXCpCdupn0xAj2ZxN/56BVLWnvKW2r51cFE79pYUVK+psbw3KVU4JW+88G8jtSIdL8XJutp
G9f4yfbsrwJb71lzy0Ool+apiDzzJJvRPN1v2tHSaNv61A7BdDIZSeHct59FZeDhlOVN1nNFofBr
Xtby2qn2TVL7LzmrwjW0e/qCLU07j7z7+VSX45r5k5AlQIcQJ60Lm2TFca2Di9YvRhkEXxyCZE5u
nL2mq/c4Gn4GDlm7uaHl25f2a9JYBCTHAZt3UjL2Gb3qeY5TY0VQAweyMI5mLKO9oWX+g5HTqcJq
68sgBcEDSlC0w6+rVcyIIRwjD1COX16S1rsWMb9h1HnWqYrZpTvtRB/YMBbb0AOpJ1utpeMlMpkx
ZsmW2DExMPxGxzCPll4LIKVwJnKCMTUd3RDSGxbE8aYSXfsRaMNtYvMH0cAuYHOBO41yetCdCIe6
dDQa7FItOTcWSeQqMDFx9/3eDIdsn9ufiRXWX9uoZ9VLWdYJWdK/wvbxKDqS9dcgai61PWovGC5B
dmbevCWtQVnxyBJ6cui3xzQFOszOWiD4lnmyOyAddacm5HhDFk5uGh8Ug7y3LX7ZsiTSWovhqzXi
yiCdCMHS/YxsMhmN5XfXqiZkGKToA6QNF8xczf3MKfKNxeOKAoduqxOlX5JnDZ/ypv10Cs07BdTz
PMHdDdeVkSmpgX+JsDDqVzrw7GjG28crUMPMypEw6UQ80CjFkdErnSc82rR+NASYAk2k+7nJTo2s
3ZuwdPcWFnl+7BrtWZCWvWVUJy9iatgPOCWpBbFL99ZoboeRd3k/f41T+6m7zNLKSl/bvjLc2FO3
iy3JWThi15qPzYpl7BPc7oJpPJP6XJQnOg2aVZDYCYMtYlRt/GTNpnzqaEGUeh89DHP/zEjI+KXW
3cW02C/hW5UPtZZqa7xOZKZ0xh0Am4nV6IPF2GBwToSsBAasU+3rxVpHZaVal496CCH6IvpgYKQk
JF7ZrCB3WE3fO0tf2SKJPzlokSiZteEiKi07pnqfbApd/T0kr1ZTxg1OXuc5pq73nQ5PmiB9QU22
VlfLBAjPYTCM+mYGTF0p+3C/mS5Oma78Gnd1umJ+HV1Wsq7D8/0CXgDFUVRlqAb7iOL3eXzGXG4Q
Mat00BLxLS5DF1WXHZ6ZFe9TJoarHCd6rhICT90wP5e5Wz1FhO0qWD6v/ZB2F5tsD0cObkLFqw4E
nufl/SYAuBn3sjzJ1gwOZhRThlI32sZvW5I97KUw/Zk1ItJgrBo/p6R0sr2tRiPsG5GuFTy6/hOk
hrFieRFvWwbBSwlBZSksUT5rlLLdJl4sXkVtjRUvv9ge4TFn4vCejwDY87c5jsdDKv0WLJD4cKnc
eFOxPCiKmPuDPr24Q5w/WPxmiyyoD2yEyhdGwPyxHIlh3WbvF+i18zLVAntX6L6PPss9IbR6XVXx
NswJAlZOnS7KjoBBmYubn5jlPmSyviUtYTxGebgGA0ViZuCvV0Zi1+bTek49sRqGGif+jP+/YR16
DBsO32hqwVOlLmyHt6cPT6mLrG4thi540nR/WgrEkZFYyxXB+Dscx71Mp+ajr3qCDLgZzx7Tryf0
vHORDe+6zenazQExmL2MV5o/Iv5iCyRRhPsBDwGdJmk87ZnNeWd/rIH3mUb25Pv6c5Y7r4aXu4/z
2DALmisE9MZIXiwKOJemlMHufrPzWrGeq+SmV8hWVVEQuzSbcF/1ASXBJe3hmPnC49DDh619Sh0d
ozhLi09OnHnaNpup+0yb6aGL0vG18PQJ491YboXPApMjkMH7CEe+bkzRZsrr4qHv+QaGMKoHJFz6
nT4eYPMIjg9mu2zdjPRkBv0YqomdnJnFv4PuTNUWw1r4HbFhGZf7gUxL5mT7PuyJFuR6/JyX284w
vs2MYnYMd+AyGLnyuXSsqvGKlyAhN17ca8s20d/ywIJWgOt7hUWFuZV0EfaGYGuX1Ml6yWiem6g0
z/O0micUniEsbkEQWyTWNXPRIo0+5lKcO5lAEkj1n9gpjJtpn6eRdXdX6+7J1yjIsipgAaFrAdAi
7++loj9bGQW0hPmqrUpncKKnd1fT28MI0HLZM5Le5JhllroW13yeKTCNsm965Az7djb1d0kBbyCi
i84wjbwzZdk41Ee2NpnxDtqGnrc4nY8jisx7k/EWK4geZmB5QoD8ABZvvd5Zt87YBKOW3VgS4hvp
R7nCjZE9DEP12BaUwHmGeaT+mWpcTrEKYB/iKXfIAaTM/jZF7Gng5KlCLUxpbSYXWPSikb5DG19Z
rcYoUilL392ktVefiqw/tLxLTi4a76n+65rs/afeK5PdGKFyUCRgbURoQfUpnNw65YzhTtJi5lkP
Ay3QXmKfutyxTh0ou7gIj7/vKehB3spKfBsr0z75toE4FMNomTR0K4tG8imhtlSM1NoDKG7PnAwI
DDeoh7hmnhoGSENuR4feAdXnxT8strQfMF5YWFfeVmIqpnw80J+rYD5AAXI/knxW50ZYALM/uh/E
bgi4fEvtOXrQRMQKJ2UlSRm1/cFMjP7gyn6KMjIMWikBbrY1O+RWuMXCmI0ItEFzrUo/PBg1lBkt
JQU95cHjncVwv6CtqoKkfWc1dCVozrrpliQMp8M82+OvC4MVEfXDCaeUCM0gaTa1ZGk9m1Z5s6GX
7XyCdJSPVd7JDmd7lfOZXXi818vJIa4Yg2iUERn/1OszfAJZdoYiR8t8Qvmjm2bN6fcFlLRsx3Qs
74czn/WaLvE/L5BK/35zGN9jv2bf1XKMMqa04YPokXftONIwKF7AEZJ0F1vy4FZfwAMjd3FKlaZ3
DCBBHsr0PQfmcrAC+HKmGUA6NZhCMavTGT1q0a2LdAMtMwbkW+NbVm4bH6MEMy/JEUUJhwzLzx6J
6X1mpckFc6yzpjXrksHkA2kYX3SZI0yYLi5jzr2LrA7SFVb3mgKTkao1kzWpDfUphQbh9vaePTT6
aOpXp0gRSQrbW/BOX2HFRoKewRAM6YthJs7KzzE+Q95YlgyK+Y7uM6rJntGgMFLm2Z0jBtOmNLe9
Afx4hvpZZwi4WgD9RvdMOFacnm9waqZrFmtrgdRAXTBvkwz92IFMb6YY5y0fWaG+lG1gbyI6k5b0
ZHxrqvyjZ/xHoD0Nd11ccgrV0OOd5io739sbcfZVdml2HK2QDHkR6EtoZbvCCuQhyIto29H9VNWZ
/KTom1MvZegvRf1RVk2wBN8CUkJPqXAwqY0ohf7gBvOE/S2NPsDSPauM2q1NhnoRTtjmhZGg/NHx
uZpqvTmmDuV2fddehdk9DFg0OKxnOmcIMqlx0r7oenh1nVZDaeQc3FdTdY2q5mstPXPbOtGwGfEL
gEyM07feuBVj6jxGbrBF7K63JFLcs5Wybg08WzsPb10YUC+SGO6+HuSuJ1x/DucYc1uY7yej43Dj
ufrJr4qa5Xr9SHa+PZhT4y1I0djvpg8qlTXBdGAWpz3q+AJ3PdSQyNXQivPCPtoWawtjFh/UEzqM
vp34JjGVC/hwHBNt84PSlGoxyNK9UoQjb0UEh6dxdeuDd0K2MpmCHxt84K9+rq/9QshHz+JtnjNA
OdYSBCymAnd9v+kOfni8XzOdmmvatBOGEe1J5lfpyvSEfgSNY0Cvc9QCuZjqYeOa5XOmZ+PeyFml
xSmsAmDlxyKYme9bcQocIJkgcfkghrOR9X0dSvsQyNkBJayuDmlpH+YUucMNx+3vu/Ke0g1Eqz+/
pK2YvJXGMGwmKGkPbp6Ife0x3rnfvF/ISeu2SQtZ1Tali+Lu55ugTjHElFV86Ur8J+ZNq33jmiQB
7ht2ROYiqQIOWt2g3zTOkTcbK8zWCOyvxeDs6YlGTJ5H49pgVkR0sv1jXQ7oYGCQOB422bPZEBmZ
W+Ce5hbxlMdMyMRDUCawiAdr1Xo4IW12GNvMPfakZRZpAFUEP8bK1WLjMCvYwf2iKWmra+LeZRcL
vMaro+wKaAwLPpHWvBx/5EFankyV1bhfAGvM921nPLe9/tddolzNipnTK3pOrzg6lSLqaIqt0ynK
Dn8RTj3qQA9XFRxPKpP61+1fV+/33h8ffeJxnfecK8yP1kL3EZhd7nWO97sokyw2g6IBTXcwkKEY
QXoNLUijUPQ8ARCq4UHtKqaLQTifdWGOl6pn1iIS6az0LtAPjkYUmC3wVaQWEdg0GL7krvOjMsvp
oarZjbjAjKo71ihrIBxhV47XGS1J1N35QQfTua0+8ICEa3b43cZWpKRJMZOoqM/3HMUpQ+/ydxzh
YDaYcS4lNcfPGGIMToLZT12RmBhH+IrMFKoLVGt0S7BNjeI3TQKSk6g3hiI7aVroX/C4+RvPYn/h
Wv68ji3i+WXSl9cJIQfsck/8zw9JCFW+nkTrpnS7/Uw4O/U/+a78SQ6CzQNx2ThkA4PqmwOUrMzL
PGhgLn5dLcNlBDniNOZtu+OkUy9DTDM7O+qsFURAaFeKeyWkILVkhQCx1EXJIWUpIdnUWDXPHXXE
e7rTow1Uiy/8kZJzkSIWS2JOB6/v9u40pQSV6k/IbOs0E5yCNZ0dTt1OxrZMC46hbI5KB7BXSgUi
T8+U1AzE9GgmU7ZKFPsrVRSwQPHAhCKDdSDCOsUKixQ1bLaaKy3gzc0OYfC6asUPABnOmMYu/Jk+
QN6AvQ8zQd3kvEOVLoiyyjnEilg2mAn9cDDMbGBmtg8qDXe0pWxJo6EfaYnfluDPejBojKrPUgOs
3OsmtNASVpo/Z4S9xXBmiBCtKzOH3ev4X4TnV7vJ7kH+48Pc3C9i9MsdANMFSnHwYA75svLz9BIy
7jhWYj5nGfgDssVvoW+AMbLYuDIuNFa6CwAu1tL+WFl9jmJapRtWP0Cj/JibSUBALWoZsqhck2LK
pYouF9GCsrKN90Zx52xFoHMUi25QVDqfGGVMK1Ce6Vfo6f5rFDfOUZpFuKh0138VVJFsk0Hr103q
eqdZ0e8SxcGjtaw5mIqNNyhKHrBhj0ppgCujYuhRodV9wXArQX9B2GsVay9S1L2Msw2VWjUaNUQ+
J4bNN/JeWIWmxQZlqhG7C3X2KutJO1OJ9Z4OkbfPBzFfGfAMh0Dx/3pAgJwFjT1clp/ayN2hRpe1
ZuvXwayfheII1g5EQQZNb+xMwqPJdnHSX8cgMGiIg8Pmai3hVder3makdbVxI2L71WTRhj0LhqGi
GYrU/wk0rTtlxKnWkWIeFp1Fjh4MYqN4iIUiI9Z5AceE1oPKHYDQ9lTfmkXjPuGZ7svQv/pFkK1N
42IKKztj5olxGQ7aKhRA1jtSzq+sQ7cBsMZGURtb8I2J4ji6pjw5EWRHXTEem6jAvBbbL7o7rhon
DBYhA6r3KPI/c7YilplFT0EZnhpUk13QpEj/CZaietLfUz/RjrKGCMv+6YGt+9U0InR0f9HbBBcW
VqRfPJ3pTjxkFg3O0y7qDP+dVbgefgWX3zAzM+i6BnjZ3MmXHQzMTtEwdcXFDF0Imb1iZcJ/gZop
yBdgthGLRDE1hU+KQbDsOlrsuOHY6N7DBBMTLl9A32Vh3iSW1VXq0hfsmNBqbPcx9er+DHl67Ua5
8dBTfrOY68BcRGRtNljD4zUWxa1sIIKiDAav5LynjWbCC60VObRRDFHkX/96v6DllBLY9kr6u1Xc
0VERSJEjnJMNlHSSenao0miGlWhiHgyG29zOLBKtKV9XNTVXriKcUv2YH6n2w+A5N3jlGr9lHKg9
VYCi19Av32bdhZZq4GCLefsuWJlktyiDNVEK78Ds6qVTvFWKnarbrBis30twrI3ishI9AORIHTYa
fxUzaieXQKuHC8fBE2BfALsa1rde0V6F4r6GigAbKBas10CFjRUf1lakWANOxJr6h+hohzV2rQSi
7KDYssBnV7mizcaKO4tRTXuemc8XikmLDAaPFkxtrXi191uIMPGyVzRbOjqIi+oDgb9omUyaffOS
b4ki4GoJLFykfO1VKD7uOAKgyhQz9/93hdyyiAf9Z4X8o0ch/5//Lv8eaLMYSfBNfybaPOqFXNt0
6QhiUU3t518CeaD/l01czfBd13bwoamH/ky0kXkm3WXSEMr/DBpG/xLIqRA1HR0dzqJF1FBP8L9J
tDn2P8o7Udpdw4b9YnquGTDz/EccWqZRr4eVTWlWbTKGHHtvA9oOkdcwwk0aOMkF8TPZghAMzjlm
kW2bdDR8JGAY2rSdznmhi21LCdmZBTFeNUgg5whxdpvh3jnz0QdTwJrrFNhZsJ1FzyeK0feOscN8
qkSb7zS36E9Vktc7n+Ec8UyaDNlfZKcsaMZdCff/OLSWsSsZ/x6dVji70h8MEDZ6QJGMjqMsQ8+2
PdkemaioAWNYHOm9a/ZyovIgDxK5BzIVHJhVzXvolfYBiLC1H8JIJwUDO2aIDXmAOREdMs9uDl6R
5YcZm+ghMER9mG3OwoAtcfLMpKkqqpABlZn2ngOLdfD1Qd9XbKwPftoN+9kBQRzh84TI4eZHfaLO
tJ3YS+qcX/eMUtnWRJm2g4WjH21fx6wbQ5gd/d5EcjGCo3TGaYdvIzl1GoFc3Q7L06Cnza6cI3Ea
rLrY6c0wngaXpVxZ66ZqyAm3wN/9E1gMlxH2HJ/5KJtbPyiKc5VRQ6B1sj3HtdZv8Y2PZyrXm23i
CvMchCSx5j734HVSQ2BNfnSpc03btJpeXOhG9DdARFoYy74NywOhIIe6g7PZMy9jOo4bk6nopRNR
v7FnK752HXiatO/Kq/ARlstMCAzHBqHfKpuvTiWjTekW9tURYOjDJAqvBuv0tSaH7IaJnVVdEjds
yB81m5SlGEDmSnzn710E3VMvG+1s+33/ItFX7vdTA23vaycDoay+LDVY5mRRHJwoVPBeS/d7FLXy
Pe6FcRidgbGp+qrIanEutoN/hAz8f7g7j+XIlTRLv0rbrAfX4NBY9CaAiEBoamZyA2MqaK0ceKN5
jnmx+RBZ1bdET5vVtsqseKmZDAYc7uc/5zv1F0ig63trCf+WbP3GSZ33qYOVbkerc2J97feLtE93
dl283t8y/+uD//hp/92X/jfvu38ZqYVwy3PprSuPjTvLk8JedZCAhdhu6qsm6G5UvWqvRKXaK8Qa
4smt7LmTYWtohvkSd8Z8SRKGMBb+t3ZKb1Qlvck8Ewe7GrcWYdFrkfGApgRKkdN0/dBixtobUVHw
aKTafiJTve0z3JnK1HaHWZ2iB2zQLohHVWwhI9G31DguZYvuOkCzGQSMDRVHte2a1zIhA0nrQukZ
DQLRVI8nqyqY/r5OeZNf2Ty/G0X5kMf8mdgybvLFHBAbqQAjWwJonBo1jr/0AFBYpG2yllCKllD2
I8hePlLQlGxYbXhuRYZ5BKe3TzsN685IBxU7nmIbx1Z2Usr6fcRfB+a/cnZWjSRnVlp/U5wu9+wk
J4qODe/GoGW4dVkHwWgejX2puJ9h1bZ7tWHfk/+IIQHvEkD5RxKDvxsJ7FJVfbzv6nZs0MrSCbN3
baZvTKeYkGFd89D/44eqVLepW2C3zfDWEF8Bqwis4RTxOwVJUtnQC/TllBrdQ4JMtRUZ2EA3U1AC
cRCjci+AaGL3AgcVU7UqMtDkpnmYQ/FcSU05l8vcnTrAEEolceza1VqWgo11a0ithELTgclpMqat
ao4xCbmD6BNOo6hHFXTTMN1Sk7nPqTJRJ6M9j2RMz/P6mtMq9ZlzLcblC1ZEXLSZPgK/IdA5pO4h
t6BcMjY/pzZFR0zC6jNXfepZQ2j5iAc6bapoNQc4racxN8OzW+HKlwvK9zhoziUZS5g2QEl1kABA
7eYMI0fRACnNGSZfKjoUDoifj1raMh/VjJCuaHI161tzQoI2A/1GoYksHqZ+6E8D7QhNNDbHQtU/
FDTyJxpy2k2WGq4/rM0+lYWU0jrMIruCZb/q63jbKeRFzZ5mJEbmqt/W7ARrS033i0CRLogvXAhC
9Oyh0GWTTnwvQtsM5mV84xZV0o8c255VWfquUOKD0yzmu9npO6w51X4MLdt3FJF8NXqIUmDLtVtm
JO6joRevtqEte6tNqp3LvnDXDgaxnWIpv8hS/emSm/KMQUCtzJnlssq/RGqqvzvONxLhhyIu7a9T
Qj/KqCGYi2XTGcgEcdWEfuGygbaMlbcuiQ2VMr/kTrs8RgSklIWkFHFjhmtrekppcNcIPSFY7Cjj
kRQk4HUjTIzt/W16RIgI3F+FA0E2a/0kwfONRgKSWyPq1fn+wlhzXf2a8IqJeiX30Fe75r9CMYdA
RQyqTDMdIWrNiWGbuzlrcqy6h8jkmieb12SZew+ZIfeQN9M4lSiq3l1MU3FIFPLQqwQWt+GaVaOh
lKPUml+b1iSbSaQtNsm2iTXltqx5N2Ug+caTi06KZo0aEotTUvJxi0NSblozc/f3m8TojDVPl67J
unDN2EVr2g5W3u9PgBrA0GvN5BG8LZ9mYnr1mtcr1+SeuWb4zDXNF625vvt3dIj6VcyDXto1/Zev
OcD7+5fpINaEYLFmBds1NTit+UGVIOH949WaLezWlGGy5g31NXl4/0C8phHHNZeo3hOKa1bx/oGO
+KK75hiLe6JxzTZGa8oxw/zAr5yv6ceuIQc5Y9p9nYlG3h8jfU1LWmtuMlsTlO6apbz/SvWar9TX
pKW6Zi7xBtf+/TsNBDK1NZmZrxlNZ8GNgYk2+jCN3z9JGUh01mu2s15TnhNxz/tPstYEKLCe8GKu
qdBozYfev2FKZDRes6P/3ucGV+g4Wv//xwYvGX58/viPHz//4/J//49M/r6f9PcX/+X44Dp/uKYL
nNPWVE1AnmB7/hd/rev+we2R/4FF0E04S/zIvxwfOCPwEQF0V3Vcx9D/hqbEh1STswVMRO1OZ/qX
jg/aahj+O3utRV2HyrfTDCrI/znynrAVNI3JcAP85/Em7jXlOY3sDo3BGwcWy0rT3oxlkntCBjPZ
of1gzWZAei4P0kwA9mSIElBiEHvREPkd1Zwn6EilP2da5Lcl88WGxmdci5ZIrUvdEOHPqbZIFul1
2rs+zjj3fy58rpG8UheQxo4HaQ14heV1U4xfLNvXLhNGQUESWtCASwKvw75rSHwS1NQJDE5fINJu
wKQvWH9+wIYni3dOQxrwanbxiEJAjZh5pBh7Ctr8HGViLgrnVc8PDqhL3Um3Q6r7aDtev0okUXW4
c/DbBsZDXRjndHIOmd0T1sPlixt/Y1dd+nVOqssUI1LmjpFtB2kngT2ni5dgZmdPqLOaO6P9pOas
60nXaQTUZUhTzyiwqua/9DPjGTsuzhLk3PtCjgk/ARxrB22wg74pLPNHGk7OHlWWFL9dMm/tXLxo
C6VZolYOVK89d6Kgo7MZeMBG1BfVpf/EdD6dXI47FGa/U24t+bedlY/EoBU1qGzazE0+0cNp/a0P
pwHrXKRCzzRRp6CHgLpQr1PCPsdSM9VXCBUpqoJSNOK6EpNSbmGTv5PN6fdqPxz1dPleLUPhVy1W
Yb3USbdsLK24aI7ImHgXrxYVt95ioTxW8Sh91UyQid19BTUVzCZ9jhyfI7x2+nJIVfrUGJF8q5w9
9hPjAWPlbo5m+RK7xsM0brhTZc8to5+y1qtLaeqB7DAntBqRIrbKzgYlejpq6yQD/IrfzxgnQ9yB
WlS3twRxKGgbmgWHuZi2i55nuyzE7pyUqthpVkrBtp06iCeWS1y5rokXZy/0mGQfeYIQhhPZMgFe
41JnaCcQEYuFoUfelLQBrG0CuVljXGl6qNtk7vyxhHKt25V1bRc1SKNKe3L1oTv9ey+t2sre+Z/W
1tunJLbwt4LMX77kryuq/odDUIGcsGPrKkihPxMLLLamakEdUjX1rsf8zYrq/GGtXdNsVGwK3ez1
39BVQx//5/8SJh+C0QOZznKYANn/WmKBbul/XFItQ0fYsfmPBrToH2k8MpZKqdGSENjF9C2mcc8j
HJgGeGYr8p+I7c5ezepwj2tK+iaLXLLEkjGwZW/VMp/2qaI/trr2vSUIdujQl6AxTqimNpWWagmK
Ra9+uQPmSKpqA1wOyx63zZNldzqG63bY6y6TlIle56Gp8QqM/WHiQfnAMpel5qNlKe4FWywdLy1W
+LFv4sAlu6jSD8jUQxH7SJljssriYV7wHkUxrjT+4dhtSnkWDYcis3EC6POXdHR18EIEjgU1i2ed
W4Y6xdd2XSIHh6rlxknGzYDOI4WFKtnzq5YT3S9KbLSIH87P1qDRRNXAUZcTlrTJwm+LbWe2rNcS
hs/+/q68MTd6YfBlvfvLovqgWDuCxGKi9NKS44at3OT9WOxNdnfnIhnbcxFu729U9C9sbWPq/MVE
CJel7QTDiOWwLswzahWUavaVETZ75+JCHfcqdvPYoYztSK/EuKkK1QiAwFEhHNKrOpd6uBfUPGqk
PPeGyeTGSSpxdRbjO4/4Ec1bu8SMcF4cvTu6BCTaOmbaPgpxkaH9gSdnuGFwdgJZv0yQmB8EU6NJ
6YxjhGt/A94ypk8nktscl8PgpmJnTK5LdkVcauOnoUYd07LprJf2uC2m7FXTF5fBqktnmi1Pdfpq
q870pE3aaY6K8ZiMrzlXy15fbMN3SUN7DXmey6I1j/S+DAe7o0Qjq5XPMooWSsRdk9NiASRZg4Hj
lNnnRNi0m0PKEwZXXu8vSqecr4srIVJERpBS8XV0Ssb799fC9bXCNT8njQDOWuxCYLhxNlHPrTTu
1IrCtvA255pzLLDLbgxzQgipQioVyuINGr16ou9WPd1f+/PFpNjKUWAhEH1/wiAJUqGhQWSorWGj
Oi129owwYq/gNtQETyhz9AQ+t0FNqn1iglsq7fzrYkU/S1MMnlGPQICp9PHBuj+WNC15Di1Sj6LU
3QfSL6spu3HMYk8M/n1wlPgs6zo5J1bMtWm1P3PMcE90qV8NizA/Tg192zNl8CaHi0rM9DX2Xf6a
jcPqwaL7TbZ+VONj1jlz7AdO0YvA/zOr6njF5JRgeGhoquJGk2xNWShXR4QvjTIWfrMAhVbwsj9j
Tupbvd3yqYZnzwJePsGIZbRILwhx5Rpuj3jXRy9xKCPoB9jULuXvT7RS8FvwpNUazdxbA91RE91P
kIGvnBglY7ACY/HyIdICA0w9N5dK+q6dLx5wZPuspplD/LR5yGFcHkSbMfuVocK9s1cQTccnuljj
Eu3VIBFTcC7CoO61araNWooUQWTTn4Cxuiur8UggyvZVGojB6dJ6GZcwp+zV1onNttI7SB7MRoKx
6aniS2sQV4pR4ZQtLqasxVY2ZHcUAYeDEHW11l5JA+d9sbdDYZ00BJN5ZhM0D8XOaWW9a4bl0uvl
UyjgUvVMix7oln2yR0K3OP4eSCvPHEczY6+nLpbFELTRTPD8oA3yV7bu4iR/sa3lEKfWRpqh+87d
J6KJt4gcjacsxrcSvf3D0dMgsYgWAe74Hk4chXWu2wGmc9LkFFdYo3yED+7Q1mLlu6ICJVSZOpFj
x1hLO02o8EmOKCqao1Vmz1ZbhwTY1cJjolqcB2EX576YeW198/dr6/scpXV2SWPsh5o7AKT1qzZN
vIic9Hp/U51AImZwxQZ2x7lKXw59HeHt/sJNGm0PA0WFC2b+5X1VxGUZmObwkUhrPEM2a59LwIjB
gknXy1b0czxIeDqpgYgWejnwhpcGpf6lGxcgzSJbkRfKS2pXqHfJGrVVPDuf8R2Odnpc2qNFibMR
QwoADohdzazz1f9vPKTye96WRw0s/Kkj0MJ5aYI/QcamzpPFH1Rl3M4IZwdbaSsv1dy9qpjD46LT
gCIEuDSKJrbGKKXXVw6lklK+l2UIgLXQDxGRCEQ6YTEbkco1S3sqyiN8NXlK5wcFwjvTWXYmO1J1
VvcNDsEd9cfsJ0PO4XGhQwEYE3yg6bxhxDBROzZtK6etHtWZPLMW8kMLbaC4pK5Ofek6l3JB6NNo
RS106ZMnRk1rfaXHHJf10FOqlmFzC2iLg34TrKesmtVgZAi7sZuVnJHoCopT8t67YxFAmgtjuznY
rfpI5DIMch37N4ymjRH2xV6xwnGnJNquUV1MywgX+/jSRi2WW6zQGcOXI2C/IxEHX1Uz0NWzFrN+
6HJfTckX9L/80gHU4PJLYcIpbwbN7dtpsC7c0BffiCvHx/czOwCgMCgeBjlI0i8x5mTD8qKiUXy6
p5dU82hlU+gjbcagibp93cYJUhthvqgzufHUt37uzk2Bwa7WwAgMIJS0W53GGMvT8dlm1vkgQdAS
Tul+2dA+NqTZquOcj1T3pIUnY1gAk2I0h7xdbsKBn7qqll3D0FUjEJpCeGF8bp7i2eaMlyWN1yVD
ds278NhFTbKzzWFaC7WqRzemNllzrlU554fRIoZhJ80VQ9cPMgXiEtHlydU5hZfWfI16TVzKuNpo
BTYxpjPFjcZ5L6nb4VGZmEwXYCJw34v5qrJOhb3b0QIlak8Yo7qbR7O/9TW+cpaBIE9L1lOZr1QU
+0potriBkm32JR1FPnZ4qrKIOvUtVlAMPdM1yp0xKIB3R0vL5Bx997oYMMeZU3sxT+lXF+uWICQY
TmH7ybAryIHke0oq1WBkBxzEmE82NcEgHut8hFm/vmo7BEqRosTOaqLoMjnVQy2MEqaU1Z3Q2PqT
ay0O5DuSlBTBGpglYxwYgn2X3lTH3o4qvx8BHcKNUJ9zk0YEkuQdc+qAXH1xkgifJ6nS97JBIrR5
SeSGKpL1Y3++KNY3I339uI2rhHKM9CglLgnv9xf9+Zm/3/79qb9fl6bGl/3+EdYYspPjWr1/w3/8
qt8/+m+/9s/PoH6yDaa0fpOzMM+lBN3jaulwKA31iAX01tSG4ZtS/lLtKIZbr16YaMS7vu9eMqFY
T1Vi7HNsumnUfZvrSvGMMXP9aKg22OvtB3vhtlhybR6EmSybif6Ip8FM5k0NZZ7R2lRvSz1Cesyq
CsupjI9iQrYbKi17XTT1W7TYzY9J0vktpPiyuH1G76wYzrMZtZcB7dkXcgq/dq7G04NPVRKXCMmi
NNsytb7OtptsYq25yAGYbZz2jJ/KQRKmY3Ro8wOV+snIzGNJP/he6PaI0T+8ZA7eDpyjuzLqbqWj
1f4IKaAbrQOM/npvxXSGa+AO/ITIi9+7ATGznZY+mGz7t+astfvOBlfCRFmn00hPWbTyuN82bvM1
a9urnA1vTK2T28tkm2BmiJzyc7EHb7HVq2QlZ3DUXotubjxwNEfLYbyyJPCiauuIclazS+ykb1F2
oEGwSjLWXtK/NY5Lr+jMs8JDMaYKj/CSXUCD3qwe629OSUDcLcQal+Y0VcAScPK5O+6HNxJFmyFR
h/1Uo7CKQeEaW2B/CONX1bGP6+sVi/WgyV85yq+t1MdNb1Unh+5TTzZq5EcjaUVg5+8K8xmOHvZH
X/bfbaQQpkewD4pX7u/1Rl3nSZ2BxOFkZwKB2mYs8oD0Kr0QBoYcxp43JSotDFbNIZufk8yQHoaY
qH4tsbJtRKOchmkA90OAm0qAW5to5C3SR6q8AvzRqp+N88eg9aeQHbqr4JwiDkmzykMMw3+jyvRj
qARtR2lHwZwZB3H9VkXpY0TQ169c+2mwomc0i5x6sdrjNlL7Ms9/itGN2I02n8goOoXZRR8Onh2L
4lCYBBtK09pNmvvBoJHZ7sL5bm6vxqx/ODaLaaq3npmJ4TimImhKWF9G0jZ+/FyH27CGwb1gY6dD
Si0a9agvUNS6HphDZBk0XjGhO97fjC3wqhDEotPSLfPBtNliTWrjPjKJdx9bu9K2cV5Ql/df70sW
sG0DXMng/r77i0HN/TIMOTJByxkZrfj89em0U6fvdi1PQFuJ0ZMZWTsXMbBSM1IQFbz0hUd9DhFD
rpesMfHlTaq5zRRKONqhLneKLtpXAaVuP+pLvr2/2S8Ni0rTB6IfHtSa/LzadA+C/MfvFzGNEjSv
hG3QpTI6ZEr3vbNjN0B6+sgIKe4AbgUjE0+ohMlLTHOeZ1hKui/zCvTKUOkB8VK/km1EEDr2nZhF
typzTo0z7UdKf8ykapDgNVWilREZ+nK5tL36Ra57ItrDvkzaUp9wIaHUNtsqRJvL1bVZC+jMLnQ+
ZZMEHA05zUij3kbhxVVYvJrc+ZllnIoZKhxm0FxTk9i33gZYUrXb2qUdtGrL7YCDZJOU1BHb7ROm
574ne5b3c4k4zNWeCPM1buKH9wYbw4bItjzmvb6JFy5iAixAw+TX0GF+USft093VLB3dM4cWO2Mx
QBl3zyO5toMyQeuq4+INcw1GTbsiGVFV2bZm84xdFUhR0fUbzj/xNi3ca9U19NFTZjq9FLXbUWhV
PdpaW5yBh7A9n6ibHsiS4Tx7JUYUe+Ok/FCT72KmwTEcSkpeZf+tsrINTT7HleN6qi7xnL/NvTr+
gFkVlHkbUNWMwslqXcOXCXRKG8ekOuBGkZY82moPmM+m8wX8ckh+N2vTT6szxoD2lBdOAwRx68r6
juUXfGyRf4Mc58tqQqrtJDG4j1Bq0ZZmmAwVKIn2MgxBuuv6D9VO0EpDzeOx+Sy7nlS4ml1GI2WD
otv2q9Lg8nbJTw6yudrwFDyTPLsugWgQGqTDbMj8XnYDqi91we5YYjUBADNwnt4ajFs3VswKWPVy
8RObJ3U5f68i+ytgoHPsTgB4J54cpEaMMxVV6UbrZxEUod6c8tS+1LAk9lGkKWwAEgZWle3TbahB
WI5wMO5d12lPTb8hzHoRFcKoUrPLWozB3k5mIuAFswoNX1W7SE8u08TzZLYV1vD2yagZMqCMqw9O
bClr+kbsOmxRryM3cz0t5GPicKoDc/l9Cq0maAH0bdrYpoi3pGvtq5LWxT6b++d8icwHvZp+CYWK
9HA2yy2GSOssG+UDvNnBaPr0omTmD9MVDG7pbn/rm/DCfqA9yDbeZ5OqQ7c352Ae5M9Ua5ztUszl
1sQsecAD9UzeKTyNlvvD1kNjV4XT4ltsn31NHXKC4nG26VgUOUy5IOs1VtvE5Dab0gh3oVyiFXS5
xlX2XnGep4aAYUXVg/EfMEhaTmC6Khglh0lvznqJD4MmsmY0sffIswMPjbzO4I2jHZ0szj97Je4i
bBtpfSyaAVNY0z6FHPAvspkP900RrZsEcvrXBsrB1VqDPIs6xwEmiQWAbyO+YFB/L52UOuoyF+AK
+onaHJeIh6puayWrqTptn4h9IzMWyvOiLS7hoDHZJRWlqwqQja3a249lxt+yk1l0FQtDeVDUW2cI
vzY8Zp5VZPOWrsatq7XEApMZLJhB0rLnsL1bNPuiGAlVYF1/guU4bUoUt1jCXtOhmB9oofO7uB/O
adNfSlAhT3i4jQ0NiYRI8/QLiZvn0Q3Vn5UJu3CyKV3Ke24JrekPSp9QC9tdeZJDICXzjVC7b2uT
6prEaPY90Xlf7cv0WSnSR9yaYt9xYbnpEGTSeOxmSh975vC+OoCRcPF3bJ3QeIsQN/xqNJfToh2l
qH4w+AF8YjO7KUzC5XE4HwzxC1ZktrebkdrQKDxP4EIP+tykm6RNEwz01nM3ofPqUUnUJEQtEDym
RVmQLXIn3dNtN1gi3Tj1MlO8QVBaRdbGvsVVbjGeg0PVyBoZAS2NPH+QA2CIgbXx25GwTCyiml3B
Ic19MTkzfZ905VOv9G99a4/PWLge3SSOt2EbzvvGNMm549xqZSEuXaU8R9b04vZa8mGRjYuYPc0a
qMpySrna8vxaGZzY8FPyA9dWXj1yKr+hFclflvZXjSKCwNW9VtbyRY9wWnM+Y6uXY/xfcIuxCWlP
7jDvY7d0jnOk2MdhcuGcG8tPqaax6YWzXRymhUegN5UT+b8HOJg8YKqiHdm5sLUgF70j8/hZRI4T
zJb+IfltvDn7VGsGg3GTMpmLGRaKwtrUjAQu/HWTM1rdgf2esclst7ywDFb+sFTFydSIU2szf3iG
6SxkcQMqT40h/Fjc6zgyCVbf8CRTBXGtac7As+LTEi+QSXp6EPmrD1mOKXmsiNBx9N6UvZLgfOo2
qYUxP2t19QzMPPOHUaKZVAPA36I5cVR8lPT+crh2z1C0Puald4JJps3NyYb6Vk89iyWhYi+1jfrW
CtQxZmKtfhrXTZE5uhdGUd1GNnF+iEFOFlaiXqM2Wyu4nPosOFns55DK8pC65X4kq2sDUKgzVpdE
634RIUQ8KW3PWJTh0KvYN/QQvOwQSaQ+vSk9XdhiZwszPkGo2UaD1uLESAh3h+1OrLkIkBAje89T
n4gvdO11R9Rqc0P9JLWGoQYthrQvAbdUf6QlxG+jkinrArBFByJm6eZz2MZAw2ndssLM3UwGWSIz
d88U57pnsuCt51arEaKK2itT5Go2TqlTyKCrgt7q9J92WF4EQbAp0uzniLaZvTKxKcVKWx3LzPpV
VmTEYRepLxNTD49k4lGXpbMDOfdlzEtrJ/RomyJfneNE8ULHNXx1ThjpZfPwXCd5SvolHfZD8zXu
m+6orik3I2ibFVGNP78dbHBvmTDA6fOiGlrj3PA3PsrR4kSIE4pFx3pRkvAS1rMMNOmatL+kN0Fb
+MtodvPRWPkFDdAaJ84EN+W6voLJx8HLNgHVmTwelMtSus1Lp7tvGb/F2a0p4l2ap9HI9SehT9m+
7LJXJ4oe7snWcjr3yvBjgCmztwrxyoDI3CWR+TY1zIWHmbRQmYoDwEHtpXF3WepyFfRyTc+ka/Gh
yZd1GTcsELp6myrHJiuHsyIID9DysLW7snia8jFc7Sm+ppvcswYsuNqIFzm3BCMj4bwn1syoIyQ8
n+ZwTHVi8tkSgSwyTnpZ0kE9OhzSaEQ4l22y0JlE4x53VBJt4/wTNgZ9o/tFrjafu9ZZDcMU6Drw
G/4/J8N4wDtMEtlM40uYTtTT6HbQ2hTFcKRWkRWH/DUFjUHapC7O9zexFqJbx5p96AcIBEUMGlON
YIdMdh4d5dSNb3k1gFqezHpn03S2ScexedPD6Smu4/40ZRqgDS15BMVcbmSbl5/5GHMnVcb6oZJi
vCzmenhcPzAYzVNrvJMpMQlql9m51SeqGSCPxIPxAvXo3WpieIiEazYhjmfGGaI9rgwvJ6pJIWLR
GjrHvLVld4P63fp2W1E0IOxNM5CWl7a5ivd9czYSJDx8AwkEJBUWkssdy62JvDTZAsBbA6latZO7
ccf0vZo7yULrtA9zB8u0rGYAH5G66fRYYYIRQnt1IKLO3IM3mZbmu3alWnVVcp2l0x+W1eLKxP/R
DevwYIdB29GuM9IcIFtVv2Z2qF917J3YI2d6U2fnRcNt8TyWYbWFx6H6ZckkgE3GcOGGontu7woQ
sDXzDDdFF81aKiuAOZ0zIBEkybU3h3Zs5nZcoMpCwJFw3LHoS+O0lFmQ0cR4K9OBit8ZT4cdl8Nt
BkEGIQHU1ewAsYXvtaPfQmyq1Fo+ktkcN2UKh5BfRjsOTQc1pomcbdrPP8tVsVKLWgtsQwYOUIQr
nJUJ6+wIDj4jcCNea9McX1WON6/MHYtSO02C/tBmBHegj03+EHp6UXFIKM0rfukWOFasU70Y1sG/
txmA4f3/CDD04uSz/nt84e8v+asXQP1DtzUNFqGtUmHBU/hPd5Xxh9A0RvoUwZDDuNsE/uqusv/g
k7E9GRpgBuOe9virF8D4w4R5aFAg46q2jWHrXwln6FQa/b25yqFvyLDhI67mA0f8QxUNTm2ncGbb
3tcpQmuo7OTiQPRDoMHj6jkEwFiEHE9I69OZ+p9OG2GMtq0aBEakPqelsqs5au3ItRJ0rNrBE90z
OcN0FzUkKHEd1aMc6Ctb1R6jNzdRMWB9aaaLnZjYqAt81gUFyPtOK7rXxvwA1QWhkCPKwawG/XmY
evvg6qSWMpzyIJGTy984Nx7+uQRJI43yTw+BIxh5CIxspqpr+loP9P3zibraDuvF/xb5IuciB9il
hspLLuHcmu7rZDELkQ8a58a4J5757CSM7BLBMi18AL1emLSksvPrqFnHeJZH8DFcr5VPe+gltaNA
d3Jssv1zqyOn0r3WaRDBxRnRnpMB9tI2JHM5fIDme73FovvMjAYDeYj8319wc10KwXG3P2stZ126
fL5O9bAlaXHNsQKHTbRLS+dLz2yG6ur9AqOA/dGeLmytD88lgBzR3ExJLbuiH6Ec7Wpb2SV9taWa
7xjbr3pWUO5a+4S6XhatwRpFC31eZpu5xiLGM2Gx2O7o9o3ywT18wW1GpfuU/XTTr6nztZhfdfCB
4WbQT3l4MOsAO0AjPflsUyL0fV5JPz7hjrCbEbVu+UPFL4v/LVFfWvPX5CD71hWxYuqPaAToHlvl
Jo03xd0Ld9+631SFfRUrpnOCgpH2BWenoKKqHVu3EXSWl9a+bcJSR7+X4wZv6U53en+t65yDVPLH
iheS0hrPZOV9bLKDaoCKytRDDRxSdCfOZwGOl0dLBQKZ0Ela6U+hVbGf0S9iBjuBY9o1DlFmB8k8
bKcUgwhUliBBTlPt7rHLl6O2wLNMjEOV2C8GwcgRUvtSUxeXr4McUoXjiQOfZ+KnUJQH7Ck7u/hS
h/qFXOGew9ljVBg+XKRtZyP3DbnzzLyEKyXg0g9a3GisDMUGVM51SPQdBDdKaDC/iZncwReXmLUE
tiY3kfiQXE4LlUuK9iAXlzlTQcHwQ9e+ZWB2Yhi6vRHBb+GbJdOXaM62znLL0zgwhvAcP4RR9BYt
+jlaAVhTNv3KB/XIyvQticZD5BgbJXK3uQOBaEuMREG+s/lpaAXYW9xiOM0zT5foFL510bsDSBEM
rjRezfomRyilO+0VFp9ufOJt9xOdtP38Y2BjVQAOciPQ0SmiZUKQWXyhrsVbhudRbzyXTudZ2WIl
KKD2tV8z+Zqi50cfnfUw9jRc+s7bRA901+/M4hEm125OjvB7+WaU7dIU4PXxVdNOTKHwGvl6WPjA
FfcQVBrIcMQOlnA3JEebBxO4Sxl+tb5W0dHQcRB8NVOEr031MWLxBwPOHRhKSy5cz2QiYzTYTw00
Ff4tYQEXzkY5xP+k5yVrReQn8eLXGQJ+Qu6FgvUWfLwK9cHquwemoPt6elOz8ApNxnN+anq/l5ka
ZOa8SzXF04EqzqHL/RwKD4zorDeP/JdfkWIHenZjMGo8DDP9kKXRw4KkImbhs5KtpqseQikQQiZE
I5dBjv5D/KTPS9RnIgA8/TN2MVn6WDWsoSx0hjDXirAt1kTcgPWucoeDgv+U7jBfQaVGBYQvq25m
cckJtHVpfXVK8WCF1qHRAAK047ljFzJG6s7o4fjICmoK5RSi8acCsDuek/XSjpTSV+BfInIgyJ2F
sRuEyXFvi68y/3/cncdu5EyaRd9l9jGgN4vZZCbJ9JnyZkNIZei9C/Lp51Dd6J7VALMdoCFUqVR/
q5TJiM/ce66AYPjQDl5Ub4l0quI9ep6FFRBpu12wKJsWJgNR8LjTeSroiWEDtHKbz3hjfiWqerT6
gVTq2sNPHZi62I2GsTVBskr4FjGUVmDe2W4uRtureehO8Dz4YbcpGC5n3HVqGH6U6GcStdJ2+jR3
F2Pu/+RSiudBs5jaweSYTN3TmuKpzWLrAY/OsNGAS0UFYn+3GDOfxXHqhMg1cvBt02oTa1iDoX5t
vzPMYXdAK9OTK6dDA5PkzGCA84H4joPK5HqnOMUR7JLxWJO8AxZHOchksdlmOdSbaazs13SBUXGR
HNvGcGts94A6OlBpnd8Lskf8LkyzoK3c7FC3nbPTxfhR6wRKlOJGhCGGprmr0doIDFXEf4xu+973
fX5wVdAzLezWd8UazQ0ohuKiUA++EpqAjoQvq5EEH2eROoDQ+G0kCwWsKGpmfNoO8SqSC2Y+pVrc
v01lq52Liix5O51edbBaD5Uk+yPXchdgqDG+G+DVpm6yXqSzLJdqMlTCLxWG/S6hdVIbCCuZ7atU
VPnYdShp456wBFpQ/ydd7Cfo6+eDDubOp6O8/Hy+At2abf6RCLZ0mh04s+mzvJSBMtcHYzTqYxoB
o08EO2DAVv+MDGth0DWaxk+syz5DBBWeI0J1FzoaZqshJa06yr4qTf7zy3/+4s+Hn8/9+7c/39G/
P8fIMygiHvDeqOhz4kRhS1hQIkEdF4un5w48BTNDMVAUEVitijRQGJz6ek2Wzu7nj4C+VsefD3FZ
8J38/JIYE76+6iz6smFItz+xa6HIRaAl+pV08oB+ys8HzHqA+CqD7Jn2wVqDzePpOFpYpSyLyNZ4
06vSNzSkID2M07DfZcS+4MzzEPP4ZGlcJ03nYiUuqGy2gzZvy4pEomo6AFc9CO1jIGEmVS8TVeIg
1GtBdFo4rEF8wTBrQRh/pppDI2gQOZ77GoMFszF8I56fq0Zn4spLQBuztDUHp/vYVcux6uIV/RjQ
eXA2awwtyFHqcNWTL8CQhkhAbU+qPQj4YD2uKsP2GoY+hTpurBpCZpJdtLbyOuOUO/EZ4ok/EgZA
o8Qh2PmiNwJyeoJuzHcRsetlCtFFTLSL1i6fRg9easBG3M9nEuMyOMCliWIyC4pUDYioDOoarPyW
8LtDVFuftdmfiinx3aHZ1WO/VdP0sixoyxpgYbSecWLdsa7cWLHcZhonCTFfKDPBLmwYe8xkglGd
oj+NS/vVFHfItG/5wD0VLq+RvXyb+ctg94HtOGe764LR4fvQ1Fss+gujoztj0ENUXWWTB72d/7x4
w+jsmB16I0p/mJ1nHL9e2nHdaHS/ts2e7nmUKLmYJbskb8BY8Yte82ZU6CqDeLTh2xrxGizkfess
R579W0St4sbZu5vOT1XJirAEjqoE2IZZhnAjd7eY7Ib8TwbGweaZZbQcxN0YJKEC7kQ/2y1pywTQ
KHIbY5HSpuqA2fpoc6CZGeGTDiFUmNQAex8nsMAVdYXprqAurxCEeSAIKIvzolAO6Y2naR/sNjfg
4nxtsnYG0bcVE0xFxwY6jsGAkD6aj6LUQX2K3QxJ0yHNukLaSjIjqobALhTf7fWjCQK8fZ9U574a
1UZeYXAJgeBZQMzjK1P6xJz/MCk8Qj26hwolzxBoMvGZuJ3s2TmrIgeMOO/cmqNBJZhZA57AP3uQ
i1c6rwoVhlqlnjuUCHgt7nrMrHC1LWS841qtOpOv4tJE0HSqLLErM1JfbLlvhzssF5/dCkIFzgfq
b5NNl5ZnYFI0sMqGT/bIbhIjAXblzo2EH468rdN2GwIRLSLPXiZ+etnByna8pIFC/eI2CqDn+ezK
hlpTeWy05NQ21RnzF7oEjvYEQwPFPRXqwfjMmhAvSn1ZkEE3HJTE2r5AmTlYBZt6rAaDk3ic096C
Z2DBg21pD/XcHqdaer027prh07XtDQLEHZhD3w3t66zET3QU70rV3+oqfimqbTXVN4u2cDRanvbq
pYrJSmoY8xjVJRr5loG92dNTxWIXLvzOyougEMRMjArQ5XmvGRUlvEq+6E0hEipOTAKsQ0CzwIOw
fY5wBZU1OM08FOsdGytBledHs9VYy7P3n7Ojo0ePmDTPZv+GHBKPzJUu05fa4kEE9YuI95puUvig
1xpQAI4zRY9FcKOxX6UXczqfu3JCQwiUdqmPY/VqIfIb0+UROs4vhiQHd0jAhzV3XqHRLnyIagQ/
6LjFQ/YkMuDVPMWt/dCypwimTEX0EAVaJnlZ28AA7ZJo1g6HhjeqKWsFNjLl91rnaxqsSWonzRiC
ECc/a1JVSfyG8zdygXo7nDD1iJHdIK0lDxgom4X0x7r0yDQ95ByBqf1gg9NEnvHFXmPvLvnJEuFB
Mzp8Njz/rIF6zuY5Z4jo98MCYw2lU24cJTOA5qud6o+mNQh6nS8DykySR7hLjjmAZq4XTxbbzppP
uJQ4EbsA9d+GTdFG5O86bxCST7tulSSkfmvPx2rSb+V8ixfzzzQ9GWUKXpNclA4/ZGweEucg13CC
5Q4d5wx75tASe7CAC7SVb6W19kz9Dq6NsEAvPJaantmbQcNKXXE6iK8jZxO2gujGjPdY1IhjbXu3
6pnMlamonVODpmCfaIbHiOys+WG4+GE7URP7LUvuOoyCqOANvBDQZxC1AI4i0Txe9W1uAcHNVF9O
1Q6xJWGd0L+VApiT7ekVYaZhf2lc2WEspVVt8osrY0ysyhEX21m68dZg59U41ds4xi+Z1J9iA8Ub
64m9gS4zveK93hlsTq1U7MGkP1MPPhiN8Qhd+GaRCli5wO+0mwnWsZDXKDw6E/ehr/WfCtIskJJ4
pwnA4zuW2c1pX9zvcHpIaUNVE2gGSXko2gJH6cBoWH5mJWeE5i/CLh5XBSBac3JflxMH8iFRnKPR
F++5av9mJfthSC5WJT3GK3E1r87r/Seb4bjOGvJq3q6aCtvim4mNC0m1jyVOUtk91Zwcwiuj0lsF
Zyqj7JHABnbV++7JEN2hQlK7iBkld39A4vJot2Q1NUTQxcSfOfGz1X2o6bIT43zQ+uqgKDMTkN5P
umy3MLYPzfFo1v2BkBolpLeMCdkJk1sfl6+zNl4dFK1iXHaN5gRtuBxlgdQRhaL8qHT3DIJtL8J8
b2rRXlVyP7YtL8vzfUOxaeuv+XO7cLeb2c7RTsxSKV1S0DpR9bJAMJNTCikyuciVweqYrNaz/cgY
ijXBFf4Xzil5VWlykiLxRnNPMQk5l+szZ0JSanvGNFcmTY/jDHoqHh9rIe91HwP1iPf244K3rMwu
5PyQaKcrvoIGiZX4sVQo2DBotWRE102B7z+jPRfPgN0usVD3MK+Y8xKg6JQb8iueheq8gl6527j5
emndkia7Gnq6ywEng+JlBN0/FIV7KfQY3Fl/xGS8YyWyJ1oMpaB6r9d+ucXnYC5sYfp9Y8/XSC1f
5nB5yNLlzA4kZzzN7vE5xGWcm9RwuX4wJrogzDkJgyqkg4NrAT+JHocJYARAUEBOEEzOzmgdpXAC
tVL35Ge8uIACnPAXEKpNRIBUgaJPJRhaTkGhyFNeRvsOp0jDu2BCJGKMJst/TJ3V/KYvIdyjfhMW
5QeJwm/wXh8KhfhmtXrsHGqv9aRMlEtBzzhXygcn5atLVWeuxnaR7aypObHl+7CW8B5FYCL6CiTK
Vqu6I6qeBwUavxP/zcvpC3LcdamHO76AIBmpK+L6omqpVzd7ZcUPRMM+cmNIve1Dw9g8i1IOAgOI
tP0IcYX/Svva26AOB8NbcqgY6YF0aeRXio9k7IGR6y6b82sr3GOXqA8t8rdQml5azeA3U4RP5WNU
xp9lbB8tSv31La6kEcDB8YA/x0OP+Tiwi5L6QYz90VrkyXIneJj53bGtU0dTKOWLwtU4lI1f8l9g
SvhrKaMjmNw7MrGtkGiL+p3K4+U2Kh7A0E+09jykBLLI73x4rdk0OUb0OJkdpFD7NBItxnaDK4Aq
HSg/A2/CwoWOFeOjBbLVzxAckCGNhnYaEC87Sl8Bed0Ak30bu+TdyPQnOwJ/zg5+MeZbDa3RMU/2
QOCLox06PT9bTnkZTSwdgBpCV+zZ7M9KR/on4gEHibiKms3yStXyoPYE9go29ucJZ4ttId5MvRb+
yxAp95THOOIpXfQXwcgtimemlPA5qzrIre5gdIyVFRuEjom4HmmpQLFZzn5kvVWWfQQXGKyLZ/dN
NZZTKBvU/CVe0fyI9/UotPrauvJhoJGlx9uiiNm3FjqgWV51oqrcNEgUitaF6UeynHS9xTIENGCY
CMqNeK4oAYVGndMfrD5nxa0eszN8CzTg1p4ZDswBnSs0MX11ClcnB09NfKD3FbZ6t3tkpSjMGgfY
GQAcGNIHtYswUkWHCtEVMRWnLO4fM8YUHalxOvqrKlHu4Ctvtq6/5LnKOT39GaXNAetiZ8n3ZLKa
8jVXwA0Uy20VaQ3JyBwuXBUIzd4tMH8V1YNYnBfbth+jvrpjsfVnNXvEPzGN+r7ISdYjGaLPjoCa
adyZNhfqfpz7dZJ5NsrJy2q0agW1Ni4yy5SnsVgeVTe90YtfyU9hAysPSvtFVNt5DI2PuZifoQv9
snttbxnzfiJ4ACH6Xh8BJDGWHZPhNM3mMVXfxDBunYJDjH9ArRNHQoIJugBOqv5EnGx9slmN2VqN
U5xNo2gCVFxca+U5zbkTSLeBx2y65oN0yo+lFO/JEN1FGHnMVmEakXHKuEtiosCIVP8dTLmr55vN
0E1Hb9lQTDQce4RoBraRBj37e8wWV9fSsNUwV2iAMI2kauh/RPG3I5khVJRbTuXW8dYDqOLjFjcZ
dQg7kFGDeK7zVW3Y2zBCQ4V8M4pgVWin7KExqi82rgcHBjtMqsDB9lwlrzyDJw6ouzYQqVapyHpp
fjLnqswlzePVcXXmkbgXQ9Oz1zDPSLLCZ4ZUchVhS6uW8Zy66t5UEVeGNxu5W9hDLpwoVmZ0giVN
fcsApdTxOwlpbUUU852Zxm6IbqtSdNMWHEZm2j0qSjtCcch0b9Yne7esmSMlLhmpLmFgCOK+0fKa
sjobuhWwHD0nevOEuSbmNsOb4DhePxDzSGhns0VGTnYRjqFjr9ufSQHTRnV+N0b+vTSMoq4qkjH8
9zW9OzBgYQrCCZH0GhZtvrG8p4gYZDijI006ewv5Dv+dG1dbRS21rZJZ+7BmHTOo5Z8osQxwlI31
MKD6eBgcdzfFMr4hsjMf5kxRIUcxD1n/rE578OLsguyGGQQnPOdQT6a1zNDmJ18WMRibWZeu91Nt
DUhvUiv5a+A5kqQH0/PPDC30ExkdXNX637Aad/YQn3STH+YyiXfBzpyytroSzqrXIcNNi7Kzb5Ed
JvUnOXfNxtGyZ1HXn6yrjA1N+zYtrG8KknrXp8WX6XYHqIp+5qBWxRVaW8yxe9UtN4iXboLncCAQ
AR9D9lCqFadLYSkb0symvam4vGDkb9Kz5vGTat9UKFx+Qb7KuLyozEv0Sh0Pk94Ym1kZkcfDr4wR
ujld9VoyNtsyrky8fvmrhwxdhfhtodjwIruE54tMLjHLb0wzEJ8IzYrifTqMXgJhbTIxBqCuQbAb
+Ra5fiXuDZDk2jYj+siqqSBBhSW+0pZ/Szia2xa2/sbO28Jv1ek+JRY5k4V27cxhb9Bmo+LGzKIx
Q9/UTfotPuV0rqPuM6/ibavNKPeGRnq8mvqminP7TvoF5RPZrvWvMlG/QpMNhG06g8/U+iqjEXnG
KoVz0Z5+TMJ9hcZU/23yz0SNU9YA6OHhYfltLQ9j3TcXvbD7fRcSl60u0YveVsyg1KjbNcQLbJdQ
m054NNAUoIvtJ1yCfTYKzzLqoEDecZftt8o89242s7srzKjfLjNyFCyCxyFMni2ethNOgPDU6cM9
MTXr1KjT7EWxesmGgmhiaUxvHhFNH4200teBKT3gui6gJmzZR1Qhs/qsu0qCzRmOZ+KDsQAKiCb8
rYjoY0Kz9xoCmMOqEion1C7zpZsmVFa2Yb/zt0+Zi1TU6eqniq3CWzHJzutNrTtHEQYVsXobly62
3ty0v/98qap013Bxqnc06+FOIRiN+hl1dtHDYOiHL3JRUPwmceaJHkVIUjWBpVRyu9QyuZlIFTam
Vf/CVjT/VZWNsBx9k6LZvumiMT2KX3UbQ+bfdJZcXtuGZSHBCu5FKCSSJOrFmNTuSvpC7CvDMypR
sHWiMzeIYtSddGIWK3Gcbcu+YTPUNLmPYQEO/ZjzJsp1lbzmMdkiDLS3C7bgmh+gW+zJ095NqOZH
vWAjJEbUMfOfpEWDNHIW4vNgOAQ/ggwXvbW/Z+LB2G1vU+KxfCa6mKI6laRfVr4giSWJvDsQwhAE
lV2ChBThVEVOa/uBsrt5iSONyl8pEa0N4YEYCQrbXSPRkOrUi8Qavvadduf9ApA5jH5HMjYoOPa9
az2hcHbZ2zUbpelzxg3aH22uNb/E2redtRnzcUxY4LJYm4Z0DFfCjrdchckuvIhR63+5VqRjc1pT
wQvPmONkh+LZ8Z3EvabVURjchpPOTRqqti97CviufjEwKCFLVVn9mgp7m1ApdmJIPudRYCChYm1t
NzqZAIbxP/bMIOEMN0xMUtEi9JbZt8LocGPpaD1FZL9CB/urVSyfSKTZW2hJu7CLrkRAKXgKMEYC
INygqmnQl6HKbA0Y18OgH1lub+wyvKXRJaxw+Vfxu1vyEFdlA3TNSggXMxuMn7N1KO36dejkL6GD
A9CEfbFtgmRyJjaeuRyQsFmkRdC2CO2P4VJXQkR9nZi4HuSEBxMHLXQVi7tz6K1xA21difg28PvK
ZChu5eAQ9Z7BF1+4x8864URnVcsvtbT1jYVLfit6gpoqs/Xyvh7eumK819NyQdWTXfKUubGuH8My
TOmNeLABzsptmOXjToHJZiDwMlu1PKTrFHfGNT5ExidSvqfcAJS/OJDJ2fiPq4W93SCaI4hGQVs/
S+I4EuKSOOOjV1tkX05asE8IGUCoqlmfmxiINC54BpG0EIXzDjo++htZGstkOf6ytB4jBjPMR5O8
BL9KFod5RNpd3HqC7axh7Z4rMWxNp/oW7ZA8KS44tiZi4wZ19m2Y5zloNXgSdkUofD6JYzzY8Xeu
KvW2y+r5yvUTXqAJEjbdVN1+TNH6d9Rh6ziz35Cl0XhNJ4Hkmv3kdaZE95fb5VaLMQzq7Sf80XSH
n4FMwJdZRAaMLy3fge/EoRSXmi+saPZzteq2Jo+ut8YhYJv7giwJyTpfN+yTjl0rHrm39Atc+V2p
z+MW72L9tMRApiOG6Goi5ptakyaGx25rzal1jlc2RR6Uqxd4GGzjUIzFxTFxZJdWLu5C1Ab3fGZ6
SZc223IQ8aNtA5RH2m14DGH0i+6ad2gN5oE7BEilsPMbwqthA5bpLBOSh0ptSF/cBehy2vF/OxIK
t+vmyj0Y+FM3wzS1N3v+htXLhp+TtJ8x8GsGex8DTMXWSt3USyUescIqPpYQL7GVzwgwUwaFha6R
/n7JV8hdzPPruW2P+TtzZ09rh3Fnhiae1ardlpgsf7IWzFH7a6pMMZz2wI6HOWzhEswiftGsImMg
j5TsSrwMqDFKJthJONebtNbQR6REak0LTiBlAY3T2U0wjGXlISu/40l3timTHH8Q7GT0QJCU6axG
T2IFeniZmD+r1QZK1PWdkD9xJp0Ui+hqFm1W26j64yBdU+ZO0WorTS3V2tt1reylQk76wFK/iKb2
K7bGSxwD4sAp82Iw+sRYP5FIDQ8E0fEcYMT3K6wz+5jshqts2Zu38EM+bRYuNkC2XRinVOnrUw57
4dpJelTuKzy2AnRKKOGV6UN/g1fGWhyLMlZG2eGLLj3LbmZo0euFoIx02kTYPCCo3ooBBjhsEJVd
OEniHYbexnwpV4OvANq8aVbTb437N15twAN+4HI1Bkc4hB2cwtlqGbZMzMOKkiIVMJ1jB67hOlpo
bF34/p6EMn4qB9BTcugDYCoXBWeyslqUM7zK4MfxQQ6mshUcBQyZB681WETqNfMoB7fztNqerdUA
jZvsyWylsuuRjAGv56miTkN6H9q+ZQ2/7QUntNAVYshr87FxuSM0PfPngou+QGxuOIEwxoe6NqEu
JA4GwUW9YTooNz9fsmRMxap8F0dpfTBzrD3kx5+NTOEdmkQRCA1iup3ZOOpRRxp6tvhpPdY7paxt
5qP6Z9ejK+mK1RoSTRYyJ4NLwtzi+0l8GSKBaRaO3p8vyGY7OrYCC9lmWjjXRpuwkj5N9Y0uQhTT
QPb8pSf1BBl+GkS4vHamqP6qbFhWZZV1CcfkPey15bm2yhh5i2sFbFhORqWEryzqmnNb/rABjOIx
TKxTW1oafUHfH7jcldeUla2a2nzLqoqsA2RUpiWQK2x9vEvkNptSVatfZtl5lFnjB9DAZ2vipuOs
s44ZTqSHqlPhD7BA/jbM9IY+ubq1Q/XWduxa0GqJfUHo4SP0IToAQLm/5qK/aKmSvqkznU+mIMXr
2KKdJpbwJxKLdJ93efsYOcRrtUCyPolaOi6OsP4OjA4dsiBe0rF7WQkGGD6ZQmqrqrVpI+OqWLay
7wSbo9JFGZvHhuGFbt89RTGZS1ET1mxhdRLPdPcxiuXy14z+NAC54o1koYgePv4tEK04vzTpCGw8
DiL6tolezKKjUKXkexgTIheBjOXXYSRtVZdJfZIxHtwYC/i+R11VuPyTDSjITPaV6YF5dAzBrS9e
Yxd8S6c6w5fDfL8brl2jyK9KOH/RCJvvMz8w6kYteXF0QcnSAi9cGpdTOLLkdchjfd0KmycRmzqi
hV7ZhjnEgqGra4ryyD205npVV+N4GHBWnBa2xAcV+PmpzZgKRWWXnh2nqqFf5Mu5S2I36CSJByLN
3wk5VIO5g6P48ysxWdk/fjX963M86JQekgy2cinx5A6OdRqUpj7EoyaPTstAfJjt5hBKgRizt+st
xp4CaCO3B+55k2LK1M6WFg6YqKaJNVdXgm0F+j5j1Eu0sr8V9dyzRFeZxidGspOso9DHOzNyTVLS
FWln3zLWD4pWsfOgbdiQUuH/P5cDu8b/SmtHDhwPX/zvf9LBrJ+/9E9BMCTF/9RhwYI5slTAHgZs
rn/FmSNN/acCWFf/03YgfjlkX2OUcpx/08A0aGAKktUfhTAfFPf/ogDWwCEgcP2HMvbw+7/+w1QV
U1MUy1CgQBKzrvzw2/+HALayIkG2BbiuUkF3P5Ec6C19Jz0i8kihUZv7yODiUVFyCqUqJLrOYRVS
5cVT3cjiCUfKs8hZUODHJeJU2eJOgr8jp9e2q9m1Jno0e6Re/RoNnckGdikKzHxfuRD+Wr2lvOik
HuAVuhsaFaXdoP9wMaaEKOCPslygVPGH+zgp0afoEp1qd2h106JzoVCJB9b2aoG5I4HGWuvdieCG
PBGdN9Sts6FuwAmB3f+Ss/SJStIxO7N4I96lPU+DTkpVH3+6WbRcUr1PbyN60mq4TLLvCTM1523L
3JQNCvVn1LjZWUSfuEIqBGc8ZYPhnpWSPZ6j1h3TvnC4kaDxhc05mDhvmQ8XzkaBXUjMDvJO287C
dxlDS+nYcwErZyYZtd6yoGiclNwG4Jr90deQ2nRo32E3QwnHjjBFcJNcbbhxt+56eI3HvEUjJ2rl
lGsJXJg0gXCwZkZgekAHNizthlgrbVfbxAHqXEl6j7jfKEhZKxq+Hk/PTqaMko3uTgJ8BfAMTKVt
p/ORu2TxS1sXz2Ys7nm0bFCR4XVY0OYS0OTntomcIan2ZdgrjFa3adOhpEQsZwsnvEUh4jOzQxzN
BZh43ZQ/i2JEQzg00RGOk9d3kEeGlI4EYwQLW9EDm5nGe6LNLcklKMz2iC1pNFPjc+nN7jWJOl7D
YqTwsXIwD8PS09MDt0Y321IwRSN5LZx1ONBUZobd39FE/lRW3XeUGfbRtdp9pj+3Zat/qe2M0z+F
FGep/HB7MQHJeO7YDaMUHf4Yn9g50SxoJOBIm7mYHnYDmbfd68iIZI+xLkREDewqrVXmpE4qNlpl
JL49Ftv1O9rOiei/XJZWhJQDd164GF2NrKKwkPDWFdV6ccvoXUmH6neJZQhhO9OK1iIkJa63SiKQ
2TTpY8qd9ZB0Uw2EBdEM+zASiDfsWlYFk3qIZrt+rO2BLB1ddwOL0EwfCDS2Wh1q1WAflSbMvhL0
trh2ZXHg55W9kip++Pl8VeTtri+Wmhzk4S8eLh5vVUarZk/xEztCthoxkZj7iZ4GM/ozSR0s+dTl
6M7lq0uA1cNcZHhe1RfTUIqLq7LNXgb3xj30nK4FoKxG2GGyHY8jt/pmISiKdAbzUc95XifXREHs
5DstpMVuSe9Bh22iFK9ZsHUZewPGH6za8sn1KiSO22yZtQPuUhW5uXrRHdK0TNYud7aS8fYhVLJu
P0OfDleUkVqgO1BbNX5UCy0JOFKbLfc4uABVgS8QtdspC0lNaZ0XJbUR1KGxcAyUC03S5x5FEFSC
izkxKSMEgt1RHO8pZL45ekhN4RbeSLx1Ev5ZUnW4lwb72kbw5KsptG9jLE8sHmi2RzXfaxaznK7h
nziMeFNp7s4FQAUhOhX1UIamWAzHMBqx8k8L8JmcrGuoel4y9d1uWkOh7JB0YIxcHhZrn/yhfium
DIRivKy5CsxkSGPbuWHuscr6m+Vh98uo9lkKt5n5IzI48Qvr/NaahLVJdMKc8NFrnkkM7pl2UZ5S
ifs9TMSuY+uBGHxXmSgMMyNCTKvb70aE6Ze0+zfszmCDwIpk6rFiu3lJFt63YlUx6f2LAOEeVKR7
AT76cGsBhpsMT3j61j220k+tzmkoGsu6KhW4ojQ5hG5hkkxkar5axw4TAGldRrW51JMlN0lahl/6
mj0gbfej7oyWNABC1yvk0byCPK/IKjdFCzChaYoe1EZE4WhwXNmAf+1KB5JeKa3n5myyOTDsa5ya
6rbJxumhQC7FLuwGOy//m07TL6ZhXFCFuh7q+jWvWpT+mD0unBmWN044LhCghgP8ez22C97vVyVW
57PdpJ5eSuco87C69KirLnVa4H1WUVr+61OI+tB3g0EnPrBOLqRWtrtc1jobU3J4ndm6IvG2rhB2
Zj8Bn7SFEYLu+pJ0yu86/D1kUgbjGsj588GQ0PaqpnARvnzEzDbYE7fFvZzt2R/nMSTrFo1OLRTa
/3ytnmm8tFU1ugwE96hp88sYneHBcJm823MGBjPtIXoCU9iNyNsTm2maWgrDI6Gl4wAfkp1eyNyr
zaq+mSDDCCs3Z8LPgKPNO0ate0vGLlw6HKQ14C13Pfd/Dv8Jgt51QdVvxXN4M0MHhWIneKfRgrtL
bXuw3sZtXEvjPk0OVDUESmd8+ZdGN8c7FvMsdvj+bC4kxwS2g9XPuP98cGYHy/RUfhRaNewUMZt3
NtIkQsuORpsV8U4sub4Fm8tCTeFsuLmLxsYxNpfktkwxBQk+2xoFP2NL7dTYZO7lYXarzaIKUvIh
sQAy8QHrrDYw24h+7Dbw90/dbNpYbRMOAFMne9bqjlOmF5ckB8Im9QxzEB4gS7GGvSnZimitYYPl
TsFErH/68zmjovVAkKFF1bSrcAkwLbPs28+Hgvl2oDt0IT+/Tdf8qRT7ArNGeAJaujAFmnQiqPL5
OqF4AxGcnwyLEb4oFPGhFQrwy+W770Jx7EVUgJhkCBhPE/YEo3/tRHdkGm5cjCxxn/jBn9Ac9btc
NfpjbzLAJfu7Qm0Xlh/wE/Ys3NRnpObpBV8r+BRhonaoZHfQHbXd1k40nU3bbvBozb5VVfWHapUy
YKGxYJsV7OQzdg6pwdyUfvqpcdzlYo02gvE1wZu8YaRaZlWdB3ueV6OD5pVG6pcwfp6w5J+JVpuC
poEmmuVZ86HpzklQPj9FujoTbde66P803jnK8ttlEbJ1agO9QZwMLw7upjCO2g9EKH1QJQS/KmqL
H0Cv6f8n9+YQ2CNz8ZQ1WfzYNwrU/QQqONJlQQ9IxsGS9LjNFs4kWqNpk03OEdaAY5cIYqnkDykU
erQ8lvah9NFb6Wb5Yyud+tqP5Vurmftxmo0PqmbCqaMRQ3ebtU9J3d8ZFxsfYugH+ldc7IOqAhyp
m8YrbM6ysOleyPdOLfmJfjIYmUSma9ZpNoFBTf4SZBBt4phkgDYtrqQ4nSM5PU+kzPo2Sm6SbFEM
KdpXW8xAZ/HCJlxqWqyY26Z0AmBspzqryDZRorPTl2R71eFLYzASQE/wQi00M7Mmr45b65OBANf1
8ji36VEtmw/MIzg1xui+ancXDSdLVc+7FDK4XehnVzuGRcdG237OFhPAGxCMzNkq/83deSxHzqxJ
9lXGZo826AAWswFSC2q9gZEsFmRABuTT9wH/O923l7OdDSyLpZhMiIjP3Y87Me5O6XORJSCeqA2y
w8a+yYgeay40JRjVAPqcTwjpXsvdzmiK0M2bhoT60BCAjb9Mr3y2O1fSsxeA9R0YVy1jKKR/myFo
k/cavwRTGTfO7uKJAgnRcw8Bg7lInnMO2fHArcatOY3PkYMD160M2DVFd263mtR+BL4uIIHAAtwi
D9yB5bBoF/22wepnUi1bu81rnGRdAKfkfrQZf9Xdp+mBGvX7ENrddLOwyA50c/p2AdCt8X/KLt3y
RTrJS946V9dPuPsCP6J+2B1ha8fNORLlVdL43WATQCoBsJoIHsJT+aV1a0Hnc2XOMT3vJMhG0fzF
KHsxpdyrHnCQaSqxSZr0wchjeDZZf8sUal+BgXAz5ONy5uNWIHWG+g/wjYJ81xab52sJfvHYSzxq
OjrMbMZNmCZZ2HZU31U6A0uwWZvOgzOfYH/14cKN+AyoNnGpWPFwXPcfy6ylgcMd3vT5xTigs9ng
mlXlHChaDjst7y/Rn2gZvXsooJGrnpB03a5NHxBUVpsallLZ1kH5OGajxONM49FgrkZ8yiw3GJQW
fOoEypkMjawfncCPKd6myMkPhu7V1qI1mBXReq0V6QXHb0/18sbmpPG64Spks9N4uO0GnmNNH33Y
nYbKEw/MGA0axqwJEqbuP3SJfsycHpXT759Nk+ogmgw4Idzix5bxk7es7KceoVVm6AoA9W91iDWI
TojMwysmfzf0wFGQdWJ9plWEGbPA6eeFqi2157ZwqSEntSjRASP5V90nLwr3O7BtG74PTivsB/kA
Msll+5hk74OflKEryzhsVPzh9eP94GH18dWdy4e+FPVrnTOv5BF5GjPvJwZdFihig7InJlJU1eOM
jbGbXSKh3Tbz/OIwCFALMz/GSXjpRzZoU5CATQrzhpZKNZY7hQWOPQuhQhseoFn3wezGN0MvLlmL
u2fOB2KW2tmYi5esppHAqF+xtUEYIZ6jj+2lbr4bkZ/hvZaBE/X7qrIPY4T1qy16EgkYU9KU/Q/e
u8AYc9iZk6MIHFEvs9AOXAWq0Y6O7+/NhZVsEa9G1r6+73nqt6VeEnvB/oclMKhsZzUP8UbSkgiy
ze54UuKH+pglqEs3I/rW3yv0CsePQUkt+8Kw+k29wNtxFk3tRyt5xFwt2aZrEsIAVbMQdmicwYJq
yycsC8cxtojEodw0y4/dYArNimcl8+8+Nd9pEYtZO2nPBJ4lC5vpw46JIZtYXbMRjlwxYzjoKlaQ
TnH4tltgniiXm6JGgm0LQCMzBb+gEsLWufTsPwLfACBHsivMy+rdt+SBvNPLzLkhaq6buHiiZ+tj
/qRJCy1BwyiCf18YgbC74+hiX/YrwhxxqsJE965m19gbzcHIVaZbMKb4DNxmN7qhVc2s6rxXIza/
q7l/Wha6FCg6fYHR+cS29SHGjtZuEirBT2PXvs26uFma4l0vfFRQo8CWNBHeqFFClhHsrb3nOWnv
HfKp7N+eejcVe2cez7Tdbw1UgD02wYtmIfXw2N9YPHK4PhPuEyOUFNI3bOiq0diOtcIe1LKO84gg
jRFm20ipTWoIlEu9OKReITe0St2ptN62jftZWuKIBwdnRXXjdWJiiJ/eDv7RYMQaYuRYBSm3Zu5E
rpWwM7I1PXzxXVa5JCTIFOt6DTkBN5OhTEAHHYN/gLPWqFGA1Iky8KX1Y/rLBX4i0Z0G0iPXEjId
gQjAznP85hdYnTIj4TZEsInQQs/KWsj9wBONDQe7UCXSMLLsb0hSf3LX/jOL6cim8TCSIA7V6zhh
IxGZea+04sVYo1XdCggmo7iPR2PZSHaPZELmTTG4Vqg6+apa6jJMH9V7inviGUXxppXrN1xCMZwk
ldH+8xT5CLTJwoBWOtG9zY+gq85SCI9m3ETf9PsUD0rYTMS7Yls7DnptcO8djKDJs09WlSR8Uxt+
ZUtpWomuM5QndoB2mGgEA8CFgintIQvThWSoGQtZmWw8a/xY8uopJYn5lS1lciioPwvMEivcwhii
x/q7UNbtiDnb2jofCULZ1THp0R6h3lTF9GrB0uh1ErWFTkDc/JtX+LznmU6Ttb5+wjpguAO1aBjr
z1UKVZDoZXn2m+RZmc8GhWsbr0i+dROAZr6wPCv+mJZEnvSHT1nMr9OYO0GX8Njw4DRXIMM8By8c
hFV4H7Ypgjjno7BfxsZ4cCkTgZSU4G9jdxTF1I8SM4TIwm+GBC65DLqMFoHIsUKkhhd97nasfCAp
qeFG+NQN65RstNxGVN4802OfkJbfQjcHxKd/ltRIx4sPgNtabicFw0VPIi90Xa26OHBKu4IiNTeD
8p8illFE+7IkRb3TGwBNOK76HaUn3yv5ttZsHXtdTmMTlswFW4iWDE/oGRtd8Q9GmX5v8wZCK7Wg
FvslcydWM/YhaqDLmNPyVk/YaIAHkSXwkz8ptTGjayXnybCuYF02vadp4TJQeK/Hn00BNZAq2q/F
UAH8g+h+aLRd1zvXYRrIaii2aKLx003iNYzgpBFEQESwO4B4Sxm/zKZ6dSX4IAE7ETedXoQ2QQeM
23LndCBQOxf7Vd7hdp3ExdGBWNP8jPdkHrvAHBmvWgZrsBaDdlib/Xe/bnRb+6PqHG/jmqJgWbL8
cDdRV9xnu24ifiJB/Gl/e36Tz5nxiB+DRxliwwrsRPhhROd5CXLHq7TTvPBTwGmjX+aUlWjh3Sel
Px8suyTfNsO1dVRB2MNgq9En7a7R3Jyve/KgeD4DRss/BjMmPimjvaWxibbZ9D5U+Z5QAuLIEkQR
JkUvvZOq+8NOogK5hFGfvfiLT9p1O9m007Bb6PBuePsexY4If60O2sKC1sEAr7MIyyPeZTv8Xdrk
VVoZz5UB3T7jezbretprv0UFBXf/GbycDkdK0zK6DAf/XYlWksee/ioPBjAomBgaJ9MzsD34NUNS
FMQoFIUzzJzYEzCcNCzeeMJf50HLLjkrMXW2FB4sVHCr8mgkFZY7OGCbFPN/UEOocxl6mj0uv5oE
864dm1PW2e+FlCt8qL3SWU3DzkIdGrXGprXTNMWUzyCu75iGC+48u60VkQMzzzfxKIlz09WKdYsG
I9K9zKF4ZlMEGfatKvm5vdp0CW300Qsc0LUHbwTLMOuYBpumJzmoonszJulowPdkqU2kxW+cTWkk
KoDYcZPC5IciwT0z4wdTLXWCykZ/A9xZaqJyHpWcQtT38Gb00gnkWOL8AJ1p1n6+i4rpqTT0P5Wp
R3sDGjgtEEw4EsnPrqdWETONCpHvNosDtfqsd2Ig6skOoNNYvWHm0/7mDK0Ywc3NqbXrfx1+f+nW
bV0wyXrwehPhDQG0CJw1lPzPS9qe291YVQ9CG3LywHgniqClSZapTYzO3UTQ/eYOxLiedpRPO3il
YpP48Pql30Ox/nKwHZo27GRvrwHj/z6QM69O2W+eOJqXQ8kWstea8jTMSwmrbH3Vpf/+y0pCgLNw
tvMEnOSp5grN/3mpO448zeshWrHn0QhmC6ilPP0e4IL969XvLz1D8u9H38pZyqNW8byppUA0/H35
eyA+h43Gru7sNZKde1Z5yni4BYyCmtCsNWiq60EhNfzzSnr+YGx/v+iVTVfw0fH7ND00fEPzh1wv
ujZxR9Ib078ONs6LUzaSWEm07dya334BTlbwHbLNMELhdxYLBLT8MNL0lm/CRVwoiumSJdR927Ki
HbVjvByNg3FqXZwD5rgQtVp/Mr9v+PcVSx3eOoIRpP+N7/YhFxFDs+yUR1CCcxaAq80d7nkwDvZz
26l9zogicGeUEquqST3l1glKmX3wBnAy5InOFIgQaU/JCv73B/X7af0euvVzixQhOGmaziWP2DbZ
k5PvXS7HW2xDy20Td/gaoiHG5Ge6Vy/pWVy2bfmYx+OVYWpza5SJcTKmxrz+HtCTRUnMarKtXTdw
RSuqIMkgmD4Bk9o8y7b40tDbga/AxPw9NOurhIV6IH2GZ5UhKXt0kPp/f0NbXO2KSaaj0dcD4NWB
prEcblQzjJXr4+TN1pVZCqO+hf9ySceC27tTXE04wye7sTYq6uxd0foE5aQsriM+x4MW9yhXc0pM
jPXkLdnckeFmgyJkVZDJ0uGazsXzOFjFhvTzh5rIz0iniu+EtcR3DRLGdWlQw7w2xc/u2zfNmLWY
3RhyxiZ6SLX+2cqbNUJIPl1ksA3YI3tnLKOPXYbwGKNdXH4PIAy8PbrQM1Q84GVJzd7aZjzYS22z
xClONbo5mstsTFGxwenTn0oWCHVTd49TObe7nIEjq1Iv3udl+aI5Ol74bL42uuae6rESJ1oqupI9
JJww7HbZf73+/RO/B5sHDVUt9YztDU9xNjbF2fJDVvVYvZtx7yQwc9y01/45mP98nXkA4UngZr+/
I2JLI3+u8Tz13e4KWE5eGiYCudBwv4zFrRS0NumqnvGid+mNxmwMmpwb7Za+g+fqVHq1E8oooZS6
y+X3UOrV2aamAsWJjniezLl+se1xufCgLg9jnWwqxs1DXi4XI81mCNXuX6SwcePYKeNy2A8jGBwd
06nTaSuB2bskMZAXTLpdUIuaVe96+H31e9DMITsz9mY/3eJfXA8eotSGKQtsxgbeEBxsL/Gi8+JD
AuzUxMGATznVzp9JMVBkaYwFtqzxOAjyy+MobrThywNMd6NPRC8J8Y8br2fPnRkD8lWcFe9mS6ZK
b9hnaljfD3ouAKyl8gD+ass/mlwMlvBUnJK3GTHKE//v6ojAVavfJhYHIT0mcO5cvoI1Yv7bQBvN
fujqqbACP1adXuyrGfscaVMXVBS688aspic5q+Sgu7lzKRZlXsTWoNaCUuEmF0dWM7tO65OTggGH
1+3cVnOy1oJuxVRkl17rs4s9zSymPE8yBOigUR47V5jhDBghoIfZPi7sDBGilXsrEGl2HjjQa4+Y
dmhHQm1tM7qnkSUbUbYMuqZtQi40Znbfljp2iL9z1LZbCg59BmVjTIKYgoVYNPndEhsTDlxDPpPr
Og8dQ/uMauRbCM3evoyldXIHjEgeWO9Am6fvqkG7jnPrXo2aHqaOuy5Wsfkh8b6z2/kyO8RhUafx
xhldnPZ98cEk2d+YBm4+QjWI95KmRDBaW1W2uJM7m0ldlOpPVAWhtIit6rT45OWRfG2W/jnPUOC0
Iqs4bYzQh7gWZvBEi6x4cLnt79E6dnllPLEz7vHtWCykxhkre+tAWhqdZGcpx6bsB1eNTOOvOYvm
Oy97x2KOYzmus9uIkhA8Rlm/IXDxnEsicslHPmJxSMQNGG2mmG7+LPX0tU96Yu9uH216t1Yhfk6S
kRg3gmby4wMtR/4VltzGL4W/zYcevcIUglEIpRo+LYG9Y3EXjoYkJJKyKtLcncXocmpUIEhSCjAh
x5Tgg4avOcqaqyEQdFWnH+MWR4Te7VWDltH5VBJojnz3BmfeNhqghp7F1d6S2m2PdYSzID5QziNI
o0iMClV/7L1dC832HKOtGdDctplFOMAW/nfft/N3Gk1HZlj0aETGnkIK/Tg4CeWVMUsEj1Feg40/
LOmNPcE/ZkuWIJnjClnGU+kBrxqNavyIoJKgnu5dTzjPq+S3gMXb9x5u/sFf4ApwJR+VSVVNHdm4
JmT+4BJ7Mt3Fvqk8YOB5Aiur7ZncdMtUXkeQ0QdRed/tkNsEkATThP44oIggh62IIZDmfjaWZLQx
HVpVeesuPJvtpKkPJWue29+v/R7KihxOnJ596Yl9Cc1l68Q8n3AzC7KARFWyNidGAAMWjtMRVqi7
c/3mE0VnAExFsp+q+u9k4olCXG+Q2NoU9cKh763ePW18KL07Pt4BhaWerkr40/X3FW9turZAOhsT
wznIfqj6dlhHBh7VtgcBNWmP9VJhiJGxHtbIepvZifAQrIffV0zffmzT8neCMyiCt68X7oVGZijx
C+wzzMwMNhXBMU2WjOGoiliiGeFQZEUIfAY74mDgakR8DjTfX+6Ixj9x7jaeR2atwXmcD/yrlEmA
iUnSh5zGiH3rl+6Z3bDaZT4ygKXoBYAUYmXlJo8xf+jEGVvsDte+zdV1AUhz7fGL7mUbf+LNjq8z
pvUN2yUqLHlclMyfoK39Hmv5OeqtcbNgtaQoi+m7PaQX4k9Qtqt6q/TGfKi6+R63n3tokLvxKUGU
ZtVXKftWRi3CO+AK4jLXiuIBMvvcwQoNr5OHL25kpuuD3xZllZz99VBXiihHGW3xG1OgIfXvIdv0
KcDQjA1wZFsVT2WvCYfZAQ2V37uQe/Wkzs+Dhx0on9PAthTbcVS+bZmiUpZxdOiFzwLSREnD6pdC
CN9M5AQbM5+ffCwIQZGUoCCsnqxAXlx8pkVMbHAkaIuWnXOwibZlGO8YZ9F1K2mRYC+zDTsF4yJ6
6aF+EEdzeyYVDH32GlAF9iM26WdUi2Cckr+CpdXJiy+xJ//iBiDPvX4OfW2rq96zvO5wrsPGShCN
9D++0L5qSTJyrsqTIeEB+q37UkX22V5YGfiR7W+5YiRC5pjt//82DQqm/v9Gpdx8qs//9VMqkj03
n/Ln//zvsMIxmBafa1vzx2f7GVfL//AP/vP3/y9Q1P8Pjw9Sp8MZFyGGDOff/IPWf2AYtHTXshzb
pgfsv+yEJn9L+DZ/HuOgbjkGLsZ/AUVNgKI0K1u67liCf9f6fwKKUoXFP/U/7ISGKTz+c7KLFi3Q
ns57/3eeZq4JCT2M6JKVDQu9DpP74A3ixcusJ6p9i8d1tReYIFiuY5bMx9SmNMoyAe3R6CWPkTdV
G6MfElhONPLqfQ4ovqNQlJocrzjHvy+hOMhzsuA3/P2iNQOkYG32nnUG3STrodtnU0oekOku41zx
s4iC1a2vOPuXrgAdo/6OsRZK9Jq3xtzPzaAAxVn5bd8jftcrRcYgsDJM6bwVM3NJ0iR38zR716xA
7NaH41yW/XtUYJ/2TDXuf39pMWxgMm0Br1RkfnqhwdZz35kmOgiBMx6BLmNAK+Y0zGtY6HYFcUJ3
1Y60mb/3pxy0oqDEg4ncfT5UUyCJIzEqJnXCD3t5VOqkC+O2c13rZUiI6Yz038GwCusRhUbL/Juo
NfWDTeqwoWwIDMkCjGFrlGhC80BO2mP1oednnYDasSXwumTAkxTY5sBsuoZ3bmHU95c4YwUyNRgQ
SBw7Vp88uqy6mH+p6aA3civ6vtnnqr6aY6wCbiPrRA1kkI2Ullq0ULPLx/DyNU98xenJ98J15vtY
ZdeYktbbcXbfsIJy88pQRSNJoZLbJ2BScWxhHc8/WfbQUL0tk5XnqKs3rwDSRkc1hpLa3hMBAvIx
UTCYaEhGTOhqk/6nZiZWh9DcqWKvu1MBYaViViHqy6xEd1v4VXVc2NuMfnlv6Z0faEY73ReehumV
bCrngYsJM1hQZ7eVGAC04cym+0gsmzEiTW1kcwUuzge8VpJ0sJFiCquoMWUAp819/Yzy3AR+hRGn
tBFRU8fZ4q94EKVBSTYnQw+Rh1xge7Rz9TXiR+tkrfbFbFvbYUnW7tPK2Eaj2DWVaO6UbZdHyh1Y
CU5y2qhDbbrlIWcRj9V2fFJafZ+grGw72BkbiowemnRQu6ZmRuyy8sQkAeGU9Xro1zzGqhRAPukD
+AGSIQiRmk0cE6geKGsgYpWl5wYpGOKBSzkAQcsAgOC0y9YYEsWg2ghTRn7A2cHjkt15jAPuuQkd
2kK1z6yq3XCy/HHboxoEemeaj/GMOdBsXZpgoU6OGPf8DB5mLaxnKNV/laFu2K/lf+y0+KCOqXkG
jPTeDBiQ2nwwMad45pNnFkeeaUeQMvPT0mbWBYNlg9cgHwi6IrsoR1hXilHqx2ga0UVdXA0WODnP
uvntuyOCqu6xI4feRGb990ujGSPo19adnSi6eLwcZT7HcuBWbEsLwOCxwfJlweB55AIqaWwCooZB
BzufZ91JamLvR53KcbKT5k5not1xS93p4GG2c1eAzM91VAkwV3y8y8ZEihyYUN3MrU5D71zPxyKd
WMJ601+tSkhQzFR529MKr/QIYvfK++ZELLYeNsgnLUMMbbOs3/UFnTMWmEpamKZ7283+DnU6f8R0
l4a96zToOzHLfmtObhtp0XxQjvZd0cPMinoHtWPIvmCJq7CErXBn1FV0qBpDHuCNN7vajZs7b/h0
mrb/afsGn3+2uE8ZxKCd0w/q3GdOe2WTYGOS2ka5M77GrvcImH/4buo/VoVJc3GrV2+0KDuVGQWR
sPLA7ssHOcTbuSACT7C/+JPklznW6p+sWbhKYhk9FrJzdxGX6gkxbQDqVl3cuUO2tHKFK0k7ccMo
f6JY3VPq7L02hh5tcIY2VwCQu2pYqtNk0gqQmZRM5W3BR6ZnvMcpeaavIHkmbhxgeS8fHei3pzjN
X0h+kOkhtb5JU9qmuxQiokPJTihHkZ/awih2GiOuOmn9rZUKegZEUmwtz38aijal2AFy3gLnnUCv
1WHnswFjWfK5ZDCJAW3pt74HJ0ouMPHG2rqQatsAo6+u1GPkuy7NbvOF1l+M9e0jfJCwthR3D8ek
+Gp9FUmTZq+loKDKl9127HFgMzyMz91UgkEeFqRfDTgUO74q8KcsJmjbT3fWMiV3AIWbsahuOxJ4
sFsrzECSTTEAD3IxWPb4dzisbWjQtCFS5wkI78ViGWtdE7IqoT2WcC/m7Av9F9siLfMDdClPsXcr
vabhUTQmfB7GetUVn6k93raL/z0y0LsWzXQco3FPIYHPsNl+aGPaFut0CyAIRF9qdMHSRZsEpV0t
ujhUg3gccqQGTsfDmJnZ3q3LibBw2uNYNV5KNZ+tKL/xncwJl+pFyyFyrW1a+gSpUHntX4mDmZvN
XB1iroDMa7CblNwC4BHT1Z1tPZpZA5wUAH1a4MhRvhztgvdNr9SP0brJJZMTxUkirwgFkAHt1/K9
TH53RIY0EKY/ZOUoJTLx2RpSPWR4xrdjVQD3rTmbW4nHyrRLeTdu3bFB+46K9EWZ2WHxzbteFf5D
odOXEEX2vPek7MlSy7Wc1VtuoI0vN7+v2qlt9z6khkAO0UPaDPrRxs2lmnLYln3LVodMEq7wkb50
kL+M8hhQ13OyES5glHSyB+rMyDHIGZigpvPpmYaj3XSgEOZBQBWOyDeVRnlXrMy0RRjnKuLGSFfM
UI/dTQFG5rSMGKv7GRdsY/vXJpmYzWZMDnz5Ba0U2hfx2BsmwuXNOCFKGW9t3vRfSlZQBbz2LW/7
V7LSXTgomL6wnaeHiDm3MXkPnk/yz218QgJGPuwGd/LuMy/Tw4kGhjetyT5nLdqMFWIjMVmCEeyN
VUYPO++XaUGHMSVuOF8S/c4jCvKRpy7jl9nC65Uzj8JPs4oWFpFQX5JDZNetE/Uo/BG/Q7s2k3hF
uWcER7bCPcbSz0MEtSaoOhZ6prcWB1r0NbdF5l3ipWj3mdl3N4TPuB8KU7ud7bbbdtlo3PdQn82a
kaUb3dpdW1Dv2KFqNHa0dZltGw4g9KS69zEEnXVGPAb5/S2Q4Ve4eruZO+UGDzYCj1N4YPNwKpTT
CwuQeeVBLlu5EFbtXewrrp29Jk5zYWVvbTlZHSYRDSvAdaBt8H/Dn0Ans47uWOPnqsUC1yQspw6D
VEsIgSa8l3Rb0oQYCATICQ6Tk/Bf1r0atuRMAS+LvN0MBqeYaHUN9Rt9G8jifIJ/C8vJXWD5pEAO
805DeIS/r5wz/ms+DB9U9AgxWFkm/gFCgbjO4JVN2pmKWayUAsluasr0UumQWLCa7WrKNAEhyZOs
eMca+eeTjr2GnQ+DVI/Zuxc/i3Lt1cyhD60puQkHRhLb3VmPMUZg9kwCkZdbvcnoXpqro6P3zS6q
bWtf2fpttqTXRZjiUArJvIWKdmLn+jXlUwlRjnH7NHko1riciVTDHQu8uuhSvHfsCYzi6o70ITtd
hRTNCTizhL7PZ7TDDkZlRKXkPu7oK8tYPUOwR7EQw+gdyZ9CrVBJd/QT2N7CxvTe3pEPAa1Z4QLS
XJbMgxj6+3VrQdkGMb31hm5eEiGxYyUEbVfLGqD4yXS+iCzwp9TU3i1LFe9dl6pPtzLfk4yVp4Jb
cqyaaEf6jtpIViG0SZWfnb5M2znPWZdIANiWfTQLB8vVjBWl88vxUGTN3eTUfwjwjVVNt2oyadtE
UuOgLcNTAZdo65fraaFZMT6rqWbOZG5GLoFQI1gYliM+Ih1+v+G5n7YAKTPE9hlPdGg4bQ4Ly72x
VhHO4p4+mvyt1fvDdzSQ/se3xED8kFLllBPbZrEpqNkq7L0hyYaMlBbFHTlDRfxrK3T5ih/zSQz2
jdNjuoNXOsO92rs5fjw/V1XIch1+j268Is/tbYFfjF6ziUZFhg6KmE/drowDi+GFh1FPs1KKEMcX
pWWPTeqh9TISM9r1eddZ2TmK/2azQJ3S3xLlW9uS0VBWsu8xHIycCbGVPofIni7dlZvKX2a2gKRk
x9opG95yp761ZsJafr6OvkTdbbkiewhETKDsOLED4xDpnDDVYP/AZzziK4aCNSsqo7iEhwG25wA7
t+Kyx1JCKsbR4zHUp/YcaRIpfcG3sDjFvcNKrJscQb7J+1OYEQYhcdtxe5T0W1fMWElXzzDFBQWQ
y21pe2wtiguZJ0A15cG3iW1PvvcyJR+2azQgAxDcW4uz0uDuvoprPFR732SppruhvbCgYZuez8TC
QHMFqW9+e5H4TgVtB4l2Bv/Cfs5DxHDLG3/I8pD5AhcTrZYufg07o2md9tIv4Zgkwr0oFKPxU6//
XQz9i51g8Z7rNADoXTOEfcO2ZCmMT0+AVvAiQAKDz/k0HjM3opRSgf1vpuqzSNXj2M77DkdsMI4R
2hYgG4zBL500ZOj1NteEgVuLEa9n9drBtJEbBFYVdOuPWhBQav35KMQ0h6YEXeXbKQuc6Y1nLtVD
zMVNoTARlbV5ZZWQ890VEYD8v7GGjmNY8uH3kIm8I7tAnPH3l93sY+7RqABaZr85kvrbS0rR90kO
hqJd6OOISbqdFr7HUzPzuM2ceQ3PaSGO05XHSrokKRJSy/lto0t1VENyWyWShrx+eML7ub6fb5Qx
a5vxjMBsQeVblB2KpabjUAG8YDk5BhqyK1V+glw9thhmOq+IYdpNOWuAfrF669BDqCEiBeRDh2b6
mG87g2du7NtbeI/tJU0aHVDDzLzbEe9ufUFJfbPLhWV1LQO6hdQR0+dTkcrvSaveMNk+Mk6qD4mO
uw4wIkblMn30o4UZCOziZaz3tQKRXE5oNX1ivktbPhb0bDodG/Le5d7MFjWohESkVjc4PN4IBZDx
ym5sH1Bo1oILtzxpBrgldyqnLkFbmre0qO6YTW5sHHW2Xl6pQN3zsE+CWfBwaEiTe257KjpCYili
dEF9XiAExE8GTd2G6mP/F6/UCwtbpkUzFNp+28uTnS03nkY+UdL9F/HhN1jAiDauQOKNyE0BU7V4
dUf7mkWWRzvghNGm+qjN/JOEwlkD7rJDQ4A3xHeSjmFcx3ujhrqaoWhjZBFnFWcDzYdDGaqKDYvZ
4J+zqIOpqEaxtCGwic2StABMh0Gqzzi94eOJ5owZXe3WN9ULFDhsnwgm8l6a4JNUnn21YKqoPC6w
lWZj+jaVIFENI3T6zAttmG4WXdWpT/igYdBMVMMjIBJl0A3myqH5Mj6T/r6sjKu90pKP2DK33AJw
X8gVaF4lm1iDnY9bJdQpLAoULk4I9UkBDBl9YKgZt/v28IFJAMsoG4LYcD8xaH6WWfqYdv01r0jX
j7h+UaWDgmkHpqDhleH4Rx+tNvwy/xOPbXw0nfhxiDsiFfP3UsmaLYt5E/Mw5VY6mFjPCDe8G4MX
P1nUCOil9oS9PsbMpIXaaD1k+S0VbQmMITpmcr+/WBUFPMltCSKkS4nQReV9rqyvfIWEdr4DkRVH
FvGR02yYn5z1JNz84dQ1xbHgORNac30zp/tY9PHOblua+jyI+FRb/GnSZJcihxhC29t98d1Wi2Il
YBlbyNU/c6ZpG73FmEjgA/mf6ZotXSqsC8bfbf/oZ86mScAqVyAvUPu+XLs46bqNb43Ey8EkLlBG
HTAUh1whMo2XWOwOem7Dzei/GPm4i0fql+sIfbZtLpw/VHfGhGTwjXbKeE8WwiY5dS8eZ2rb3xjm
cPSWlOKkjJ92a4yIjiM5GIAEsceTeVDOl17Pb403HUaLxJ9qXyVxXwoh6DGf91UNNYk7i5u4j45j
viidwo++e4nd6LP+M8/W4xS5MFAwPUTUBHCNcPVa9ISI4QIf527O8F8CiH1qPGxZbYdq2cxvtHNA
m8F1kNtYaQ028UgDeKSdoLG3zQ+hnXsQ4Hd9xf2gXLi141gNPB45NLK5IT4c7NCMAmooTtrsHmLH
fqqchR+D8kg8rydI5tusO403DETTRvTGPXBQEZDKeihKBm2tYb0Yrvlhv7cEbVOy1/uR5RuS0PDu
NKC3c98JjLOKeP74NUIkXPHQk32JNbJ/SkfjdcoRZv9AR7x3zDwK7rKW2WM8Qf33p+ciS47l0scb
xNmgi+d1c+bS9Vz/J3dnstw4lmXbXymrOcIAXLSDmrDvSYmSXNIEJu+Ai77vvv6ty8gmMu1ZmtW0
JjRJ4R4uiSRwzz57rz0vRgO/Eb+QN1vnLhbJ6Tv7q24DmRoA1jSciFjQtWQbJnvg9KnoOB3V1hcA
y6teYZeca5a2gUGqNLHfSKasUXjOvm8C/KnzS6A1v2Xvb2L6Qh1zutA08OndGrq6WzFeQTEuKg8O
WR/S4jt5GnzVYtiIqfvqJ/mz6PDBp6L8OfsZrxmojp6h7UIxfY5caAkOvRQmhVXj/FMPYatQ7YJR
VFS7XuAPi5vEBroHjZ/ECZ2TP5MAo58GsAellcQHQHKM2eHSzJ16TUVfBZ4/0BYli9253oRmxcsG
a4udCg6gKepvUPj86sRQbKZ8eG2M6odRclKNuM5Ek79Lh/l7pPV02Nly04TRxsvySxXwdhjsH2NJ
YCsvmN4xTmJpbPFuk0DA4OVtppHYhDPJ1xzprXG39Kkk/tBT2wh9u5kABfoxOz0P66M+qh/H6t7V
VqwGrl83eHFH+P/sOLeWRuNrn37D/zztA/bu3DGqjH+Eys9O+6Zn0c+Mq8LSF/67W1ic5xuKAIqe
KaenJzRw0iWOEQLe3k603dXo8R/mmAkZwcJ0S1dxZe6xA64su/oReibnqT4dlgXFlkHBFRl41XY2
YobZ8T01QY+PlI4pFimOmkUdlsGCa2lkQhjE3LH2BxaLhsX5uSojsYbYz+Wco1xrwnOxXuIpPVPp
vu3qDp+QXEyBOOR2jrvWQyA1HteW+MgtYSQGn/EtOppYuEgZ/fze9XGwTxVbcbCffF3vV2HQP+td
AbUp81/hhbxKqd+GIh9WFe5jYdpXZB96boKaUICgk9GmZrRMcR4E1I1RjlbOHN2Dse23mXyuNP1F
CBSDMvY/Qjg5HOq7M5Hys0RlX1AW99Qk5h3wRNM0hJcAs2zcEBURiMqyiCg+5UrzqVmMBmT+e9H+
QDL5MBtGsWjmkJ+h+BET+OEXP9mdvBMjuTAK8zUa70icqBOrQ3i0YKdad+XKBxKYs8FBPnuti5pR
IfWvomqOWgaeiDiFjj63KDgiLXsbzISdAgywzYn7ZbwVprWLabcjx8qKvMaxXto6uwNwEhIOA2ql
8Uz60IfzP+zIl++dOCiOfuz8ynP9C/IxfUAuRTKkp/mpRhACxvwkibEvOeoqbYXwjl3/shzeSmUi
oPSwODEFAh3cX7IF4arUJn8NlYQEQY3FHeARxb8td3KDbkvMRHfeUNNmiCAIRc0H2qU4VklyyeeK
jTZ+cKvnwuVtyBNxEbZw2doFo4Ot3V1dHe7JV4Dkku17QZJoGY4BDnn7m11153oMuQlVrGqiMSNO
b9FBCaEPM0W3TrvE+qiq+hYVVnXnFk0vSsH7I1ZfF6W1ixLiazm35Dqzk2ddBm8wa0xK0Q2kw6rx
9hDo4vd4/PJ858C7tV+0AshDH8Lem6Y5XWei0N4NtV0f29LlSgi/2tc8DJDpnk7mK285Ll8Rbj32
bhYp1qzddiqeSmX7JiqM9lW3u/IELg32mz/8NDD7Q8PLaeQy6+k8c8W5B9I9clwtP2Dg6Rs3mYat
VtPupA3uHcUcthdnKzNtpk1ZafnJNYyeutuk4s8TyHGceT4382zfc4nS03bdLgKBsM4qfd6Uczhu
HVZAQJ9GstugINtScIcdES1SWTb7PtexdUWzxPSTxGc88Dp8Sx0qEunocZLFtgwYDkoFBZdiUGHf
/ki4yLvbQWWdm64+BF391tYy/KQ0hNctsYFL2Rka+vvwHfz61ywz7cMytWKV4b/DBUlBCHaVi+kQ
RQ5UKLlX8WTs9UtwL94Vq6l7NVWIOVVx5senjwc4NyGwRyx+g3MVKgZtqZB0z5X5RpkZHjYVl358
DSNktyN7W5O7V/+VfDUZZF4/KnLtkL02VQi7VnFsl1y2l9Fuq1eM7Yx03DjFSqoQd6Hi3Okj2I15
BTMXfnEy35wN8vNECjxUcXBvNkmGzyokHi0Y0DeBio4LFSLnuklwUQXL6SmwweATNp/5vXInoBVD
pdEfD65NON0hpR4/8uocFkoVYDdIsksVaUcosm6hirnTYMOgq6Lv2gSGToXhLRWLt1VAfiIpz2Gw
p8aJBL2nHqQK1E+sLGwVseedsrNV6N5S8Xu8JvYNRqNNLN9UAX2N7pFVq0L7nJKtNUq2gwzWbMAJ
FSs9JhzpTMTphQr+C4UA0GEBzJ0LxGUK5zUrCgnkMMA5FpndOhm9+Br11JJotjtTI0UvWz6WK8PG
6xWyJdrixdNQRiJwDOH8yyggUbZExJc4AVEnseX3KceTxkDp9MoeoF8QoZZmv+MYklff6TWuHv1c
g07+Pgn5DqVuLnXnB5emTVo2SKwwy3henPm1zknhlm6xMcCKgAfzp/m9anMN0gs14F2JH9Di1rTV
nfLmaqwbqyFpKD133ytFh9Wr2TwD6kiWIZHfsjWafamZ2I0abQvtZToSX3nD0/7B4AU8MqvGFTC0
+k0HuJpbVYfey2fV/K3Q2vaaT/Zxwhe1dQDckQWYk4XN4HqpnOzXNGIVMogMrQp+XVlcnZp0KP98
GKfJghJSestZ8TVzHXqyxfZvaYZip2V4CSIsSgwySbve6aUEdVE1T1q4h3+5QuGa7i5Y+tyn9SNC
2l+YOhTONihPNcydMXjWTWuvwTtdiz7+kRMP4HenuevQyEaUUpp7c5v8dp/LQ0kGpaBPOIAh7tsR
Be9tf2I6hmnmD7+dtpiULX0T1fMPE5i1G0XbbErMheHr7coVOMCACXbdwWyPfVjzG3PFpZHNkg4C
j6YbeWyj7ASab58kc7UkFZZusA6TFEZs98LoY7LbM5F5nrQU/nQfvaA2pjkRYIEVwpf1tE5pOnV6
NUPFY7JiBTasCzs8MQVeep7bez6q+VCLrmQwGAaj8LfhaKFcFHhogXB3z5GBoNOPxqtM/OrTxnK8
sIx2PERG5K8bIsjYUv1VQFvVUr2UqzB/nd1FHMQjkk7+ywt7gD4Q+wNSO7lo9ky33rJAasFQmRfL
PIEf3+TsjHw0Naa+gTXPxU2jedGGGs5Xms3tVsM65X+SMyBkIuDMK2E+T8Wb7sZ4LtJ+N6AdzBS8
Emn9avVm2KetWaBD3qtUKAuv6n+0x3VlMBQOrQ6wKjg0NuBPUy+jr4LnG4iNi9N35w4RTsSBkEps
Ul9Ixm1e0aH+kmd8CWv6vE9DesQCDx0JQ2SHRcAvNbkxA2uX58nI9q/V9lpmsvWsyhOb4JazDHaF
QL9AbvQvESE2XdcoyQmZp0zKqnRAO+95BZq3Lhxq5BFjR4OKO7Y8r1OZWFATiGqaRrXJ8jxcBT4t
uUl/lIkRoCaAlIssCKj2/O7DxdTrkf2ry7DTAlk20oV7mOqOtWDU/DKBErSlfyVLgGWhdduVSdqW
KwnEy+zLrOUbkKpuwcWXmc1jtzANv6ta6itHZ7FFCUuCORq4Xo/7lWpS40j5y95x9O/DIF4Dt71p
LLcWJP+7LYGmZcNhIHNiCD2KxO5n8Jj16rkwG2dfaeFbbY3fnqagGzYYLD9n39s5RhqS2e61K86U
gy9tn/mDfm/bhyHdurRdxRSdQp39wNldfGDUWuglmzOWnPQi5inhQWx2i1533yMJxVXjPMnzsogc
iC5RZZ+xKi4ct33OvPINDPmpHKevooCh6pGrSEF5BXIiVuzF62oId7kp91EXfGSQPQxgtOs2lOw8
TKwERk5blcNL9mxbSNem4Z+gWE0coH6DE5svScsmM9G0V60g294OVfRtsFi90bXxJ7QDzC1/QK+7
Y9Clt6zRxU21rbllfnGaUH4h4GgcDkaTdXlbgsbNVF9sGt8cydnM9NDkSqyWTznFGeT4Xa6FepF8
pa1/mRzHfpmCio4uG41qZIdjT61zAOlGEQxCJ859/D+aZp1cv/+RIaLSvSutUzQ11imh65jig9s/
v5LiOVy5lYfZNbXFKet7cRqrGolez0JrY7CVX2RNL3exHtyxp7rYJ1sX7DEfaeqjzugPEi315I7w
GgbwZMvGygv6rTybc2UPZlI9cI+j6mRupmUaudqNmp2YpA/5vcoM+r0DkGgR5f1A5akBaCZDOO2H
4hmgefLUdmNPH2k6rL2R0vXa2HAREDckSnFzAzC6U+IeB4f+4WTF85C800JEj7GhTcu+Tox3v4DY
7VWJwJzDOT/32/AC1om7nf4+Y+fda/GPviCsPmtRuYLySW61osNp0FsynSrrlIdpjwIH04CF3xY9
I1s7cQvtrgZBAqPjxWR6Q9OZCehMlXNy8mFYCetsT7pxCxP9d02V0D7p23MF9eO5Y3HEEJcJ1OXi
BsqNsXtalWFunh05mmeR4x3DXEozNVWzJJ7kEhZQuErYIdCkrX/LgwkzhZhJIfeM4LporoZXM+PK
yVsKAxtZUpO67rawqOVLEDkth/Fsb7kcpqIcjJ417HnXiEWSzfEe6+97M8r4XK9MyzgSSDLgdzLp
Q3Nvl26jjwQZmFaSrPlqO+JJY1pmT2QXw00uBuZmFuTLxjPYIEVjvk2B4K/rMB7fZDVRrMVfCAnI
bOExwPmyYcDlmKoWPXzVkkX70c5r8LAd94zIrLjIZxkU0kJAxQLiXLt1y8HEkK8Gu6CdqXnW8vEp
7IDy8H/bHOvbvvefzLHQAr6ofvgrT/PPv/IPnqb5h8UQQPJddx3DNWBo/oOn6f7BCARaxCYibdgO
DM2/4TVN5w/ap1z+bc91fJtX0z/9sOYfApHb5Mrj8AKx3f+VH9ZAPvg3P6xN8ImLgOsjeiCNeP/m
h5WV9LEomFSqTe73gnF16zYDrobJ1W/SSujidjqu+a3q0GPlbV6b6EkH6gpuJLpgMwtvpYyzTdij
ikpBI9IsGFynMiYsqx4ICKD4NFW7f3zqsijaUMRmLYqgtw4pfoIDtCDCyP/83JAZVQZmgiPk738k
CjvwBI8/nWKxJ8ngCt6rtr6bnVo/wGCcYIx1Jgb4rD9G8aht6OCDhOCXLxzZho2PhnsfJ+3J0fcB
3+fRjIjArGz6Wqgo1ukJmnmbDCSy2HK59SK1QobAWemB6ovaXHis3+3+ucED6dijpJIiyI5WGZLs
86T1Efg1vvnM728hJJQrmWSMkVYmPuw5oBRWb++hmUggyhKPiBw+CgxBZIR6xiarCPl25rWXdPGO
1qHwngXedDA8uGwEFq13Y2LQkUFbH+ywedZ7FEUdqMhJTqjPHPazvTbTw6TSitXQgx00nH0b+PNm
/Ba4TEZWXJB1jBvnXHNK30YOwEyU1mczfDK9Lv7WGjXSlR0OG6y5qL5F9Z2LdXFF4aA82a61L6xt
V3Zl9WvnTV+uUVNnGcwh9G/K4lOE4TzTKEP0q2MzFD5s5JKq3Vz1XpfoW1M4ere2tV/w1oa4KK1p
qVuW/hSOxBHqIvs+pCbTEqox7L6PDFbUq9+A3QvZxX7ps3O24zbcZl0GV9mtd+AhkDQRerdz0yTH
yMi+x07iUR7dXMVczMdmLr/isSazQBEl/wCL3in+URAYWroJ0twY1TgbA287AW5u9e4SJv6tLJor
OGZugEm4KYBeX9+CYX7BxgFhzUgcniscPLqBbyfw1OZHbKksWs1Zd3aDZlTtnzAOjO4rDlLAHxzK
qfMJFoz99oo2glfXMCdeSwZtiQOrDI8ITtJtEIaw/xI/5yiAXSIi1m2ZSofQmCjdadsmyIhJKdGx
qYBclDKSGw95dekXPdPS0N9dEV4nOoHWTdCqNGRDZsVsz56KOI+zHiyTgZuQr+LPdjjvJy0q1rpB
WEzz5S0IBg64UDDaA3xoOrVJdxCdH/k0fveGlDMPbKRjky3gH4101n42aD4HUpSAXtlLjA23jj6h
7ghpqloTA0aA88ry2I/vGpD50+MBW83fPvrn15Ju4HtcN2OQ7Ow4QW76xwMsCdzuGXRSoSUJukVH
7RdJrBW3vmaZsZjYOdy4E254gBPJBCd+4XIS470KFyEkRibyW9Ezm1R2UWGTiYBWNnJrTu5an63x
8Hjoqec74EHGnxfUvCBjOLpq1VUcaVj420NVas+xZqJZ4R84hGmqHWDMXu2RkKypBQ4UKPJYB7cw
U3btlBSRCLPuttleTE7sHyYayzrs6D9LrDl8Ej5lPkRnvdH5cDRKAON01pgHYuej9GfC3r7+gnsq
PtWFu610mBSW27Tk9X71Nj6NkUvSAZ8W0dBiuEdM4o7EQhMIpV6MWn3SGXRkK5ODk3f2yziSGE2Z
5vKEfYY7VPOpLfvhKQuQkqWOR4NsurxxJbMWmEfLa9Xk5gXfrrJnj9GX6NMLne9QLUpxIyVzA1XU
HSOiN8jNKIYBSkeo7Itj7off4tJl7Wz4r96IM5FVwXyRCgXBiR5UNGFbzviuOu2b6twv1ATQPWYB
NRVg/aUrxv3gXbevGRtYbsdrc+4/MgYKn8GiVBMGHtuvtmpPOaOHtOtng1FEMpJINZtAErcWNuOK
ZGxBoX1n4BsWUQbMt8d0xksEmJbFuFOpuQf2xcegJiEi5ltHzUbwM+JFoOYltMODqyYoV81Suhqq
GK5kxZbquWHgqhm8SjWBxYxiCO067gKmM+bmU8u4hkVr2aj5LWSqxwGpQHvi1WXEMxn1PEa+Qc1+
ppoCYzUPumoyrNWMOA+/AzUzgpqUi0zNkZmRvPkMljYDJnbLVWiE3SqeNbnCRX/Fds+mqftVlTjN
enw20InIh8aMrgQH4lXAMOvM71LNtmg90yZW827KwqqOqCtPmpDAFIqbmo1nNSX7alxWc7OlJmih
ZumCoRrts3kXjNmNmrcNNXlLRvBazeIxQ3nJcF6qKT1X8zon7GWhJvhCzfKCoT5Q0z2FD0QBGMEY
+zM1/xPBnfeF0gToVn9JlUqQKL2gUMqBpzQET6kJIb/P0toLpTK0Sm+A2nAYESBqpUQ4GusmknkI
25Rl1PO9ZJ24Hj19oNI1/uoHbW+R09bzFvNFnX26vf1WtKwEbC2gvDDT1s2kfbZhBDc6/Gb7SQP4
Ecp4Xlz7YGJrktoVb1gJVZwLOmVb6C1KeSl6zeNehdUOUYZFHU8jMo2NXCOVboPhsCrKV30iCGpK
Y5kphadF6qGeC1aqUn8cpQOxmq0+ByUNKY2oU2pRiWxkPgQkGf5uH5ISCLkrOCziJ0pvGhCeSgSo
/KFEJWayglGIOXGMVmMyTmuH6PliEDjyzDVLlRfWfocR+iw4qf7c9PEH0z/al1XtBtmn0HVEtYR9
APSB/C+3U0KY/j5xuSwK+wLeG02tPZKFrk1yrjTLlanDu1VpcHkpt8EI2wrIl4tIV2n1tIjE/JvK
Q6LRrslrco4vsstL7uKNvvBRpAaJryOJbqlrbQafZsUeDjlmxRiNMMnYMqIaGsiHidIRqddUqqJA
XpRKZyyU4kjz0XpWGqTNJTCMCLw3T4bSKCmirFhg+1zaHkfYrLV2tlI166bjhYf38IQTxFPxCgYc
JXw+HgbsLFhD11C6EVmUalpN5S9DFuWld0yW1HxzK/k4GGd0uLC5uzrhO4DM5q2m/+bJy7HGq8/i
sQcX485Qm0vvIwu7N48FxdFC2iVKiXtCqb0Rsi9DVwLNFSW4VpqwQByulUqM9ydCri5vtlKQe6Ul
C6Uqg6PRDtBS3uGUK9W5Qn5ulA6tK0U6QJrOHiL1jFytK92abdmMjN0oPbtH2B6Uwp0orZsrye8E
8dtXKjiQBBAgShk3lUauI5Z3SjVnt8CrHiE9tFDUHaWtR0qaNJXejlmNAV5J8IjOe6lU+VTp83hZ
unWhNHtXqfeZ0vHxgtUQ0WH9CkX9xfy38hUHmH0qzKuqm86DogQXE1dwTZGD5QRD2Gk/ygdTeIQu
DHgk+POhV+xhOuHiRv+JxdA/gz5QhOJChNOG44lzgTzkXExAxpkiGocjbGM6PuTZV7zjwaRLl5xN
cW4hRJwNm1tL5BME+MeX4rrwDn0l13pbT6eouMQu/lgqyiosUBuXCQJQ1oidNI/G84jzF4iZcckr
SMywDLS1cNofnELS3+58NethoJAwHp78TscJZSTuxfYbUxlw6rVoSvmh5cM2luEMxM+iSC2QNAeX
WbREMFP98aOxEDRTbfSkfjKcsWZZ0PofLunVqrX8L+QNUuN+QclV7pxxRLnAHCZzYxqOdcdMhxLi
nekU4heSKKdUGX0ajbBvjtAP4+Bwm6iKD8sLcH7nMdNA/WrSfQYxZLzgIBHnpjmYeX4MMdOTGbS/
FaFItnZpv3ueU6yVcgabctUqRncUAArEg7sd0WqOjiJ5Tw3iT6zo3q7ifHec28pY+6G6S1NFAreL
Hbuw5ocNIpxuH957MMPtzgZFV+BFJGm4nRRZXIIYh4hso1pDHR/ha8UDHPJWEclBeOPlV5RyDVw5
JIlD6vg1mXZQc0HMOBJFMA+zcUupHURCxT2XioDOMR5DRsvqcZ7da14x3XqTTYMc5HSD1cyabihP
MdUDRVfP8EcxyOBz8ONdO1NxV9RnszXXU5mn9HRzYZ2AtdOZA6oVfDuAA3JzaOE6K/FDpBjvlqK9
m4r7bioCPAzVfKkpKvwMHl5TnPhntfJbOrcU83tH/aJbzuc6dfTXpMCB8ahaY5DlbFIXERXfbr9J
1EfYhWmmTge5M7PUWRaMopZvaAtsiw6SaQvZXoL8qrEAaHTMHQxUHYxZuJ1nt3qxZ9j4gVHuHEvP
ztSHvs64UzHEFU8BQH0bsH6nCPuFYu3Piro/KP5+rEj85QiTf1B0fk9x+nWA/Z0i95eK4W8oyn8J
1r9XfP/KHLN9rJj/j6/37sEXtAG4qhfAVQ0BlRCES/McEIvdl88J1M19qkXniqAAutjRpGpAyqy8
aG3RPdlFRAs9RawSX8EywjnVs454pvSNnnPaCwJqDHqdPgONaMIiANiACojtOwG++BZQgDCrJgRD
dSJ45BKEaknQVF9CopoTKpcOhV61KQyPXgWu6uR/kfFV50Kp2hfsRw/DuzXWvxq7sY7RcwR8nq0N
Ph1Ku/P9GECY6WfP/NKrl7GvdlbOz1xQ+jCo9oeWGohJ9UEI1QwRtnREeCNb1aSnjlp6TbupRUCF
RwJPiqMqz5y6tbiT8TlGBniRdOdTJ5iW9akf2xsmrmirabB8WtVbMRoFLek67yfsawc3SY1zU8Uv
dTkRdlLNFxqEvutjp+tARpGqHyPXudMnOu9bWKCqQcOnSsPjhb7FDw57sMGJFPm3Oau1lyjicqVh
Fz7QtMJs66QFdxQMdvR1gEHTVoXq8IAQhA9e9XqYFHxUFH00TW+u4nSouRJoaP9gJwAOeEBaLPC4
eP31Y+QXewrSe84ZyLRp011TT1QH3Seqy7GCCr76fbZ0AqfRrzAO3dWkmkk61VESqLYShyziEFVI
rvSYuKrRZG6BGViq5aRXfSeDTqMGBSjQdzrO9mVDrSztKFxLqf0VnLVVc0oQfmrw104dbBvCvzpB
VJTWZdEgafVDc+aeS9trfLVjczpbfvABbJnl3jTW/BXYmYWWbCPLXucpKcCyI70JLMkDv0Lji15f
7RJrSk0VzGTQCdO5ZcZRkUOyx/t1EhUKDgeiFgapN4B2Gh7tMoyuB009eC5gFhC356Kb2XfQSlMJ
+mkGOfjLRtdT9vHuoVMtNjp1Ng73jDWFGca87nNOIoOgqIqjkATJxHKQE3+dvqSqJifL7PRumhZl
m4N3SrwAhrdjN5R9VNUtR84WVD2uyQ50mDvYKoYCZIKt4AkEyHwcpxNQqFIcg9p5MxVqYYa5UCn4
Qpn733toDEK5YlMFaDAgNfQK2cDSoKXbD4xDBM/BD08e8xqZ6eg3eUsibLWOUb4iQemmw5YMiXae
aS8F6pPPr40/Z+AmeuMjnH1o8/eIJkkb5pZDBG45zEa3GXHkcSEWlyzN0pVG56SjNfL2eMh5NaWD
de308G6URnKsoCresL4VC5NLYxyET4FWyn1WaiH1aACES6/UyEO188Gqk78+OOpT5uZmK9Lh3YIg
unW7oVtiM1wZWqHyLuLbOGfjhYoJuE/QwofC4x5oOSTxx443RR0hoIz5h+nqAWmZNmANV7KEpgL3
1mirzs5Dnn7nxS2D6mq1dUNUXtT2NnEp9LMIACW6/qMmFn1PAu1ZG2r9begBAhgDZYCGDAhIG9iK
aJKvEjxIUXIlx0gVwfQmioxq4zG/+gkCkTLNJRUNW5QWPolmSHEb2XdDm+NzlXO1mgy4HbP30ifo
Eo025LyhRmKJCc7jWCf7xxuTc29zB0CCfbJlzoFGXq5w2WreVGwKeC6bwUzJ7IViSf6cjJ5FsAby
ulzFTT08h44m1xU8y7TPfRrC6y8K7OhLlKJ8DmOOxyUjUIl39IZ9TVsD371PIYXSo26j/eXypy+w
4KTUpxMm9623XfqpNwltPdj0Sg2wTkdDG+Yv/0JmMltHWunea0SIpQHCh4QJ7eFw1hhpI8O/VDF1
ATUuS2hKQB3zO+/I6VR2ANHJWK88zxAv5Gb6FamPfCNGhBizqddVQgFKEE+fQ040v7W5AiEQch/q
eaZk0GSIw95rE5S3hNttJLVlwBsJ13H+aUi7240d4ozb1PHe9SYaFiDPb8pIIw7nF/Mhy3C8tQiV
2yhzjFtd6hzSIuOTib1h7LjbvkTKTcU2bbVvZhkeemf4RbgAgMOgUU2ETLgqNCdfBdPZ79rs9Hiw
kvQl9mAV9hwRtDoo1o4uzZWY06tEVn1LIuxTQVJYWJtCwXBG4VBgfllpXzGEuvmaKagHHe/Urwwc
rPjH5BlWsX9qHHtiPSfocBItr7Ags5d4KLjmzauCWOd6nFuXF3LsbbuQUL3DX0bg8N96KsDlyJIz
4TmWY2psaomS1iZH0lwrzdeHs8iAbcBa5UI4E0vPbo8KIXMgUo6nrriOtLVeJtLBy7JpX7yamBnI
+ps9Gd7aFOXdzrnSmi5u2Eq+lb0ys3WjcYuy+QA8oF86KdfLyA1pUUUTXTYaHK8UWL66kJAprKaU
YknxvfcIVZRjrZ0iTQRAyWOvV9tzlETZcrNP+2njR9K+9mF88Cz3lzuVIZWoPJipHl5pJNE2A0Eh
gsVi4c2Rc01qu39BuPg9tezh2rH77GE7uF6wyV1+JjZ5m8l3PQoiqYrBqLlONMRBx/M2DuMfcnKD
RGNvO4pqOsbTA4iyazbhZqHoVdDObKhMGn/iKc0ceum7lvaauPrMGs5AZP/fkoQCC6NNLq5nrllB
LbKJnKQsPvQ6/TIwoVELl+CM/dWPFtFSy39iR3xJOqFT47kiXmZuDdJyOOW/Va65SyrBMGRtQrfY
gfHf+En5aw4izuvT6xhwdoQ9y/zZVd9x5zorqCnvZc8GeQy0334cAlxN8mOAs34hCiHWGlhhAJbv
PSo9et1GaPy8QhbHYMZkH6X10Q61bQFzMTYqe4kb4GcHVB/WwN2DOrodGvOpAxOmN6oUwOfb3DUS
rErFLsPNUVCIJJHYIQIwx7Chh978bi8zFUidbH7C0OKposUdM31drSMmGKhi36cKhzjyCPZ5trCr
aoSvb6UqY+MSdw3zBAdbHl/gWrQrLOnJCsREfHl8zZcw8vPEBrtcVMSCLeRpY0CZphmGDZB6yArP
2MxNr4HxRJiHRNcewrhAt2d0HVehn332TJWHPPU7sKt85IDR+POj/9/XItiyZSyIE9rRHbVthiTL
/2wQsfXsjUbzUs3k1UtdN45gI9uXNkOijQm+bR7/NUu05FC4tCbI2CnOue3Tr02gRXeG9oXrYPui
59WTZKi4PD7zKeRi3qBzso0c80SQATkeNvtmdJzoeRKDWCbYO74Bl4sX7uyWP5hOt/WgzB5ueu/7
0GeFb0abriG1vqj8QiUVeTDysD1UTl3vDO68K+hY2TvQPzVzZXctGHucHtHn48ut7tDyyZmacqcq
ew9Vk3BpmfKaFCFOD9GsH38sLToJkIUyG+TQnbTIqtdD3hyQAbTnaojarRYBtJzI0rBl7L/LCWFj
Ii8esaFAn/opzSS/5aJn/ZBUzAZWfZ4sJ6dBjq+P3cS2KeUJZXvlt9ZbOkr32nnGu6eIf42bGErm
pIC9r/Nv/HKStU3JwGhTpVGYXAKg2dwfD9kwq11n+vT4bDJ6Y0P6tecy64X3CjDjAZtad3DLAS6j
NL5TseOeMz0F994P5fR/fKUvDGH+x53+vWAN/y+Iq7/9lX/s9L0/LFMXPm5V16LgkpX533f6hv0H
MpnJpZxduvB16FN/r8zECIA1gM2G4emGqxb3//V3xpXzB6AqjzZt8Fg2xxXnf1OZaYDY+ivhSndt
W2AOIPlo+y63Aio8/4Vw5RqT8KjsO72bMoquaTRUmy7QxpUXD95FDPa+MgJxhIj8xHfKhR6w1UqU
af4K2ItKv9naLv/iibj9Wdb5X3mX3QoY083//Dd2hn/7nnwfGxFUMM8wDQ5Hjvqe/1LiGWfMkWET
IbS2cuDsRYF3xNnrxdcieHlF8WZwfoSZnUgE7ORGf9qSWeMTLJb4NhB8wJXKBRfKJ58SLoEpYh4C
x8Tzisw15z7viFBa+8FuehASNBUVtCbFMMdITFX0GjCe71hnji/SmOJt5macngN7G1sJcIdJj5aG
J5yTq8vu1CU66RyZFMDlhvycQKM2XFqXB5zdd01snagWxxqU7bEjfRL1Ejq9gfXGo5mNH6m4c/DH
o+XCADZtEmVNnJCwb5Kd1gTNNtDxEEUmsTrZ+NbRZA/OFlIFGXz2WVNhEp0s7WZpej2XyDBgMCxJ
WvhAZFYYHzehltjnueO8SRW6Q9VlcY4Tp/vOiPSazN0uMyzj3leuxXxh5Wdq/aKDjd5AlZ8Dd6TD
eGzmw+c0skj0x1bc2tnOLpMdc7BV/6GpcBDpZV7fLNIYwhyak4in5hIQuksyRx6cuf5t0ICzb8Vs
P81zxA2P2xR4I231n181vCH+5XXMa8YVsN989H7XcVxFcvvrawZre4mwT2NB7cb7QJPEtIvWXI5N
e0lDwlQQtvfRTLToP/+7//4GQphzTGw3vGANG6uyg2fnr/+wJ2KWIuRWTm4rv6iKT66EMzdBaDrr
0fDy+2jr3LQVJ2H4f5Sd2XLjSrpe38X36IN5cByfC84zqVmqG4SqVIXEPCXGN/Jz+MW8ktXdu/cO
R9u+YZRIqkQNBJB/ft9aQb0oYWBtnbyqthkq8MKKkVdWnAVnY//vX5f5lzc2r4v3Y2A4hBOJAJHX
+fPrSiotiDDwOceIM9zcSHcJ0kwsbdtkuZn1BohvdpZCjw2BzKiJh0TCOA2J8zNOqGgnossWk5Q1
RSJ6evcbv6cwWPVfccpbgIZYt7SdxmBeg96DON2wszMQ+n40v/z7b8XSeal/kvoSYCKj7XuKEugx
T/jzt+KRcSqKuDSOk6VHqz4w1l5Z0Wr0umNgsiEasm1FIwTwgNaNv3o/YFETY++CxXZq2WEzJVT5
CWZ2L2omx8oFHFoZxwZmC1XuM5PpyHSbOC1azalIE+NTR6ERLEbqb6AEBrkl/Ee/uQfLIbUf//7b
M3zzr5hB3bJtiIY+hzz+kFxHWY3/5Y+XK/8i75y2O9Jrh59dqBCrI+adlBMo80jgrB4uRss2XEjJ
xc7m5wkYySJPn0dX69etF+IOSvM3IwQMm1IUWHUmFWcQOje7+zVk+U2YJFOaEByPpplKr1qZIH06
GmFUe2scTFOSMcf05LRHg4PoSbL4j2XbUvFnjyoJZ+tbXLmUsoQtbox2ejZQMvDWVYxutndSthfa
6CGlHXNu7AmCh3rAibwfNBSpLo2udZrG2Pp9Pzk2kL2VeIJ4GhwH9nRXlj7Y36KA8idk1OconpJj
G4a42u5fefL5TYv8heV9c6DEw4GfIzMxOTgzERPXyk4uPWJR2Kfz15zMw3vhmeWyMvhWktKzTpif
fo2D7FQZqjhEdSJ2NbytFZ8DIDcq30Sr4wP0GSRVA18Mug0Z8yngSr78kfRwUjI7Zz7FbA6tGms+
EEIFdruAlkHx4grzSgbKuGCPgAzvryuEqrdg0MlN+MMbQ5XmXMpgOLFlL9ZOoyRWCjAsIA1D6AcY
6290wL0Bg38CZ2ycjSw78sgIiIsE187yazB9GZvuPTDjyM0/pMIb07JW5mCQxwL0sUIg80Z5nRUU
eTb776bCJJMS3kkFTvapRW0MBVOeFFZZg6/cO1wDLqMQ6HLOiLs0FYaZYugqVGjm3PRXftkplFIm
dmYdoIgdVU6t6OQyQrK54uSnr7Govllx8UKDi0CFd8kGJo9VmX7Tewxw7gtsr26lTcCjpcJIU0eM
LkHyMSvAdAFpmvwYkHUJfNpUGGpwIwgShylFYUruaIQHDgHHenaNeDNp1rzNIVqnJBcQYAZLWRlL
6irlKlP462buXgJ1edwpNLZLJE+hsqlE689S4bM7BdJGi8LsRsG14RPjcAG3rXEhtjK77JsxYmqy
clL/XZRXB8eov6Oe/zAUuDuhNkQtCZi3obDeVU1jfh5/BAr4TZVLO5YKAh4O4MBTBQYfFCJ8gBVe
FUDDdYUPFwokjmWOn6GCi2NyCJazAo5L5uswi+Sey8WJQSxYch0++ahA5W0NIgqLsn3ojcbYBQpo
7iu0ua4g57rCnSedAp8rBLp0gaFLhUUHTMcxclGyGN6wt52cekVPn+qUxoTLPngXp8exPzbEJiAK
DJu5BsCu31ns7po5nXma75B2hWs34La3JlPuVadg7oXCutNngF8JAo2W/SN5Ssh2TfNrbFZjxrvJ
V3D4WGHiI3UjIccnCiFPYq4aTf2KxgnwDZD5Gdq8BXWeLU/9GJWA6MFK5sRJqBoLKPWpwbttESh0
fUTbfGUonH3QArb3wu+T8LwL0jf/MnrNd60ZgODXfQCPz//ijOrvdMXL12TuXnSZ4YeTpRqQqakY
rTqQjWyWA9u/30QAWSIaSEdK6/7pftP+81+lQvfHCuIvFc7fcQD79wrxH7SK9u8q8H+qFACR7f4y
Y+iLg9IDVJTYRnwBgxIHODYKAUfJBPq7V4ATQbxnc/mYK/PA/cZnj525NEoCvVN2glSJCiIXZYGt
5AWGJJ6QKaGBUGoDIJyrCtdB1CE9yAIQ04g78hU2BIwJEV6EwaW8CiAzRS0PuhPdJHfebwxb6w+T
RSlb3c8GvDXAn2XuNRDbZw8nai2TCzU0DvcbCFzE5fgTZtrx+9/O3esg2/Hvz/C9+Twz8doSN3yN
KOoiCWnAHjnIj2VntE+codap0kjMvMeylaXkEvrdM9GTg0qUesIRFVORu44ibF+CGUGFUL6K+41M
2OOo8FjUSmjRYrbgoky7ElTiRmkvhMlmYqVUGM2QNEfiGZf67smghMKv2erPvpJogCSPbp3ikEFe
/zYq1QZd8pcW90apJByQuTLS8cTBIoA911LJOiKBtmOUSuChVB65knp0ikDk4PmwlPDjHqbFgZ2d
M6UDcZQYZFKKkOdZ6UJsJQ5JlEKkVTIRmADtJtJd7dwoB0nicBBmP9GmI8fROVZKkvsDlXr0fhNN
qEsKHCbmgMzExWrS3f0mEooJDDa+ZK/0J97RHGvz/PtGCVL8Lq4pVXZn2sT5U6A0KjqN1jMQzWgZ
Dzrbfsq54vaEEMqJNLdukXrLJZPMKjhmvvh2d/TEE1s3nWF/S9rJ2BRH7acd0ZgeYWe5xtPEXGSV
lzUUITyplvEFtuFnNDMSVUvYteR/mbWO9qvvF9uxzo+emfzFWWMD+Zkyrm5Ut+P3w1C4gK04AYK+
Wo4Qw4K4OjS6A4b5/s+BFDoDnnxgHNO7P37f18/D3x/u7v+MaCBzsudmyFn/UUgGfxbBQVjEHpQ/
tib+oRByzNlbJzJ9M1ukoL9FP9VfnD938U+Y5uGm9aYT6Nywfr/rgmSvqi2lGJ6NMUkIrAtcBGm3
vetu/HxgBHoX4aCu+Lu26P7IH3Kcos0FYvcFg7DukBMSOdz/VUZgohek/SJyqYAb6rY5/L7RyR3e
/3X/icE8YbXTwBkTNftOmeNNh4lYxO+b1NHkOh5HneUGsDVHtnLf13X8INUN8JNu6UvobDbt4mg5
2VO6rguYWLoWiodgouaSm3UCbgv4RFxzbWKPs3eLRODemCM5pyGeEHZY1rILhNxUVemx2aBuoJBw
uLMvfzzfqFhImjKhl6g+/f6ACUlyVRcoXO+fdX+ALWi5S2aPEX9sWEfHCm6hHgU3ZsTirIGvyBGg
3yBzM2r1hoStj7y/3p8hwia4MXf9JpCB8aP8x2fmHVuMUZWercnMVhVwjAdH86MHtx50GIqc0O73
3VMKGiGtHfJuk4QuoYX7TR1GIxsK5dP9s+7PDSG+XicEXt0/n/X7qSUMqSrvLiKPbz5F/2NSd/Yt
n3W2clM6M3ac2Deh7puo66xz0Fyr2c44MfVYEpFUNR/3p/zxPBeWMVCt6/0/GmbEpfwBzOu09a+W
O97iyjF/f5H7E9oyo7BbKsLq6NgYqvhyulP5Wy2LCGkWPl8Jxki7RGcPESR215muMdDPnNS52URj
6jlUV+t8LlNw56a1FLDyqS+29/vuN5V0MabPSFr/uI9hSXZSrr4pZsU/1uOvzjDihwqywK2q1mMk
kgeM2is3r+KLnpvmzXWnpySlrSylsG73u7oJdhHBKNhfgm9TPev+YDKVVABNRI33++43ARRhftn/
eo9W8/wIRo9thub+j6cWQ1uuc4wQq0A95f5A4kjrIF377Y+vfr9/7NpF2njx9Y/7A0JnJJkpwd2f
MamXlUvZbDqy2Xj7vPrWQ+v1nZBTEjeNT9rcjs0t2Q6iztHg3IzSc2463bFl6U719n6fpe5LFSKh
skN4Pep59xuKKSXtiOWchQ9//HklmpNdXJtFCY4teGYLAKY08ueZY1wfEeXRopfRTZLjOKc97CoQ
Z2TqTOqtw1Zm9nCT9ZMt5qdG4lKcvXE1zNZnK1PtVqubosERI8xQKMBHeLs/oJdDzqoCuCBzISL0
7Zil53Hs9/en/L6vCRkD1tnt90eJZjy0QXocTNtkb9EQnLax0NcpoZvZ52qj7AFl9Fzp9AG9WNqX
r0LUXPK5wZctBIWNAMzOTF5OMz6seeL492yP0UULofUm8SWuuncSm4SkRP4EEzCo4geTNluaywcZ
Ei10z3XcHSj/F6uhYdUL49RhvxXKZ+Gfc8KKfQLAG70f4b9g6WTaxknTV3uCThL5DuxItpicznAW
Zee++Yn8hcLpEicBvQgLDw/4iYXbxs8mmzPrubBgd+o3VTcPBVCRrQ/UMJqmmjapiU9nrtZAn0Yi
VQMxhKp6pf3uLvupYZt4fpaGpEDAtqPnfY7aISvC7YQQtsiPmEb6zdRnTC8T4pxJNTEubME0DsED
VhA4TfLDGll+sWnDZMeXjzbgD80s0gXpSw40Geyk3AkmUlF5wTardYoGvzwAdUFBqkH3qHPn1dGA
nzb8gSG5mH0yB7QRtX0W9O+IN1yj+d5r0ZnR3XDuRWVxmaZ575MMjoGWmB9Wkj40L1Bbl1pUQmYB
8s+K1EmXrpXBepXGeQL1SA9RKiEOXhcgHdM8/KzG9OZXLrnGbp908pbWnJR650dV9j9YINFW93dJ
Dp+l/Gp875luxyHom72VbfFnim3QQC610+azbTx/U3fNDlFcs6A7SmkTGjJXobRVqs9B0jmFoUpq
zXiyjVA5k3zcXW1O68SL76F5padntRu4QAiTFQAsipzhS8NqPErDJx+TNEvDvWcgDASh9WS43ZsZ
jk/G3L8zQn2dTHDznESxtLsEqIx+U4o1cYKfVWs/mARiAJZ9+N2YXofgue1HBDJREC/LAhHDIK0L
g1zHb2l1ko/Wyi5cWog4oVvriAFtTrRuT/rMdIjW2RDnFsjtl/5QyC+/JIqb6P1wZJjE7nGmNYdu
mjw4rVZPGix31x1okzW1r3o9t6woB685RinyTj+svsY8cbaj1dhrhIIO/xHu8pwmGsitp0bvSRkM
Pwd70rdR3c3HXKcEawE6nOw53fS5fK668q0e6vxHEBU/Kg+6c2r28C/DkZJVhBqy6aNDVoXpissI
xeZB/6KVwXzs+/14N8gKWeOnraJ1kaT0qRP5TN31EuI4vGmhnb4OQbQehcX+lJZlr5a37plVvvhB
lz8bJoT/5JYCtP8iQvMhh2l4yzNbrnQ9fw5r01nbhe8/8Ka392M0X0x0xmxuZR8JlGtw4gJ0lt3c
WkN2x8Q1mbll6eMAuLzZzKqyW5T+3hNp/+k6/dloid/47jtl8behkz87q3v3AUO8RCHtE8DIMQDZ
HavxEdAZzAgTzNdesHBleVhMe0s0/tWtpDpsbKuIHE8E//JMqmJgx9B2lv2HqafDUZNtuWIOXCNu
9edXNDowKdAsVBGmCkGrLmBm0JSR+1hzUdXluDzL2DPWtjpthmuoocazSaxuVpuB0pixmxrwx7M+
mYFUyXLBN9rv55ThhWXN+ot46R1iGOA05XUswNNAz13eTUy/dUyufRyD7kgoKjugmhyeaoNFIiLd
6lMrG0ryNumwbFa0XqdZsdSl3Z0m1blBlOCnkDpJH2CEEj5ZYrNX1f4sOAckwKu27Q5EUoPzNHcG
1Qn1AE2TbN2y37G8fyimCNRH55zDkZB3XZT2SQ/iXegT7rL73Prh+Pf8uWYs9TqYdmSSDVCC0bhx
Ao5USdHInew5zudlG3N5wk71LMYKGT3jS28oJ+p847eqIHTsB2N9TUe3XTug16EfNw+6QV3VA8Js
uVV+7OmtEO6egU1o/tV2tOGMvzHfD8L7/VEaMWDoYmLpBITPo1NB8vaZUMCAZYTbi5+eRX508H7V
E6Ao0/NPnfCKvak57pVT9UsSK0Go+qgoMxhCHmRXz2yqc9Q54b7ySectCT+CDwUvL0l2n1KDIZno
ewSxgbO0mOKTYma0hy9BrBEpLAzdTx4tddPSefBrY7qWquRum7V9Ann6EIY0Oi0jfGXAEaLUMgyi
ijGnTY68SJpj/7uTf29J5XwmTpasdRVE0Pv8IgTEY1CZ4h36EU2hPvgVAuiJ9PLXPFhfeUbzT1O4
01aMuHoDhTa3g+mJSMqSAy4WApahlElm+xDZpPPpxRzZA4tObt1Bi/MDsQqlkx+M1tndqfKmUolV
nTltzSKEC9Y29accnEe28etLbyodtwXPiSEUl/ajTew0OQSceDo2CT3CoRqL5YpS6bIxbZQafanG
3ILTQ1kGHZw5B6CwLE5uR1tGUOz3GO6ODC447OvR2VPbALnu+psShNmbHGwiHi1LZM0/jpTpjj6j
HY6u7pMYnKUsNLKUw2wvpNTHK1uoX5oI+yM8aE5Xha8d24mpQEzG+zlGKN9ygl/1hujeekKubjGZ
S6A6/jmN3Gbl0oo8EFL03qNql8KPgQz+Y7aJJ4+Uo8+03b6yCqNdMVrT6wg3gDrtWxIrZoERVZ8y
M5mKQt624sF+jHvwwaPRXFhPWScwnjAr4Cg4VQhznWIRy2LTI+CTNLux8Vhb1Kl/6cOh3BXK3FLW
iJen2fRZQ04mPYPWgRwzT9XWzXvmIjUHEvxg+cEaw3rXeci0W2QsRzuhxVT21o2Up/5UV9601JqM
wJoB8NTSyuJkddoxY7V7Mgw7Opnt+D43xD9cT/P2bV6l+7ny7Q+oa9luxLZ0KXpW7950tiLmSL2m
uTfPeRr7ygDRlxSbvqefppksX9PWRN+dRNYWtTlG8kiBH8faeyp7pmrDLoqHnNgos1mzNJaAxbxH
GOCIh/N2kwKHXEYsmd7h72LE6wSXaBMO5TGpDzYJ4ktWdR7V4Exf12Of/UyLVh6NtCzXTa6na2sW
LAR6Tb8Odn3ysJ68ZxmFLhaUfnqpKyffT6X1C9g8/Dsj0h8ND8/8ZKOfkVxqz/pAG4PwZZr6+Wuc
u3CGZH3GNbM1/bJ9qahbrLKu7DHGGyec6ebZlk2yMGd7eGRMs8wy48pQzHkAll4zQ2/fY22Kn/ta
i5+1SDnM5/zBSvjTFkXG5SbX91cjPko0g9coQS4YZKO9j8F/HnuN85hBxg+MdHBMso6NMmmPDwks
Ooctq0sz2QfSYtETaUyapvH0Jaq5+2kTTufa6TUso+ExTvxuWzvxJYePtW4UnZ4jq79IhpLCI+fu
MQ0+rfhnWVX9YxnyGdkUfmP99yO3B1AlSf3qhL75vSBlCuLFuBlM1J7LxD2ksRV8s+L2YFeKGWSC
Ye3cT8SB8WsH9WbppBga67x5bPKabmOeiW8xRW0nztd+lE+PXsSVqV7ExmpIeGeGmsNJmQX52QMw
vGZLPmebzH1J0qn6NHRvU5IjL1PTfY/wr2/apHJ205COL8l0oEjL6mmqvmkwa5a5V1Gxa0D2ug0Q
FCf29LXAVratDHJ7tuZ0FGngctBXKFYQuznHGvqrbqcfPQ6ZFRfx7bUZdhoHuGVA+EvxbKlie+Il
MrXH0sGHClbEJ1fIcrC934gsu+wKwX43gQxnOXjdmC3afAKxQz5J5Ix4kKnAsx3letbCfFM6CBTy
KcHS7s7RIczgPTEsXNCMtY5ZzCJBLxptFwCIYdd1QmKRkSQYeuesFexMWJa6Hm1KsrDtDC3VqsP5
pa/ng5VGPNv6bDh9XBTu/EKScwsBqQbBDo+RhjiYVko6J/ph9nLir/SblMajE8vwCR1qskqKoF9p
dvwzo0n0ZDO4e2IeuY0S65B03fTA+Ir3gl6Xu9TFQe+J0SVxaJ8jPw/PcQU9vtKHJ9CT7/xkMNDY
HPMZX8WV+GoTaN56kIKotjgClgQcAKbxy4q1AUN8q4sLoOKd12TNY12P0O4pGp9T0Xsv8Cdbp4Fl
7tkxy0QOHgAqFomNmoBsJe0lUsig7lDYgg9OjDk6lp1O5gu0vQ62czVLmwGXwPwYJ7q3dtjapFLN
h/ebyasYiWf9xW6r9oGQYEKN9ja2AcuE9D6FzlYMA6+JVrzoOcvJ2Uuf/Gzq1r0z/5IWc3kTtN4p
mezw1QKEiivXjZgslQkUtm1t1/LYzKy5amiRC3YZO/4ucmM/Uw5cdJWbbIc4++pyw9iQUSAPf7K1
PD5lWfQgLAt2QclJqeciBHHNPkIjBOeI33pQVh4X0wyHeAF+6efPRcXOiDukOxH7JkyDqT2V6dfI
QyC5CxaeVbFyRkIjrUuhoyi/5lSuar2lIRnBl5mJDHNGt3ax7+oszUFJ6w0nReEjlao7Vj1mouiC
wDDkUHxZ7OkfkzwYoOMQT4Urifwoy8Umib3iBO/hI5ww7bSiZADcZeGN0aN+8kleWt2wRntmvMkJ
uwGhZmOf6MI9T43YV67Lbk6YzCQ2PHkwY1vfjMRjVtJxu0e2o7gxx++Z2ziMvysQd8P7ZEOGJ02b
olBmIxO6ECrslz6THszKxDvaCoxA/5ymmh/SsrQYXSANG7lmz5KRmlnA2j6OfnbC7lmLKQVlJ9ku
LvxfpEaCLR1l+4g0hY0HSyZHSecblVaxlvYcbPsubta4fL50FY+oI6qVVRI+Jo22rSpd21ro+a6T
zuGbg5ZxAFGQrbJ2WDc6tgCRAAlCPxYaKo0dkMuvUlD0oQ7iUdfANQbEPTPJuRRkxZvfpz2DmYKR
q84ixNFNmuNs97b2tY0Rszk1cccgSjfpLIjiSPymvc21d9C0P0KuDtlARgrBViwdqcPoC2c5sgv0
4CivfVfPj7SaeRVa+Bzmg/1LwHGN/HBPGyfZt76xzgOyeFwnoi7gxL7tnOEza9t1C3BmN9SUH8AO
wJnAzXt0CGodRVhdNduxt2FTW0fUxw0NkAFyoQmO5v+S4vD+GlKxbCJAKkpnWaalG3/JcJTsETaa
psmj8Ob6xHZCskxTYgn6zNQhDJitaAwtIJn2t9AC6Rww2usnLn7FfCtoYC1LzS63bkw+P7SZm+BB
L9f//jWa/8fX6Joeigw4cZQ7/5wzya2cpkiWdkdofu8zFPU2MdO1oDq26enkM0MzaGiL+OC1QAns
1IN4ZZ1Ai+wqOVYcwT1cdL63iruO7BdeylbGT2sxZc9WJwV7AkzaqEyxriu67wqzs2Kz3T3FefD7
O/mPH+N/j36Wfw8Jtv/1n3z8owTuTPhI/uXD/zrHP5qyLX/J/1Sf9s+n/defP+Sz/v6/Klfpnz7A
IIS39AER3PT4s+0yef96fH31zP/XB/9uP32m5f0//tvnVx4DmW6hzv6Q/4p58i1gSg6/jv/416/x
J3Pq+X/9zzH+8Sc41D8/6x++VP9vjkcu0jFNE/p7oLJm/8iS6vrfiJEyiDEwowbkTP+ZJTX1v1m6
ZxmBaxv8cZoq4vn3LKnh/83CbWrrBmF+T3f0/y8+FGGsv7wHXNPyqcyTOAvwOuO8+fPfF9CcMGyj
Ito7NLIo2PTUEKIv5sCxM7Ez7cpvgYVSG3oYZ5l86lZCQiGJmmsjmod50DgMceVRdD6nVdg8FEkQ
qNY5hHdLejvQ0I6rf4T5V6trx8mcNcIvWsdk2vwptHnnwPteZT2AbpvsR07eHNX2O3sUTD4uOQC9
bHR2Y0XsqNFHesYewW4WN6uJ+vmC2I+1tLlUcWAqxAHupKairVeP+aLNAn/bBiaGTJFzEGq0Q6lT
wcW1yDLLN7ek6jdOZwcHt9aZcXYW9aMYS1XgDeFDGAGaH/Oq2aV2nz0zAW0WSjp7Y/9/i7o72JBF
/9D8aofMqHuMKmwBNaGjVoO5PM9cCtoSyWvK220Keo8el2HusNQdsM6dfNYci0jQgvT8a6v352Jo
jAP16wD/l0kzvM9As3t1dh0gyUD6K09+lYa7IBjyrZiZaeiBta+F8S7mMn9N6Le0kQ/ONw8rWIFR
uYQ3yL53nJjL2LuNVT68sTTYaDoX83NlR/vWzWgqGjmLIZ2JtT2X29TInwfTa09ssNWIn4uPkK3E
zVgSVcvINmSltQGHXKimY3CYIx82gQqMuhY+Q7g3iwh54VZPSNz1Gn2IJNETViuyPDEPD9ZTNHU7
MCWMnGPECS1n2wvGw+pgGtsGn/TRYV9hMegMylMnodM6XUMQIQ9hqesLw7UkLAvKcvpMC58roeiK
gOlmDJQ2zYEkrM2ZbadN2BNlY2GuHfQTyC2Xy2YjWsJyjtcM6tIj7K5dX+nM16htVThmeH3zPpzx
tiZBQjqHyfFa95uMykgCBMIqPzTLd5ZaHeE11aaV25aA98YyW0+QrdacL/yt5SbGOil0Y5ORFGPy
QjKrR7dHCGiiOUdWb2dFVXP1wiFad1P06NPEWVmwiCZGXwdidXDHlGRrokMLedbaNbmozprBBhO5
qadoxizk3lx8ns+8D4j5auwPJrsmIT4z1uHVpsMHBAVjSEf2hMJPmu3HLtxSDF7YvGtWuovI2HNS
a6nJ4sUMbNLPXXnGHTq1rbUs7WBXGnO+ahzjhx/2QBNLuW0s461qMlBSyCT2npcAyQr6dS1qfRXx
O1zrROUumUnqiQshYHGZzpwJK6Lp+9+NyaGn6XASzefC2NUNo66haTYtW274vbxs7DeO43+iK9Q3
AbMfhkNqnypku3CunjT2VfcAlY5eC5DT9RAPxCl+gDhkwKq7zldT9jvHxzobw/bcT0FDJlCMb5Un
8pNYYNty41+jmxk4IppwLVqMIHPGoajyGRukpgVCMSWDRR6RCtfoxbvUt9lVFYxF0M2e3bJNPoJo
WrBnCMBbtrs+Yrwx+9apAH6uS3O8jFO+7wO2ehxsIwBJeueLHa6FVz5b13A9GxsRvM4U1OFwrMaA
6pT8nlwinhyA8fHQ6uT5cwxSXUKg7cGAxTNUGa4vDlgrHCNxz4l/C0H37TXdPyis2qq0o2LVhLPG
6BnpB/HlJZ3NcKdlEOcz+kjMGidnN/faLxEVX63Hzq47YEA1O6KmKZTMpW3UI6R/+pmtkYlN75Qc
uSODC5cShpwv3iCIVue5CrytwxB2maXZvHUR5Wb5FSYbf06ucZryY5pYcCDKdDHUY3YaOgpnXED2
u2ZOu1Wuc7FeB5QoJw9cgzb0H/HYZU9OlDy4jDc/eyG+O0NNlzwVa9Mea+gGrI8MIH1BmaLe9LAc
O9WA6YBLMwJlXOKShSsBxQzuUyGqErinUfy+GR1HSVapbYqBrLuuuQedwBuLgdhZVrPQON6+xEEJ
e52yZ6VhMAyS/JVzXLBCVMPwULK2bGX13Ussfys9/WDZkLmjgoVJahveMWNlvvJCFpC1zNAc1Ka5
iczkk4XtV+0I/5iz2FxbFQvyOD+njoJuNijaRqP/mvpuTYDX3TR1Q5iybp2jk+NK6EfxaruT/hQ5
E2euGDVRwn6mEfKnNlPUTmu/v8Vat2rRKBwGu9NP7FDceBfsLOpLfEC1XnTVKRDKk5qdUhFnJy0j
F5LA0181es3S3rKOZsISwjNbfWcMzbWz5SfnWf8db0RS91ua8Pzty2Ed19j8pgZuRcIr3YKUfWGv
OT/q0ItEhK+CoZbHTFmOQJ4yv2f2T3u0G4lBTo6g3zx/Ik7f9s0xDeyKHRtEWjb4hjnVf5ZcyWw9
wty66rpV07eGXPNV2IxCJUeuWAous2MVzfRqsW96/b3LNG/nt3Z+cTW6a7Hv7Hi5EfI131o5hMbO
Xe48E4dgVtDkydHPmBcLJohgXrmAXqRW8CDBpB8My86vjSH7Q0+snItchpfS+KKn4+7ypOi20vCY
LFIWhtskj5HnN7sKYMjSt2R7dKlErD0zzQggS/EYY4K4mZrkvVY8uakMnkqtcA5VBOnPrjKEORD4
8ILaS3Dr1Gst2DOaFiOYKZzX2Iy0a+lW+sK045Fs6Fb0+rxk9Tdv2IRLiLqbFdZpjViw2VyT4icz
xmBndIZ7sJBZLdPJfsQ+5CwKJ2kvOfGToYY5EMTauHQC4CrTEBY7ToTxQtIFbdMuZ1O4Njc1nq7o
w+QA+1AM+SkNkRpliSwfSx8JaAPiUrPwa2L/yH3r2FOfZV+tOhriNNSxu2us9p3dNC6YtOGDH9Vl
gl62rXATLjqpxzdj8jkO4f2mvj5v2SyxGKU0OSe3Qjuxc7bsS4tXmAn3UiVAhZypS9YiLtoV/Olk
79OePLDRPy5KLZZnjV8RTr/c2Katxo424/vAD6dvIi45kujasPOxRr1HYlqMEBwPkN/Kleir+ni/
qShb79xewB7KcnxBMPS/wmxTVAewDAHOxO8IgTEl8/MsZD7dHBt6C8Wb/s0Qlvqh1ckN3Rlq9dT5
Vk6ieuPldMyJ2QFph0ejc7zdOEkwjw7UMsDrxZE9Hvlm9QaXz26yMomVQeAtv/u5PnyMU+euZhdG
WeJ5zTutc0ly4Mow0Nyx66RT2M50sIAmu3OZngLQ8NwlmdOOXrSEo9BXNASNwlmPMsTqlonxPfLk
tzrLzZ8jMfKeHbuIRDOlIBP9LhYFgQcZo9gUxN0Wm4H4JsbP0HLjJzG5j2NsdKvKEvEpjPkeE3BA
YPNyeEkZ9QK7BPMShNlWG1q5JHiMaVEW5slIxKI3xvZoWJumwjUJbjhgPBVy1DaR+c3zh5d7b5XF
dR3yhvDJmSsCCpN8rQgvPsNO/kymOThNg2wozJb1nnceaUlZvbRyTp4hl5Jq7wHqN15u7TjSIFnB
bt8zf3mpgvzQlSl7NjBnj8bYTzSXER57ROW25JCt5ZDKjo43B4YspMBKDx1oE+kJhqBUsKPiLGr7
x+x64rF1vwYuTcnNxmKrI4xapjTZ15WKzOo++/STX6B7Tr0adDYt/1HWzmbGXGroAF9yy7GfujQ8
Dp2O70KEHlu4Vbota47gYSUr2OBsY7vNoycc7yJKJCBVH9sbGY8w5ZSks8805zDXDMhwrXob539z
d2bJjStpk93KvwFcwzy8EpxJkRJFTfkCU06BeQ4EgD39q+iN9YHq3uqqMqs2q9d6oUmZqSFJAhHx
uftxpnsXgEYbz0o5oPq63LSja27xypFPRiGZu7TbwV4DxIYUF3o0cxVR6z8Z1hOtg+4mccuCfkMs
V0n17lhtgb0QnYZcNHZY3cCKG1H9XDcUY7OabuOI7ITsk5cplw8m/PADw411VhPNEVP8Gw//ZqSl
Y51Mzr1yFdsaZb8SazO5VW7rJBgfQG6egZ0xlxy+MXXH7h+lNxQH4i/MILSub66OqL9z1t2nAtNL
PkILNugSZfTKu5hbRYW+3QcHRTHDiEWFpLfRhj5Q8INKAXmOGUyuGlsjufEHQ1YUv05qA5hqzeaE
SRij26QZ1ZE3AWkb6bAhEFl5XmBjFTeBB1VXVojYGcEoXjbfxCHXRsDSZpiUcpeQq7jGA3M7UtG5
NW3yNHacWDtciwgbUU1RpnTRQezG2mLEJwDdsgEjWvjMjJRkQXfOmdLsBoQKV9cW0CN9o5ngN9RG
/9zztXvocFDk+3HL/1xMNBgPzB2fMp+9UsPSE+Zm2+2/Rg7/tXMVnmvv/ztV2cnP8jOVn/0/DVb+
/LK/xirBH25geTY5XM7OCDH/ENHVzT/0JYYb2JbB3MXir/7Cbht/+J5NLs2yfQOvhvUPY5Xgj8Ay
dQJrNuMWl4HgfxLRDZbv9E/5N9dwdLZSnEYw9zmuueTj/iEeRudBbGlGWx+YWF+1wYmOFsNYNgm5
xhGN+L6VjKHqSuvAceQ1KAOdIgzL3ccBebWuw6Tkph5n5BQkkBfNx65XOi4MPhqUYgM6Od8rNbVP
7oUEjX4azeKnpuvOuaqAcaWs02Yk7q05ItLWP+C+zM81DiqQFjGn+rmsQyx99XGqYms98R1hAOWS
0mUtOdLbZx1qiqJXGGYG9LuWG6lkWEAWAH6CnPCj04ur3DxZG3X1DVQGcIAhEjdvTB5Tz5xvtiYu
8+JoNTPrpoCOaf2YHwzi/WHsGZgidPOzTelrSPPxZzrGvybVyl0HRlDkkPi6ngPTVEAcMtRJ5OzC
JiAfPCH+0R5959xqgbsZGC4fg9H4aYsi2yqANBuXmDBbVDN9dJfmaC+qvI3M3bPuZd67wrO5NqDm
P2goyEfJTl5N4+nrIYp+OFbi70D3+IRCfERIay42Y2vLdYOfOwRSIQ95jWkJ3wrka9l290KxZI+6
CnaM9/yQ72odwHVMIQFLnBQpPl+HkmvLHLvXtme/lNYq+Fzwn65qDx3G5kuWGsFz2ZbeCqYXJwUU
ZtTbCPQIds+bhGYK/sYZhyGMLbbwoqK4NY0QnmYAYd+EabzQ4OPdZnrHif6wE0yq7kM3uvGcK4cq
hlYD4DNV/WmeMDsyT0/3ccv8wxrTu447Q3hW8ELLWHzVDM6ySuTzdcybh0g13XGkeRPLekKFYVz4
0V6xywz9NNaPjVWxatGx2NYMKDq66u89x0x9+uGrwdsFDmZ4tI1vAHwFRvCliEuL1z3vvc1Ig/jV
SpNwyDFIQ2sR574y30joUOk3IDekdL6sk0Kf1sKlF6dL6YE25gATXe8wKLSH06Q/EGlyjoTQylNu
sIwlc408oE137DJyI/UfvtTNq2oqZx/cRw5D8HQTX6qnukwKrP4zTjUV6xt3ZHJpFHnyRmYlHM32
O4DP5aqhVJWO06OivOWM6sh1womSsGB9AnjXnNrCZPyVG+kmInR0Kt16AdWW5tEZRfrKxU4RVcZ4
KJDtQ+xoYYWB5W0s61XReT2xxkyeI81NQ1FCcO+Gvj1OHj7dyIPKE1NGvzOQ5WlXKk+G5v+sk/k9
FYNDmse9m61m7MbapgvbqqLbnH6Ts9DWGskXUuZxDUNHYy0d8lsi3O4lzr5Npo/50Z2ujtMjJHkN
LaRdXx2xiVccXuKDq2MsoAKjeha1euh0WzsxX9EW/QuQveVSGR5Hb/NyhvRc/HJpaTa4W/xsm/Mv
dkma4SMoXec9J1m+4dn87mi6SaPMcq4E3blKJvx/KjXYUDptRHuPtB9qYYdzbdUn3HnwYLWZ0cbk
UFyoTHm0vaI5+VTO7rtZlpeKfugN4wv1pCf0RWIyLcI6Ud2xdlqajgYEuRE++tPXQz5q7/BfORkW
ZLh1ZRiXupUWY6rlQwPWagtSBSEOAzIOzzInG00sKWRywNcoa7owbAXlJbGtRs4M9mq0jzhYuNM+
Onk/7cXCLYerisnWfao6K4GnN5TbyBuDm6+KBIgwsPcciu6Ot768WZMnt7gDu7XUu88oomSNYTy7
EVKKKwC57aMjclhadvPoSJWe0PzS09dHZiAhS/kJ3NC0t/JzKj25U1B59rCos2eosmwqqq7/Ad7h
4tWD9sqpY9wmSeQiA3prf6QrW4u175CSfQC9HKb8giF2YfnxGbeIXFsjrhWIsYCk2nnvOmzFoSyg
kce29mvIx/esoliUPm0SmU7EZhEfB0fGwHiolf6TqCmdCPDG5yd3mIu9G+A2D8m3Hpo+Qk8oG94i
CZKA/Xc0W1NkNMJnBBfSwlVHq3bKPT0Gj50VFz89TAGpXf1SEZvurg1Nmq2PIuqDHcP8V2rw3A+H
ZaLG2zQ4eXtt6qDZ0+JMe1SRqZvOxGgWprxEtKp2VnYtHITW6FkH1PuSinIrqrzfWQtJwq4X9nlR
4KYc7pgHgYNSiPgwLM3RXSvgiLvPYyuz31Xvh2Pvet/pbPChymnWrbWmKtTlTJtWVoC0ZKxi43S9
G5V4V/uKfvhfdrTuLO+WdKP5TYNXk2QxxvWmD0eEd0SOxMQnqX+YAtOvH4hhi2JRX4hx/SoEmGTH
nZmUKfUjTTv6IZpp2rh2ze1oUidvlv0TNXxkQpwWpPFgPWMx6l/tAHJ2ZAXmL3M6p41WbIvCAg6D
w/zYyOYHDKnyyGQOxF9JF5xGWPg5N/R2MzWqX/a+87ruRP+syMjRXCcpaMDTSeS+q/cBbR0hbtb+
gIGCNVQ54r3nsNUOrgVDNr3YMA32srf189cD/mD6ysr2VM9JepUDACpY+vYB2yNp1KYrDlRRo95M
zJV7h1APdb0wDiIm35hdWzKnjwxg70LKdAf9LLjaLRjUeTm9AkUEIZeU8zEpM57lqvK+qXHc+V0v
X4VkXVU+T+rXnydQQhozlu/0UPPmrLV9UgVaWKMavGpNo9ZMiac9y0r3WgVctxUFRaeyd0yIAoNa
Q+4CTRo7D9CUO8wbHIrdiUwxXJAGBjEGv9KO8UJa+FySPFvPcTOEhEa1S66zSVBzirWoBVpvUuHB
5C/91o9PmrQFccjgLL1RnFJKlU4+L5Bo/CsFXZilAOxTo9vfiPeLsNG05jY13VUN7Maifm4+N1+P
LaGMbamy5GANlY1wEy8VJVy2s3npYTVvY93sGXkzUzc53QUZGc5g6WVmSE2C29fOrm6u8djEWArT
Gy4vKNiQI0KuKHOjav25436uu90HvRojTdL2M5xAbQNT5B741AdbQfeSO90lDfofEKaeDRM1AW0x
zCMs6jEhZhLUsO/s8THq1HYw2pUJ88tOiqNvgaru7OyOcPIwdk99mbxAynJX46PRMsVQWRCs3RnX
IXn1ODQNk+Jf7ShqHCwq9x5mAq+a7h7tvrm1iFxrw/ZPeqm/NliQZ6wMceqYoSG9F9dLHtq8e1FN
fvOH34FT72uPDg9De+trjKfxnXHmhjjP96Z9w1VP0MDkqh0JG2TCxEfqwYGzHCyVKCkpoevlNzqV
pXcuVPWMA5nZTuS+Wuojr+ml1OMqbLVR3/RadoIkT6ekhj1WGnhDW4rr/VFbsU19wdzAbKa+4mJi
xYElWszjrhymY1ulLzXrRljrv9Pe/1YMxFYqhU8i0sQaauuD1Zr44/HB0iRSOLRib2tXPinP+61q
KHUO65uRhHlQ7Cur/l6mFSQFoA4LLAInZ0fHoSCkY1gNRibJm9Qzggcu5sodHzATH1unPY4eIBGL
RmYVp2nIkedH3ZQ34VQUoMzB3pHufUpmLKWzfa2SelN1xE6ssf1Qdc5RxD9X/ozQoEXLAeDoDRko
OVLFmsK1OUDQr9t4ox3MGSgitMF9FiQppN+QEoi3JZC0otF2PXXRJbX9m/otfD3b9kRsABVTD2Kv
Oe/tc9ve4N5bikrpdA62flu/MEo+NE5w7uAL6cpjIqKfRT0/TMyMgcqYeIyb71WL/TiPux1tw7++
frKd5hevDwBAqmRXWe6DW1CTTNHHPYt7PaS3CMaA+9tJx7ckgaOwoDx813uryuJoxzrTSR1nrYIz
h78wWGUSMQ+v+RDaef1hFdoBhwzULqozkpIaYRc5Dp2C/thi+q4CBobSmc+lrasDPs6wmPeQdshz
CuMCUoOvlOps9vmF7RU74zRft64YVhFANqx1a3SWYe0XFVUxTH1hZFTgy+M7CyUbMhONgc2ua/Cz
9VF/R1+FlwL7MSORvYooJ1/hfzNWbT7TEa5YkTVMkeUykJ9q85nIxcALrgE9rzGTzZKXRi9Yl5sx
SE+i625wh865NHriWV3CHb0Huc/GrGxm65QK4lpeVugbrkOws1mehOQqEmxdkml0lXfrjCLkU95m
byVTYdTGlkhXQhcBU5bkoapshySNmE9Mz8TWqSHjF/0mmJ3x0SUVQ7vZNSrbeUc4tlpNbtGdmR3m
22oOHqva3epBLi/m8sCL1m+1npup3evGsRDBD8tJHvuBqJWayn1b2b/7nkK9KXfpmW4ewLtyNk6x
hiXUwob1BAxyGgTRMTxIhP0/09J+tMpo61XpY2fey4UZhDv20kj/1IAM23fuU6sM0j1tec6XyXhP
3JIOiejOojuvBXGt7WAObD4GXz4dU6o3jzkoxoSqCf77VAdV8w7q3kT4nhY/10YCiTQf/YRdkUMn
D4MquVWz/+jyNFErTgMrtllpci6EUMLdVnocUo3hVStsOvtYNjaIDWEsumfNNMXqv3v8BOjPAUb0
7009z5/l/yww5/95rGB1/5///UdP0J9f/NcQCiuO5bm6DuSIB39pcfu7t8f8wwRvxckf3xaGDGw1
fw2h7D8ch3/OEApnkGUslKe/OHHGH4us4/kOnjTbJNz2nwyhDEvnW/3LFAqTEI4+Jl1oNI71LwY3
psBm3/QOsxcF36fUll4Db7ilYqqfraJpnkkkEbJkXT3iZAMyVRLrSRdSBeakeq3lhrOGrIC5xC6G
FU549+C7wfcxHruzcpxu4yZI8kzeAYH07S4wAS40rlYRcIsqznDLQzsn4wFiHPtnyc3Sis3ums6i
uxKqoc7MHS7gidPz14OmiexvH319aumjQzOHTbSKle0U1PID3HR+CxRJqXQy8LnJmvBnab+kEWWg
Uzmua87qdyzIKyMwyXgaJuE8DwmlEnWYJi422DK7y4SlsUkc1uiSWdeHq1cf6SSPWUOukljThSn3
dsqmOKSy5jEqsCwM5zhtf5Jg4HTPahbGvcMyRulF2QMKa1xxjmYyC14U7TkW5aEL3g2RkISKS4eS
r0j6WS7DvnTXJu2HmIAYecH4281OWaztsHruGDufpGZ9zu1orUvu83ONPB+XNO65+fPYcxisiAfP
OpOEJM5wFP9SSv9R4EZfOfPbZBjfmjr5WTI4WEeV8SREsCt7hQlj0olQFysnIFyUZ9wdzNAbOvDL
07ZnQqd1dr3OLeOxsS6j1GjaMvdAu5l+8I17EWy9ZJ3Flndk3vpGWxz0pdZmgmPci7Rfu958Hjji
rF0B32gKPvxFXepz94MwM4CB7EYyOgtNLT5ls1WGGb4NfsI1EhQgYUz6rG0kfKOj7GGY2Sdx942G
bVHWv2M34/A0aeReh3WZBq/Q0AKiwPso73YKlsVaIj66RoXYbKXkCuLb0JfXjsiEIpAWZnHKIE+j
Z7ScYFLsvcSBHpSI0+x9aDFHO3Yml6DOSKEZySvNOTauSkCJNNrPvATLACGdoaiMAPPSgFGFQ4dw
w8uQ+ywolnbNsvp7lKbWqh8sl1uu06+oALipGPDoJL+ZOjZ1s9mlWvQRDAQ9VHvrqhJ0ks76SHn6
HCa5t4PN0zAuaR4C1ySWrbM02OiA0/hbTPCjpDtmqyqVD4ladgEEZsoifrKYYYR90AYrkWfUvLWP
AY6utZJqredMScyRvY7hDYcU4KvL5ZB9VsNwgvsuWGHsfFUvqU+NbD4qJnp6R+9Q9VoXOFScXFEc
Fc8/p0T2FLJKjNtzeyg8sBLOPS2wrPgkQZkeOKTRoUkXEcGqIII4B0lxiI74yDHEEkJZ5Xp1aHEG
rCgnwAlYTDt/KK9eLdgQpW8G3vd1QRMsJVAZr0YwHtoGExdv3sdZOmetM9/noRY7ORovpZEdo2h0
Q3oefnkButHsH+KiJezUnwu7/1n7dOtlkEh2NuF5mDocuDF7/W59wzk7WSAfBxITgZdMvP4RBXtT
ZZ3TovgpI1LAUV6pkG4Yoq1G9ysnknJJOfKRGypIobb6tukxEJUz15QJeAcBqJ3fO79P1vrEHoRd
5bhOCJ29Zg0U80K0ycPXp3HQ3INLm+nyhfbdYms4XX4aSapc4rZdVPI4jIrWfwsaUplpAom7DzAg
sMMq3xXEqFap/AhitqbbBLmP+1Nwo4IkAKlu6uyUmeQJc4bREEWhdAa1mgshqBe0f0baIE6yjeq1
L5LiaiUJO0tjeJSJGZ8I5/71EHNhfn3aDWW0Gsrl17LKl9lS4iZ6X9xIZomtTzkPKix/9vVgury3
myQmAkWD0ca3naXTYCrOek/qgm93zuO+P3caaOs5Xi4kzzmNfu2jHcKY5MRrreqcsXnZd8YliYH7
jDJjE8rEBV6vn68pZMv3pu/4dxXjhbO8qd98/a3vRy/sY8YQq0i3NwRzX81J3ptuytdUM7jHuFUu
Yl8PhAzvzTrCfrtt8B96ZT3/njz4Tow13p0egGA/k0oUyehiN2ln5htN++CUaJ+dTHDp5B3DUmsS
7+ywfwym5VIMRWFvQiaBSWqWYv2uyTwkhr+VNlwTpMaUUSfyxd628+ZUNRVdqiq29hGVmOmUfY86
n1vY1I8tcJF4z+3ZP5OD4v5tSEqOc3Gju0w6rrwVeSpvU0CfTem4ZVhrUt6+/qJPsdpSjqkfCOJF
+26kalUrC9o2WyeUk6qvMf06l5iT3oirBaEpixhYZsFd17OCQrd1ncuIW3aDldHNOTZZ+1JPvVuF
0rEa4uAu8a/cuO+lDAie8yrQw2nSjgZVlrsgzcyrH0nzqtm82Qi0PeajHK9qpsHS8AP3PUucx8A/
4E/IH3SqaZGM2pSKnh2DtRSAmuvfl1n+O+EXKzSXJEETdd0uyRP2IF3mbROwEwjsg87EAyuEI7IH
DsHNaYB5MndvivacJE25Zc0HZUfRI5M77RH2wlEL6MGBSFVdnLpSu9okwVK6olwRkpkIxYj5qYlV
vFG07NBqgR23EtXeZORIpik2TtBeM913jrQ/RRrgyJEb1GJgs1vCrwh6S4NtYh/xBthHS4Dad7p2
60KOP8ZlxZjPnuW6F7zXLaPQTl8PZl+3p8F7sgrP3jkOZ1g04ymUplucANgDsrKpFeIi7bBVpMaF
MlfjMlhcCK1dWmvR1eaxzkENdEPTrZ1SD2CX+/aujsaGKI8+H0uTAU1RTQ5FGlAHzGDmjDbzHKRx
8jcWVxFxlhlrdn4SzwTdPOcxMuEaKBagqy2dLc9wezYGrd51JoMg+uBZ6YvxIcP5+DCAqGDfqF5b
bKMtgK/z1wPYiwlQYjY+uI5OQUtV3VQtFdlEEs1BT5I6p+X6aLRQ7nR2dXtC43u99rMds5PoVcz2
CQILOMROJ58w2u+unRuvJZ1Sro0JDPo2yChWHypaym1NQOdoeg7Txr8//Ns/sxr/m51XiAq2aVrh
QqXbZfn4wSLFk1x5ARdE83PwEI4Mq8BzJezkXSe/FM9G/EMHQMxCPmO47enYVeqji0uLQ3NNoSSc
v34c0x9WljEaxV/7mALuOPlaRRh9uSN1uTuvqCF4D8aZ0Lmrng2d8i4AJi5SZ9Z8+Izs1Cx+9llS
Xx1yVG3KjcHhWPqsJ7jsywpEI3frUDFTeJbLQ1SbDOeEawFsgbIiLBijmkehZpmOG8hu3V7M+D9s
M70onNZlKowbjUrZLsPte6CitnucqYyq3IL+y6l07yIWu5HU+6aPMlzTs3LfEZzXNVr7y5B48cby
uY5o8aSDvveLl66jpMUNIF3lZvY0G1l6oeGKas0o27m9mb0J0X5AaWyfmSyrY2Qlb5qPn1Mzm+lT
yHfTtTIKeIEGTk28Rf4NHscmLu/gUHK6O8nctImKdzObSyjIDvSMyVu3Rh29UbJDT6odNTuLSPy6
zVXNEN+lwz0R2iPcZW3LS+yeWtkHx5JtQCJAjSkiz6+c26kMwnZy/PpUuNx6ZO60l69PKd3atIms
nicvne8BU3byg+aryy9yZYf+Pvq5HvbN7F7FrF3tMda3pNa58XTleLe33pwZzA7XQaLray/Vgoev
B7ZKpQD5mqVrWw8K7vXvFOQ4P0xHS2mtaerHhtkzDL+8IqPcDCvIAfOuL1X1zqD/7jpG/TQAEd1J
2VU0VFbJNq4oydYKQ130jjJrIXTxSRh/TV5w/CkajG5WVQy7MbK5i5QkdoOAOW+HkWltJAMKNjCi
s6hW1kh6EyiEdcBjU69ItnFuiUwZ5nWjoWLWT31RnPtBVNjRrPLYspmkB6W7tw0VDXqKL4pf+FlD
tHrGAR139E2peW5w8qfluWUSXKWw/Oc8fY71ej0KEuUJs+lwtqduryLmU14O/CrOpiuuhc+Eipsz
7ISaTAHyeek+Cgi4oYDxdUw1JsVdGTmPeBbvQZHnp87S3UeoAO7j1GQIqHl6MHDRhy1Xzg4qkv0c
Z/CK+myKjnmlYc3SZmppJlpkSp1m7M6y633SSC4ag87SuKGD0qcP5tkuNO+cNe2nZ5JlnctOI33q
dbsiZ7CiEvOtaUvzMNAc5LOBwUg4oJlafnfVLNwNcV+7nw3bTOh9wFN69b2gSadpZfLLbLBN5qbx
AYfGXxGJmrYWVFCAIJZ5NkHhwPe3uA7RepiNiuwQW9x4ZObNOxzj8b6yR+2FKMYliwYmuUhQq7ob
/OsIr/ncCP4nsRXV3zP704hUdqDNRh5K0gs1r/RaS7TkQTqgY2yBQVDLipk22IAztrALkJKZu4u1
iaYat/2AqxBvs6yoQPJAazI7R26H0VMnE8IhXSTVSVljstKZ3lEbXpm7Nsi7rWyZxdoj2Zt+tnm6
O8IRVZLbZ9alZuvCv7XNorpErOfgs4tgLVrNY0Oh1Uzyvz70jfybnmN/0bUMSxux2kPZGyfDYJGa
4pSA94iXvksocypGkhNxg3lL8wb71Z9xLvtOfKQg+7fbdDUdrUQ6qCLiLc8GH6eIUdkdVNoBiK0/
onEIv3tawBBJPIL/jOptpAztoYxjag3rHKTNNMYvbT1eM17ha6+9ynqurl89D11lrHzdvhsdTpxG
BdNZb+GPUi0c6LgjZTOa51x45vnr08gtj3HmqgdVmt9heWbnwuD2TbLZ+VkggviZdD54M1wGKe8e
vrVX05fDdkj16uiKunxEkCyw3bNE8HYbBIWpsk1M6pSS+ErL4UJdI+9CpSeUjDKibm2RLJNFvNQX
GZOS63uMrmktAieko3lV9R2iZ1Ztfa2TL8WrZAgJ6DPJrwvSsxPDpbNH0H6KfiZOE6t6EVXlIq9W
6Kw2s9lxEV4zFFihimBXdE10zMqQWtBslS9yrYtwsMi3HTquuQi6EBDUsVlEXjcnKNJoVvJYLQ8O
Z6aVvcjC9SIQ1yjFeAXRjCFEFvscHdlbBGUi+6jLzSIzp4vgHHxJz4sIjaAR4A4f3zl4aL9gcmLE
XTRriXptLzK2uQja8SJt54vI7S1y9zwjfKOY+5/Qvr57iyg+o47Hi0zuLYK5u0jnAg2d4qX+B87I
bIUJNXseFqk9WUT3ZJHflzTiSiLXViuMwItQD47366PO6h7Z6AUbMkftI5UDQKMWiR/8mbM1i+GT
wrRu3RbgwYLRkrfR6LgCIS7hf2wW9kAQ3GLLKLc2W+QT82N9sRdoOUN8Lvdp7+Bnmgjb4UQIFkuC
v5gTvMWmoC+GBZJ1+KoWE0OBm8FYbA3oYvKpwemgB7ROY3yovjwQXx/qy1wjWywSGV4JXOTO09eD
NWCkQFVudtVirmAkRo3kYrigbkk9gT6LNljNyou3GDOsxaKRLGYNiAb2Xl8MHJEwok3ZieZErBHU
GzYP8vccKRfrhxu7UEqId6xA56pNbsJLzvGKZItphG2J8x4vRpJssZQAP6FqbPHlNg5z0vDrw45M
HSWfL/pQT6evBzzYNZ0P6J9FLl+1pHi2qnJJtDokxTTwzDndA7vAK3xQnGr6NtTnRKK6RnR0NgCx
LgqHBLE58wNfsHqpenXyE1QXNYpjG7FlaxHdxzwfkLz114xw9RSZ95ms7maA/Bf3sclKSL3fqDkw
YDsTWtzEbQdgnumBR80mf00NdbWyG/ztXR6TG29/ponkxWenhMncpe2aN9gq9owHYdKCCD1J247Y
Zdp0aOEkDN84b36aMzAT5fOGrM7wVTKGCGW9VnmNKjHdcQGDJcnNedPk1K+ZyGXrpLW4vYi9w1tu
bGifNKrhyc96OjojQOU67Gx7GPljuzlQNF/jfXY5t7DHDxMYCQyTy43u1uNm6k3KbOqc0Ydv3BHn
6J6nvaptcBz2z1hNNkFrlHgkMhl6FVZjA6oIb5OKTqUULCz955T/wsMCaEVsjCqgJnmIARkwvn1r
Bh1M8pxcYU2Ya0clUKN5d6zV6xB7PyyTwGdh2h8qEfrVMarPGtrYWz7jWUoDf1p3jeje4kTv1vRL
NoevvxVj945Bu1/bTMzWhBXd5z5moxFYIoY6BfgnoMYDh1EzrkxQ2Lus9htobjKhMTl+skc2u+Xy
2aAlp6ae4VtNNrU9iy4mWv8ec+Tc2mL01yWN0XfH9vXQZdO8jaZuE/eiPA+FyEPJPGgr4ORsTEVG
H314ROrjyejhvDCUKT7nKOovxEUn4NsAywp3eE4BUUHaNh8DXvhnZmglRBlbgDqg3vS/W7RB2nDR
Lv69aLMjEd7+av/ZMfy3L/p/Yo3ueAZ9Pr6J6klJzT+JNXxOlFNHfMGxi47zp1hD2tp3HLzHJiYW
GwsO8ek/xRrDJaONjV6n0odHWrL/I7HG0fkp/yzWOMuvQLOPbloExp1/qUNpMlHZzP8HyEkZMBk0
dg5t3ITi5J4IsOBWrBGz0KoHs6MsziYwdCyadDhjqlorh4Njmc3FLQnIESh6MnHdSW4XnXacTO8y
lSXDlxapoSZqBhRoXJqag2rdBlutTc17O1FjwAb+YFfkNt3Ge21Si+FAYbz09EzsOk3+LNQ5M8f+
6DFiTPXiJbbpjJ7hu9+0IGputQz1sTahnIk3QF7tXQbsvoKxtQ5Dt278pti5X6GHwcwMYtxMjwUN
P6MxHcloTvc4yHAa5+7eBLm1n33tgUoh7x71Ntvr2b+1chiPtWztM1//50Mnve6YGTrZUrMlc5ba
e8Yd+G2O0v5wZSN3Rtyk67mO5LOu0TaNpZTDEUYgkNLZ2cGT6mm9u7UN8W6Ppb+diwDKBaA6dC/9
jsHICKsMC4BnMWkdU2MfmyxRozC9Z1Prdn7E9NztrF89cBu/GDEZTfaJdE0FdirCIbF2DbqIxDQE
59nJg/NoQyuiPXFFdmejtXFBzZG1QHNW+ZxQ9CpK/1BX8xrCg/UE/Gqj0WsO+6Of1+yELXhOc9kf
Sb6/U2jdneboEGupPDkw5SoiVftYmu0poIOcsXd8srkStqXVsGETjOsxWdU7qSsMn7MmD5UXzikL
9io1u9/4u03Qc9pdDlFAWoRe+jnyt2bQU3nb+wRcWsqcS3wEzGvFisN8fqBMtEOoDx4UWL+nDuV/
juuHMtgPoLeublDoIVB4Y5N5dn0VleTPKNjZS7v9Ztd1dA44BU8Oab3F8FlhMmfPhV9WGPyPW0s/
Z67P3AH/VVtU8TELMhUCoCo2aVeiTCw6pQV3pai76iCjsd7kFBeFQWaPV+eJStGT8i0OnIH5nkdj
cjNb4t1uWyE65mziKCVdY4siztIhUFioarhunBf5y2vRiUp/eY86/IJ1ixiHhAWhs/tWm/YlU2MQ
QgWxVlqxWHSSC91GNeNK75lyoLuXYYpgi84ugHwSDW+ZwmsjXfZrjtd9K4yc+h6KoC72K28jZlza
LLAeoIwV8A1zDBDUVdgbi2zKjv3pd1nU/KSsvyRT/EMkjLTnQR0zZZfnpJmRshOMbnb9bidEeDh4
t7TAVbXYd/CG95DcrlLClguouq9ypVO7rG07oDPFNMrFjOKFvODNXkuHHyqrz9j96QcO2jjsFx5l
CV3HNvziAP9Bo1UT/gI8C+B7edNsuDrEdgQjGaZdQ2dC1QcbDQWGMx/BATj6F+H9X+7OIzlypeGu
W9EGoIBHYloolK+ib5oJgmSz4YGEN7vRWrQxnaT++EPSQBGaavLidX/fa0NWoTKvOTd+pNWc7X1f
2ruoB6qvlws5X/LOedsUA6nnmSsvPTxLGqT+CyISek8GdeiXvzaHqf1K6nDX4o9RW4SGpHkxChnc
pdbeGy1R+dJs3ZuntM2BThPXEvRtnX4rRYLCT6HhT3tvdItt3lN01nC+HIPyml+bWbDTsx7rNX82
a82+La6BbmS/c/Qrb6MLrUvzi9fSda5UPY6jM9lbxGWGyYfsMypTQNKk7zfFnSicMJPzfIRVa2w7
dDcoEv6rBwHByzIGd9tvaZo/CEjXVhTvfUs1USMDCMONt6Tbp5cJQOKUUbgW3qKjybgb3W4LjOnk
bcREfKnpvtNP4LbE3wxxer7vo/nOXu7ToYxvDmWwo135F7foecg0+l/05Y6M3RJ0rTfedDgLdb+O
wcrTecu+eXT2hXUlA+R9931750LUkkN6ICb4JkwIg54322GjcFc2rQR7tB0cKNvfESUgTxIl4Tqc
OS1XN9Y16pvGnZU8MFBvxUqt6XhwEHygEjOHq8I+TAoAkSoURK6gEKqDFyKsR0GikBGJgkcUCiNh
6PI2GjbhpNwEMcHxh1Mt2ImS7U2FoQAxBEUTMkXsU1ycFayigFoBYrHeUzcfd8WE4tXCtlgkkItI
4S5quBeTAmAkHo5iZJAbh8QxjExwrLxlwtxlfdyK4z/94hV/lhW6zmAeDUNHaRGy3ItG+BAWy4sN
Zi9ISIjeseXByqjNeO80dP6NIy6bDR7V1fkuUVAPX+E9Jjgfjj2eFr83Dwtg8oCbXbcfuxQsiNnc
idGsLg23+0ShQ6JfiIgvDxFUEZhc/s6FMyIUcIRiNqpBmzHlPSfMY0nNDiQQwAeWmIhIVQufq8Mk
NsY8+qcJjtnk6ea+h3KC9Ul60vZPUI91UK1sBBJGEXuF/dNGOgq4bA3+A9OAtraz1tYK6KjHG1d2
JGMb9hScHk9b+vHTnBM5h8Wig4dTZJaleYOpc50sN0zA0RKojHuwzMuhqPQf1J2B+NlK9lTzz6b1
3bfLO+sbcNA9urnYrQng3Dgp1k2poDEDToa10hGEkvGQxS0LVjblH67wS6+BbHDbLmyb9oOJYezt
cc9Z5Hsl3bTrmTDjvd8dSAxTrFMVu0mV7RJVuzM6cBXU8Az6eIMq5iWqoscRawpnWnveb32PHh9r
ev7epdlX0/CDZPWUqcqfVOU/X9UAc1UIjDWqgbkqCTqqLoiYaFLxp0LYqzJhrWqFpioY8lFJdV+V
DnVVP9RUETGGxI+SujLvRCuVskJ1IcPV4MFkm13DpfjEL4yRBt4ioedYqMKjSfPRURXInC5krkqR
fJrugLrw5rMXWmBYSHhE+QlpPCipz/AScKi0tq+RpV31gkK9b0udW+CbWfZZWBvM8I5Rlm+bTtQ7
F5zUQbDGu8vqaH43ZoJrk/eX2fvk6FWEKFZb3ENTefBgW+X+PxOaReqIFKMz0kOtkRd90mtqTu6F
Bm4WkMY4QPMIihIS+MSpxsxch3tkcy7m/n1Y5n1XEolPueBSAG6jfauBLMPMyEPq31ALpXmPyCtK
gzGsDuao1RbukUMfckA+FYGQLDxpC93K5OhL5GYWsDeGk9MFHgjgZcYLegMfJK7itTr36QzVw8+N
PmDt8TKAqiCqcqMw8mC5/XVYkgmJ1rsHhn2eJ/4+uvvCnheVcZLa5c2JV0ggE3fWhXPElio6pwKu
jdTn87798azhddBbg/NT8hy9FYnBMkXManfixWCRuuaLQM37UNrUVQ16XVCMCXsqPUMz+m9X1m+y
Mc8DW2TEajegad554O5yn6ShKJW8ZN3N/vI1oOf7JqXaCTgIbWCTjaYM4hFrti9t178jxEaQDKEx
Uw8m5JPj1xTcqVns5WAyh/mgA4C1yXdKG5RuYsd7IolnBYhAjsFXa2xQ0UnzYceD3Nld8SGcraQE
zRu+rQCalPeVO/xUSzYSI69YeGcFHn/5WjTpvSuXL1+Mr3paaYwmwg2vq48s8ysaLsZLZDJP1pAM
8/M3gvcUuTuzCg1BvMcZkSYZBsMDbPsTyeA18wGTaVxCWDsOoJRxgSCHyzsYaM08gBaevycTGk0y
e5ekvy/VmtGS8uioPLrEAhgSBxEfd5ziRfVnJuJ90tZoJ/3lJIz4mx45bDxtvW/W9Ga1xhm7YTtA
UkgtuiaYrFxSwjkqPQz0ChZhvzXq78n+W/OqCUtvfquy8qH1jSN8GLX0Eb8z0k7JDDejcT/zBBv5
xyFDw0s0g1PE5kujR1WA8vU+2boIrBGmrZ1KYr3suvvmWTz7LVjV3iEsHz+YcWxs3HaCBiR2YXaj
1kZmrCLa0grywWa2kh2O9UDmvJkXdQqUers1gHUCEdEOU0eQWMf23U3dSIsg0c+e5ORM7hlSVtaE
kzp31pTsDj4IEzQaHsMe/1b5FYBSw3hndu6pi7VXhwR5YWtNYDic7JDTQrHIcDJIOWW8t140Y8Bp
HrHqHJ17adwm0b7M/JQ9U5MxH2xpABVTxX9etftVV7vFrR9IgBuBFenZeYm/13rSnvllur1MiPVD
c3mYEgDxKeHvyqH2WBt9+lpOLvQQ17J2zbQQ3Zir8ZiPKrXdFoi9dsWnLrJfSFLiBMGcjkPA6Exb
wHOIVua+fOg/CDRoP3xzR3GujOFTL2GKpj7Hwgaq1zrELhYhZn5KHB6+VQ4vo3qaZHrCBqM6BjBm
FXepHJ782nqUJZk+e0anEng/m3XLEMqfwbXI+OXPXgpz1q13rcVR2OMR1HXFd5k6f5KRR7XRbQs2
OApP7tJafFFc/XFaCY8DvB0rBBsmut/N3LmsufMNA8kKDLMtt1Hz0otzomk/LVoWH/3iwwes4drm
FAgqcsiO2V1RyKveJAefClliOKS4M5UDG248hILOMjjj6sU5EuMfwoKbfGb2s9IthLlepvQc9Qcb
wBLLYRvL4ZTVMxLqkOALSunstVLjE1vb+SZzJJQxX2kdfbZd9bdh8oBwUX0/99nLCAN9IxUjAq//
BWIn0EAaPblJuYRHzmJstFaStOZXn3ueW3L9wNv6loLk1DrRK/RIUfNOhX0Ex9IeqYfmK/+VDROF
PskHsv6zDnXT53w5WZCuU+OfsYz/PI7ZhOP8TaN7PFk0Hrm59cAh99CJEZ+NdasBlGkwULBms+yx
dvUqgBjkAzmPGB0lU/H7m7maoF9mDCe5z6wuCQui+MvI2d61dWgRr+oXcvl02Djp8jL/06Snb3Qj
vTmZ3A7lmx/hvWvCvRqKK6KPT4VYTmsPyKLX72YpIXpayzGTA+8mr3psaEDFWkY3GUEl1yaU5fJs
tIS3dbdgkWxJqYRbbwlEthmxHel70vYglf/2vn2fOiXFAt4b9UB3zmpbS4FYDzHJUndYzZO9yr10
uN5o+ZPlM8pS+T3nq+5K1AV4T0VNMU3CDPwluHZt3HiERmCElBvRz1++A5+7ZcNMTQXTN+DeF4hc
wgnO5p+SyiDjB3tdp2MCby+cehYZYl3HIIT4lCYa+SVbDzo7ccLJJ7NYi3kL9bsIuWxyLMwmVktN
w9tNlh3SHw37Lrd2c96BBTevDQV+aONxxcwvT4WIaGjqQluj6tztmth9cpb+B1ZFvGXkdTG1bd+t
YTLo+n7ajiwcgOSAse/E6TW3ivGwFM6rPeZv+tBXgVhIY0nwHpu1Sy+24KU1TTsqEvNGLCSbbF65
ES1hzh66dYS7y8vSaR8lJI4gYzR5R/Xwqa2Lb2jvm9Gt5teh916cery3I8e6jZ2SpuuFpY62Ipoy
5NC8E6c69mL17lF7QbSeF7tX0E7egEmnu8e2z5YnYnK4iWQUQM09RXq7H/3cvCA7En+rq+nopOQp
rdg9rmCkdswJpBvUHEI64zOn4fzgWt6HEWVqzzLmFkKmZCsx+IJ+yO99vWtoe8t8IzxHdZPYbrA0
1oHo9BtMmm65/JuYtkmQ2pF3JH7ePJIeeq3L9FlfJvfPksagBfXojzdLvBNceI3U05MfyYNmTd25
WqnmINRwhLuPrT7UI53bucEzWfN1je55/ncdH2yHyRGvsKkYNfZPn5SsK8AD2LFrciPi9LcaIDub
8fRDmMLcrVBqNxxf7U1BPGE7LsMz6HUCzxeIfCC4o4yMAoz2q/eUXE2REjWa4zu/dsE2ZRNvjqRC
6PTb+8ZjpmzIBng48bqGdrtS4p7RGMt0LUIb4HReVURLE+17hOe/GRvrrw7U8qU3SBvLNr8WZswm
cgvml6C3+wAu9PcHscMUHqB1V42TCSJ8mvC7+9a7OL7TooAmCR+xUUkOSkseJ5REJ7O++BA3HmgN
HZ2168MFMOB2gsK51cYKTB5P4q5s5dnWUE4G3zUOUUrX1lurTw+CS5AlsXGdsruOOAyoqGmgSVYu
B1MnGVXeotHwkav6oG4kN99kOLUmRwLcqGEnXNBLSLYp1zzPC+qucvcd9E/8SNKJVq89RJ2jPbgL
GczSZlnu9+f6ftzHkehumoLAeA4rU0hg3oP5a81P5OMGaMH72W0fZgFIqyVb/KjAvMZkOtjSVnSQ
XATpFybT/VQdmsh079rZN7dpX4utRJe6a/tqCeHI8TpJpXEHsSXPxPgwAz6gQN++//7o9x+oVfhv
Om+J2smAhJWrfkhn030gUan2VSmSxeqHvz8360yPaYUNwasjY1X1zaPQ7OaxaNybz9P66sf9c+mk
TFJiSp0GrSbGZL83Hn/CrG6v5H/LOzLGHfhbLiVGx7jbSmr/zAHor4/b1U45UxyLz74emrDbGT/c
IYvTuE7jQ6RZMW+vaM82gbfRKRg9ZE71UEwZtzBJa6L6cUWlHeySvi6FfzSOOa0PZdQdgfyz/n5d
IPgd3KRDZKRGsDN4lB58QRWM0wPAJ5emcx0hahief3DrBWADJmGa8nUYKpIinQwYZHUO2VJOp2QN
2fU90hDLd5ZT99vMI8nbtRqPFg4PlTlc3Tj9KPUYn7Ips6OOlXdpEmc7kDc48D44eT2n8dH9w5eB
jxB9onnE9thWVBCy/Go58QgKXJgBb35S/K4bV5jn/JBXOwXP1fhpYZkiuhTyLi8EYeDaCgcDsBcN
Y3tPrGE95CXh9x2TasnOFFyBzJwaF1algsuajdjyqeDcZrEex9ZY9mWf3mC9wXSLCzV64CAYUkBb
94XrlndQ2TxeqT4aSJq4d36r/XNrKzuuwquukSe2K2k2TtIwx9JL7zgvRcdZ2Mv1rbm2473ZGsP/
/AeeLAl81OQ8Y6EnatGPmCJYKIJV1VsjuBewT9eE4N5iVX8uN5KEDD0OXtepENs6arSrZB2gz8qB
pNg07SclNI4DaVKhUogDc8yMCVlH+C8Ln1eSbJ1NFsfp1F0qXV5peNzhKyyMdiXttWkpTAD/ePAH
m4+H2Re3pfHfZal2Tq3pc2241wxs49AjGSY+X9LhdVFdCPYOZj6muIeXRnwAGMBSVSGebG08eoWo
ro0v5aPrOTYAd+5r/3+birYBkeD/ZipCq07qz+///t+q//L357/cfX+W8n8zGP/jF/gPg9HQYfz8
Z/3L+q90v1wftY3+sf2/1r9AO5ODVgxez/R0xW/+T0fR+68+89ZgmC3A03y73f8XR5Em9P/pKDqE
bz3B0JeJJm8Rlv8/IETr3BgxZ8IjZ2eqwG12r6lDT00egwcd+xnqQDRPO0cdkHROSo06Mvnq8CSM
uQpsUb6tnKs4U42H3ubSyOFuO6nD1xT2lqfvnUEPF5PZArlb1VHN5cwGweUJIiNrdDPYlEYd7Eyn
38uR2FDT4r7VnP4WToGDOg6WoxFOrhOas/B2DoSmYEb03IxTVfDzYGBMxvK6CH4Y3QudRQF2sns3
ZhjV1XcwDN9jYcWhbkwPtQ6xw7HDXKw/AhsDFTGlDm4tzbZqufDNxF83njr1quOvyzm4VAfiUeLh
Q4EjGO7U1yLOAetca3WI9uKBL1RWPfk0a2L23B114NZEhcosaBPxNaWFPoa02V8bxtY3aiDVkckP
o+fangY/cwtGFdrCeet7k9ANWAYpaBtTxOGF4W6SyN0Bw3E3PeJ+ynU6juRjrq4NUCaOC80MQgor
X3lBOi+/c3r95Djz0zjjWZkCDE7Z7Czyh1YrbsT36DNAf2z1F7cAm8yL8Nk2Yxo03GsING1zddOh
jRQT889khYxfcIM2aus90fOXpoNIo/EgM6zoAekTC4UD7ob1Y3q9wt2gQVjbxja/G0wM9e3ZIXQj
64rxO/HFwUZdUFKPZECu3sGzokJEJQ9k3N+Us/PG9YbXLrWPhqNkUGNBuejwrdzKnfdTB8WKyh4X
lP5o6AVTimbyrInM3JZVDSy8IBSWlP1TZApW9zTzvh6oNUd9QQ8HKixfftomw8aLazKh03A14DLD
VwKxLHZWSpKmcNLXXH+3RfXdMzfSmL23pbX3e1ONjTlBmuIKWo/Zn2mlleYkSt5fjZMzVXs2z67J
e9FTUI45VFZaVz76wBIpKDjPpY2tXvNptje+p67+66uMV23wc/Qnz+sEMIKP7IdZss8B7zo0Cz6j
DO4ukSTDKB5df3XxtZh0lLV2ErQSaHPTvC7YLq1btw6k+iKzg4PCiMWVVO2rtOeTx+5i3eE+gfqY
dgUleJ5FhImG+Y/a5t14U/lMBsXfWbn7aXfeKdazbZ0Q6JLEsCYr7sm1wIv4ErF9K2q2MgcdZ9xr
ELZkGkJvLLiL8wehKUai3Uf0GSghh1R5dIhg4w1P/5yDmubNihbrt/pR6gzTmgmpQm11brnf0Rb0
pm1ZWOamRpObF4cRTgToYBLRdxEX9n7siUoxll1u1sn5JJ2sAZcBSbwIPh9H9m23vKAmVkqsx5Ul
Ohg0GSskM/5KgWZY1niItq/a7BVug7Wa3wP520DUSmfmMEh0wOjMl7FZbAUCOQ9UwbGR5TFfctJF
8CkmZnV+JZa5ne6b2Xhau6oNakvBD/VtZFR3E/+/oGVGfZN3WRSSwjCs58xmBJVaz2vW5neCsA6Y
a+1RLo3c6ib7Wkv+mjAJgMFJR6K0F4uzUfJs6K8lijo3fbAXjbLEXJKhngaaICEKkZ2GEaNmtUY4
nJw4Wn8CPzlxcpN5xRWKcOSc50EB2EJBKVD1PmJmfagw+ReZ+XGA8ZKH6PRU8Zwga01tU0nDDNq8
xLRb8Knj6Q/gKnYyJyFD7MzNKnlIPn2uTJ5sKmOh4e8YOxDPfD9SpgNnmo5xyn/YUhgEsv9td+7A
LAdTpX717i7arfatS98MDwPnL36F9V/V4stw0aeJ8FoKfgu+369lMmESuNmt5NMHQ5xDZOa0xLUV
Oqv+WknmBLnS98i8YZ0qzU8q9c9VOmChFMHqVxtUKmGCXDgq3XBAQKyVkqgrTZE9F+15jr9NpTbW
Snd0lQK5IEXqSpME4Rq0WToFjW52IYXEjKFop45wnnUE/pWA/jpYTCHBqXyxDRkHuY6mJzvSpF2D
CpTzDDGjfyTo3hZEUx/xtFQqquWMW/Vhj+LGv1VKa+XRaGx65FetRocdG+xVqrnnUWm0q1JrcQEp
rCoFF5sIqxxtX2m7/jToW1d516RGsPAn4ws7oyVIRxFAu1NYbpih05arP1u4ggVdPjgEcrL3zNDB
mU8wSkNozbwCt6NSn2NkaN6VVaAjTHtKobaVVq39zRCuXQRsSynZsHQGhO1MKdwNUneJ5A12/40Z
XAs798dhvFFjTRCBfFJKeaM0c8gyjRSnyHAfY6/b2kjr1LxvDVJ7rjR3vcm+/UE/YfPvJqXKV8jz
9aHuYaSICbFyTfhwTA3gUKaSoOL+PkbiH5XWj22HBIf6XykfYCW9r3wBjRZ7kPC2X5RnQIKpUB5C
hpnAviQD08pfGJTTMCrPwcF8wLRDh4qR5IwXpoCrbY5N4WNXrMq3EBgYMHjJn6b3WuNcM2mREm7q
HaQoPI9l/gGHxWQpbkitfBHPIS1dfFjKL8kwTiQGCnIDE8K/ngrmSqNclhq7ZVa+S6YcGBMrJlWe
TKncGZUWmDRrn//6NpVLMtYb39ljemFrF410gswM62xhzcfBzmL83JiNr8h17nzKLZuc2K6BWZTp
zjuqK6e3lR9b59Rq3tp2+o7YbSanj2jcK+dpyLxkk/D/JZrxlSp3yi8IYc5U4LfDp+Fkz6PysSzQ
JgXGVqv8LXwuyiZYczkNauWBucoNs7DFTIrwPKdjw31ZMM1mzLO09e9H5aa1acd88/QwFbdRuW0M
YF4i5b+RaECfx5KLiug8s/Go+oIvJqadqdw7qr4Wsnp1ySUkKCqYPEXIvuP4Dcr7IwHhHi3lB/rK
GSyLs4FRSGgLx1B5h1T0+QtaS7RvKtgcLAVF28FbuGZN7xnmo6VcyBk7slS+pItBOcz9QU9FRjHI
vRjKw4yJ8rvK1cyUvwloe+dheGrjvtWth9GO7kfumI9WRgjGraK/cxmdrbpb3oU2VFz0uvzA7VDu
BuWtVsplLaMlg9b1Nhejvu1G0kjmzEJZPrzSjnP2BWYtfVm4mLi3dNCWwFOOrsDaJZNvHLuINzyt
iGkTU0effcM/JhhMKN09CAOJ3SV9W62eev6D32iHXm+/1sxu7sj3bjKvc6k0lo9LmhTXbvxw+BIx
pplf2BGYr1W2E4rm2072H04BfMQ53nPPZXHbofokIIAx+6FFFe22nLP4lEbjtTTyl6IX1jYf0E8L
QEXgn4iEcOJjMoRvUtxCHHYVezir37i7TngwaNDAwtwQslRJyOCh0pugVYStRI0lMOrY7Vl6Ms4Z
mABLJgDDBexjgfa6/UWaGz5cZAYed3oDK3lS1ORa8ZMHRVLua3JEvhVNG23JxG3y+8fCcIGqmZwD
jYj7gjfle85nIqx11w4Hh7ytVjhPnOmGDYrxpq9matWK8Kwr1jMoLSdAreCX7mbv1FkWY5R51rF3
LpM96Lp8K+QPD/X00dfcb9Our5KVFZphmBvAXa3DnI07+ii8ZbJ1CK0F+aZa7XzvFMyGo4thaHtj
fy5Ltke5VqBtCU4lNeKzU/GYMgfr4HUZT2JZwpugLPYML+tlqFBH5n5qjos3t4HV+P6lXvLPvqM6
MmLtGG7H/aKItacinhQIyHsdgXFbisrdknCyFKe7+yV2W7vJgOBtgvJGHTcvvLh4L88Ix4Yifjuc
ZgfFAIccVV9zxQWnQMDg1xBnxx5HKABlGbQuLLvcFNpzNZLZiNqPguby/dDY48FbVvjqBOYcF3Ll
wsm5Ig4U1qblXJhKObk+NlqW80TiLL/xkgXrik8x7nhMKRj3vLoufsw5hQDFFjHjXWdclM4Tk2Ua
pmPsUi5fpr/9H8PxU7DaDhsRxNn8yXue8/loN6SJzJiurjd4+m5o4s+KJZC2pZjeEFaF3NZbP5Hr
KU5E+TMSSJljywmUOfMZu9qCZ0Lai0sqMrxDBJS9Npprxo72O8vVBn/kDOwq6mCF45+DrR2mIIm0
6ejxUbZwfeEX0EzltX+gt/3wJfvnl9bJLVG+8GY+Yhr427xso4D324LGNeBt9mpAOYnvOLog8LZN
xLXIM49Oa6UMk8fDNo27CUvEMykNMwNvNBmTmB2JO253KdG1YX0y3S9N1qBH7OjJsqzuNrn5MYsa
vuoAgTtFBvZuHKZaUjHOV0twReWGoQkDTDv9/ttECmjf1M4tJfVBBjVfr1JxiCNFJLYs+WdWjGI2
CwKu+sNJU/zidQFj2DI4cOrMlSke1kWWZQlS9YUyOC90qUfW8KpTX4jGUKaiCIskpYgWjR+cOMYZ
EDn5x4vOnrQywrny+N9ZUn6AA/+aWudWczyORMNZ9DrIbCHyynuB36vdJKazayracMjPb3kbzSQB
LKonevS3tAZExNg5YGTf2zNqX2m/L9x7HEJl24bL276fGPqBssQAVGgldX+6MxWDaVI0pkRxmagH
r9sIVBOpFWdfKnoT89yXjvDECdznYnfM9jruue8nectWJxTy2WqSe9CwpLLNj3miZKzjWsClR2gh
ik7nQ/4TAzzUmJjQrPUsZMHHCJq8fstRBTflmp+mxa7Dngze1iLMNhQlnZHcTrapsbSgZw5+ZLFQ
ILmcRiLk1HIuIe5s+zKxghZDbfW57bQ87NLWPju5eHFHIwKlAEQr7gr8IJNDYLMCrZnqx8IdXkbZ
pwGZORw3pzXVEgDMZfxT0PjTThflS9wAImEensGNowVBNmjmKizmOcIwMFx+U5s1J9GGFqdG5M/y
3fN4AwG5ICzEb9g2HnPZ9FSLsvRvUVsGbdNAxVgwN1gx9/kjw26h7YllgAvqtCt1S9KoUOG4ctCa
UT9RZ83zqkUDImz0ligWrSPCxamHsJkvsuz+UL8MrB6kGaA/8m5+iWvl8nkfi+yYe6k48LEH9Y5T
9cjcdR3ZNG7ZMN5GzC5VFtQEteUWUDRmxUfoZ2HI8dgkK+iVUaCWlCYbK0NHUd5mEtFyJgYiemYu
V498iTsFZuR0B959JaGIKN7Yg303SI/ARcc9Iy670JuWIzErbr1Oc9cY4pRTDdnMOnFuDv0Gajus
t0wByiyFKuMSMdwk9DIJxUwonNmqwGa4NMDpFeyMYl9y57XnSGHQkENCFy4aH4oc7hUqjXFpEoEK
n+YqkJqlA86hUjLswba9Fgq3ltSA1/oEBJutYGzsIaeBqQBtQqHaLJ2jnweV4UwGPcjHxSYYrKdH
2Ws9aYPsYkOggFQKsKga8o2ukHC2gsPxzdSo9gKMyxbQcTVdmTjHLMAGofWE4082lUCAQs4Jn2ew
w7cM9iYKVba8paadEV8QxY7H8OIOXPF8klUKZuc0FE/FQKxEge4SiHe0DLadQuBZVB60zCq5WGc3
1xouKO8NyE7jRkVTow94mFgCyKZuOkbpcpkVaq9avlKF3mu8EVD2OkaY9PzeFplYz/SPDsS+VaH7
CgXxixTOjzHXs2SkmAczkNQK5p/neq+RyG6LIEDukwUzoANOUAKzBFwg7uNzY/B5H0f21auTfQWL
bGvLjJ20KA2WLvnJoQ9CWFEk3ubLNPXTqgCFRB6uy7xchEs0APqFhGTY+v5RZGzH+juKtqSfAB5K
wwplD2vV3o4KiCg5hvFdyXf296gz8KG4ifATpQIpSlu+snH/+zv7kBYt3lyX+OQqAOM0XuMZHy1C
z7LGhPSYnZ3i3L8R0GCsQriXaQTrCtVRKryjhPNow3tcFfjRhQA5lQh+dTGjAxSP/Zp+TxF/v9G1
tGCBH9nBkezhSWLEXnsyxVAmO4WbBEuwbBSXBKcTekyXLME4lAx/oANvJMTKEnJl4s3gIA3rNrHH
mzj/4LM+tGBPudjaDEdwEFlBn0D/Yykw3soJPGalQJmW53z0+T96LcjFkDTBa6DvLnvHc0MTIEUA
8PwudhziZe2LLnoNYY6qM3ROGaF2RArYiX927hTCc+T7Sxxm2dnTu64gnwvBMYr6T8CMLnVqcv5A
NGwrDgxp7h0i1rwFhORN6iCOSCiipcKJtoh1nvMFjBVaffY86/cSNISvsoawSP3xX11njx2EUs9L
rw4o9sL2zWBcie4hB+VgDOY+4g8E5NTB2ARfxYjAeJ6hoCYKh+pMyTnK7SOhCDjvZgoydbZ8otFJ
HC5wWYCqOpr2XCQPLAJcKfc9ewq+akFhNXD3PV5RQzXuNCitjcK1EnpCmATgSvYdoDpvaGtZnsZl
+nbW4WbDfJU2bE1Dq549X4KDzb2nQgFi9bZ5Z0pOMfafCic3Q5c2vHopUCWsKFumHGxTE35CHl2s
6r6FQ6vDKaDvM5woGIY6eoJfIUZ7+sDJoaawS7Dizlnqr3FMnqXrXzNTvAgxMBltffgFLxpakveu
uz5mNPkSndubd6vX5NPU0ofCeu4tfd+WKAHLl3CHP0hjnyWL6X3x2XJe2PSxxoPaEj+FhfRK0qDc
WaN2GqyFA9x27oJOELIwzfXeknDC2pIjfU2OyZIFanvHLCMT3D8d4eEQe77lCW9rnHbBWrl/mwr3
M44hPyMImfo16cokjM2CEPSWOgmOpDF9pS3ha5PEGHyzA5rU60ruNl0Y3iGMQyWQKWUY5c+a/yps
HO7I1TveIcOnMM4zNAFUfyvbwrQLbeYFAkPr2YuwzYdBM0Dt+X+mkRNUkthfROIZezOhX1g8kDaU
ZRNhLNd29Y9l3V248qO4MVfdzG9UL/eLzXfKdH9M0jCwsYr73KBxNcuZBMBBT7wndIRXPl5elgjF
Sn19Vi1+MAKcrpqTjv6ZEQLe6rK7lJ4H79qetqawL11BIRSp18dsVqgncqiYH6txb7zas9hrMQIL
agTIF2bNE9aBtMkq9w0NKqvwX1cOuJo2v/TaxOW4Iaaoj+1rP3AlzOEzboYIwJ7mSRol9dtgdglX
t4LgB6EZu04fuoVKEa+UZrMknywohHmKPj/Nyazi6EWosRoTtF76123a9Ngr56aSP+Rg032VcJfN
QB30oMNDH/rxsna452KkG5rseOScB50ZwxK9xNFxZ/tlCyvnw9ETJtzjn3ieAVdHdINcf3zVRyKn
U8NrmDNGqxY1bBQDWTtkVsyOI0Yi+52n8d3NPJRPLrSzaaBR+JPK0oNucnhuDynpLLdv9I3s7eMy
c1bz7WBewOjq+FCBn3KKL42Rx4Be5EHluvwvWDucAtvuzphe2Fx/oQHdnLSC1fOuP0FaHzP3kacj
SdrsGUDQ3k3m/v73RxF5q6Au+2bTtFzuEwcUl6hQq1bavD1coXzdkRKMN1E5D5u4ZkZ8hHR7AS3x
r5XpBQR6exSyHQ+Zw95z/kR2jWpRBnncJVhyBNUGVpmZvAcYeJU220c7q6DsrVF94n5an3STT6Ri
XgUqUNNeYCOmJ8vGqTe7J1l4w0MfNz8WI5onujmArKr4DXIFg+o1H/flzHGyieAI+HwcWU2spo7k
GsqON3wclc51QESTfueeVQP3SMpJhGzO1eB8R7pPpP922rjKu4YxxW1OKjF0DYZp2//B3Xls142k
W/pVatUc2TABd9etGhzveehEihMsOgEBbwPmtfoR+sX6AzMrK5W3u7pregd5lo4kikwSQETsf+9v
IwcDaUyu2Mamqj5azKy2WstOajTpGyHe/DTlPLXBchWbPq/NHReBSydh05770G7OVFd9cHFUAHSi
6JxFx4n0w93kDw9+UVYMVbrqUDvZld0Pvdyu9tBG+nCF0Ddc84gndpWNB3tO+yidmilgN9x8yrkx
Ndu5mTpfrdpxeg6K0dz6k2buHQyFy8llebZ7kyFfrb9pLUp6WuufAgl8nwuo1mawDUHNrB1dzuiy
Ojh7IoEmMpb2EcPInIeXAs+04d4RzpJbtsWcCivOw4MKdxPdX1z4TG6gGs+ILK3zxUEYeoB0yGgy
9xiQunVhPeKkubGxqU3MoH2y2xiHfUilyxzUKsw1z3r2uxJeY1+RlzbpanObKV+XhqbAAtnZLpGm
u2EDK2BZdsmlahO0gp4piHNkwcfpoHnmloiftVKBcpeYzf0NnHb2myONwxR2RbckmeylJeDosk0s
BqN74guHiO77XJKg/dnRk8QL6Kc0hJEcOYN+G9lN7hVO4KUTffaSk3FuGZuECNeaqkkCURW0GbPv
n7pC1LflD2sCIYoR6hsn9vzWVhdRoE3WKnuZrT3ySWnF3nG17uJFPMBpor5UvtBOOerXUq9KUiBq
mHaEVZGBkVEgoApcxxJN2xPdHhr4cpwBGDk5S4K+WBJ5/PSws0aV3PDkSREEB9N5JCmwSa2Cqbql
0QmSrbEKyoM0LH9p5s7FqQinmtyMJPrjpDYZeoVoWMlOCvt7YMSbVsUHqFYHCkHKND+RvFvZZNVD
ZoZu03wPG/1Od7y1EdKpxr+XlfG1qcb15BZ3TR09Yu/9ntKMMpMAtlozPdnJ3h8fwJEkXBicSm5L
f1VybfugQRcTlA4smWwZ+amQo+XiQDx26XQ2GdWxjmlw2rNV27bfc32Ld5ji+SwJV4NEYxvt9wm5
RlHlAC+rBjrgtzDkDOdqNmzWwpJxCQOHJyPvD4OZ3+t59pqZGdgEVT3mWBl9PtOmrsUVR9uwrkNR
LQVWrwBJkAlsUZyajDmWu49DfkQiyxD80o1AM9sHlt2t4jx65lz13k7tN68T7pb77Dmwwg8/7Z81
mWpMCNyDJBZ5bMzhYOizCBAjoWbEW5ROfDAp95ijAqQdS8eoqT1XlZFsKchjlsR0R5aZcVf43bcZ
S+DPOLMkMds1hzhE9Neya7/HdJUujQi5kMsBJ7hWNcAz0gq1ZeU1rIc2B1VVjsVu6NWlYsu2Hnxt
hIVk1Du7T1d8YQXmxer6I5yy8c6dh6Rpys+B2Fedp+TBGmmuB9OrSb16QGNZQBa2hajhMwME8Ft4
+yTA2ERqvYTGD38N3VcWLRY+GMVLmxzaesgmxpvKhFluBRk56xhURv8pbGxWItBWTTdODMotjCYR
pQY2Ow06GoONUqF4wM2Y7oiMx1BMW/GATsxFia9wkbEc6pCktlGUT4jxFMJO9PO5vc5ANjDpLbdH
hgY+X3RBRADTFTnaXhwdYz58scwwveMrIa7MIJLmyKXXqH060jaXigtO//wbTM65PDwa9xobA3Yz
qbVG2NN2LNwDxYH91X+IDWnsCDfuxdzlEuAm2DsFUnQW6FeeEPdGy8Sm0xyxrUf6l2I4fE3rt/fV
/JKMBgN7V7v5+i1GBGJdKKNDmyeNUBvxcA0zpHQ+YUh/LJdle5uH+j7eZpVEhoHRv6nNtoYNbsNs
nUdoTE9h7LpZv/LE1ov9cat4vHEQK719ZxS0eGned0h2T16e4MEuUtgrQbjLtRyQS+vdUGG9EmOo
zm1lLwlp+qccaMxFIIbbplbsGNFu2mzKSDLV2tIE2+TYTkjNetX5N7r6ID3S7DqHjGCsd/RIzS9H
pythjTXeTQB/8TZJ8/GEO/1EqwftDvSwe3jYi0h7Mb2N0yX6oSXxwfajCVi38RgAz6HQj5t7+d/b
voY6ZTvOv2zSOxf1Z1o0fySY//5R/8RiAKzxCfzirZrdYhTZ/WZi8/1f7Nmm5rm+Y3kOZRD/xGL4
vxh8FP42st8Yz7w/YDGAos8Fer6uWxDQPf/fYphbsx3uZyqGyRfmmrT8Wb4wfYP/4T8W6TVmQ+QA
/MauDwG7OUU1rYYO/JUlC3vVYDcBokeJUYiBJbN6ReyHYgy/7vAMgzIDY/hgI0bGvVzVUZfvI7o4
mM6blzC3ivPXLLoM3GJT1aa6ZXoqllrYvGqKE2khivZUczukRk10FZcLZdmJCxeT3GgYfMRVY8MR
/YgKB/nR9JOFC5QO4z2WGM5eLsy/oNsYpU7ydhLbXE+0R0Ny/AlFvXXxxc4IsXBt1/N8DV8HVVPE
mFy2BbG8zz3OAdVYwbFkXb7VaJPqI1vxtOAMreDxSPw4J40JDI+fReZb96Uc6c6u9GydB/Fz7GGs
NwPx0bpgW0v/Q+Y6nZdJCct8fCpTjZhYdhC90aDPTt1KZHEF+dS8kraRuIOftA7gFni6Y1Bo4dZo
EHFTNlY3oaHw70L6qRzdXbh+1D/kFrgJhg3sMav+xna7Yl+wCq/atCNYO5Dt7TrD2WWaDpx6YAfX
GhTsOFjxOM5rL33n57fQ9IQXbtD0SJYOWr4nUdsvzLiqdn0f0CA3lau6C16lz8yG3cZtpWR670bt
d6e0wLD6RczepWjXinTpaii9Di4m55TQy6lBp9w3wVdwHIlDY3A5uZSZO3OruXvJvjrO57ZzvaT3
vBBZeba96MmgEh0QBXaluSW9NehLD+bmdNuohmMa0qZOc1nL+kLDesvxAPhk/qFTvj6NU7Lt5Nae
+mFLddE3lzn3hlqRnG4LGHWVdi+jbG5r6pojzBfzrsHhLtzCuWDHTDYEpuQKsIa24sLOlt08qilT
iYkRWgonRT9ZB6bNt95G/05EzHUvvyVxkbw4Knno4rLcTkLSbt8H6VlG42oSdrNhOzNncsmXV6K5
aaok3SWuhTAV+3AZinRcuXE47ds2fh/cgGRwNZ27odtZZZLQejdIaGZDiDUFq2bjZPopqozbOFUk
zu3G2wWVIehL1FhESjp/pji88Uqf2rYu4/8j6dtdoPe0BY+IUU3b3wSlis9idG9bzWLfwFT/2EHA
z5lzJVWkLo6dqBXx0WgpZpAAt/2tloMWsGbIQNFf2ZoqBECi0fkMIhi7I0jvdTMDCgpL8zcFwIiD
Bb2gnDEGzgw0IBXjswuun+dBy85OVg3sA3+GIGBAOosZizDqiMH5FyoBZkI9wxNqKArtjFMY4Sp8
HbmoTYGWq5z9qPfhJQyugzvdGHE9Xo2+ggaV1N4ecH49Rc5jasXPDTfgHsLVnHyduRRcaQregw33
AearvTq4DWGSBGsbY8fvnHXOhj99WiRRSQxwGENahCZRz1gJZwZMyC/UBMyJ5KadLSVM1utNBJMi
LDF6djOmQsCrSB37TA/BU4eYt/BnpAUb6u8DjAuubHEZoF5McbvFLgcIQ8xIjADLejxDMlRHqtmJ
1ZaOnBd8JNXmv/dKa5qehbX6/06furyOr7Vs/7jO/vYxv3vDrV9YCS3XAZSBHdzFif27Vdz5xWF1
9XXBbkn3ZsLUP5pCrF90y6ZQw+ZDPf4OCKzf4FOmPvff2r5On73BjMz9d5zifIafllhb0JRLRwmJ
JVenj+TPLSEA/wcMFsUBFmzfvlUqaLk/6Hs0Zc9hKIOrTgMK2eb3P3yTrjwzwiL/S95l1wK8R/O3
vxoz0erX395//O2vtsEnFqarA+Mib8Mm40/EqzpDzp5QgmGqzv5BDFOU3xywI04rnmAkVUuX7H5D
vSsxCMnCXfXGohjaHy3CCqoGDvCJvfpO5v7iX39pM/Lrv3xp+OYd5pbsZoiU/rzt6GJMSU7ZVIeC
yMaSWTExPrPdjxqZLrBtCzrBCOCp/GNIcwp3cZMUvputEdmOjlMHGyOKOXJYiNOaEW2dKufwD3h/
VVFbh4hV7/skfDBLYBtdUyNZ2PSLGI+lI+It2au3rktPPUahKE/EZnKJxuFLmWuvKMFITPdQalSL
Ck1bhj2jQPKjNm7nkprxDaoZxCKsE3pQ3aJZvHc1BrQygQI+Kcfc9mXQr7O62w51cY2KyNg0/kRX
9+TnB7J7AYHl6SVjhH2yM+MghK7tkyr91uq4eGjr2weaH2PTpU3lX3/HxZ+7argYuMJ12/HY7jnk
Jn7+jvtxlkuT6NDBdut6GanhaGA40epM7WjJ2DljeuFMwlSlS99x2JkLP3TqVW96b403ZxksBhJm
Ni5guA7bTlf61hrrraaXrPpDQYeJQRPKNL46odOu4D/+MEzB7Cn38W8Z2WMOOcxKPTaHxkyxHuQV
Lmd4bfqXJAowuXGYXiWw/Obgs2O1W3OUnFD701goGEKEggA2NB/5OfUrsf7X35q5EejPFyN3iRDI
vq7rwqL7+VuDzZCSDkJNB4vN5cLK0LKggt9kof5U9FaxllWzT/i/3eUDOx2OpWlv3BjNwDA1cYBp
myUFntKRZ9SSx8jndOjLilTkxPk6sTmgu6mxL3SAr9NonjqLLkk9Tj//9f+FMX+VP9/tLne8TcAF
ZJ7wzD9VYsPpIfQYSnkoGxAvdviqleViSJi7BYwC1LSpOM0vHd167ZK+4WdlvrX55CP31CtYq/L/
ccFxF/+XL8gzdJtTDC+u7Rl/eu5RkwKEtbJCnDDJqqX9eIlP+MN2gmLZDC9lTSmw7AB5FiOctajh
2C1aFOb81VNg8rx8eqw0egrlnMnDdWnnw3bymh8D1rCFHtY/4McYtbrDmJ2RoSiRA1Jm3CY9L+RX
gCvQK62iazvZVDAVw62Xd+8xba2Ey+55MC7dUeu2TAB4ehAZDrODXrd03VcJYHi51vvHHCPAD1mH
K6LX7D43YKIL6NgOjLh8o4vyOv+oD3F+01YAwTWt2wDDThbdUbi3jeWeEMzfKegVizYrvmFhvHeH
4YOKBMxNVkd3HEi+sq8xtkS0moRHvaE2CIa1FRE54Wvbu1F4N5YNSqKJSqEQlP36gcEGA3iPfphC
JOUussJPdNRnqdFeqlnY4KS0eQIyeUdTblcj6HtFDj/swydINHeVZ6mFLo2Mf13fJl05HCzXHxck
5fEK0N6E79szim6v7SgxDdZRMnyjSOdIXwctGknuseNrV54WGQfODlCgmDQ73Jyt/myCC+HsOOyT
HPNBZwY3PmUzMhT3JuKFVTrGJqw6MifJQ1Ear8grjC9DF1gBTHFio/qBgddyAoktGUcvzUlCvYis
Q9dwJA3LB7txOMMlBRfsHGJA/luSPpdr5oZVJrK5VuneUdjjBn3RJEG6DGJ5V82VTj4G+WxwnVVt
ly+qcBOiQsRnuOxr11y21kSdjiRsBR1oET+WiqwLMfxiadBJM7tsQcT43VFVTc5Am0UhwKJtZhrI
oSzDwqhlZEH7RxdBSEkISQFabDCocm3ozJFqaqUx+tBxMCxaNQ0bPzLLdWCNzEvtyFwX953SoQwm
xtyEhKw80UiBuyjcqrHwcTVLxVO2fS1zvg6QhM+JhVO55ppdROULoJpo9lfc6WMFRENvrTVD9qnH
3WnhQRmk6NdlaXNCdgmeieSkzS8NUX+mXWLvJNhXM3DVp69fDU5BS0uu7yA1Rrcuh8ylTR9VM7S4
ADujfFRiQKuaoPQnLv/UQLUgndurKq3a/VTMk9pssk64/axT5TXNuhe2RWFLO5xE5sx0y2I8SsIM
KbzkuzA1bsa4VWfJ1XXXkZwZ8268oa4H80dPHha202EcmDFoXEXM6MTRqvF4dlO7bRUXaypKLL9j
QhSmIP5FtSeVayW1kCzhFEWW2TM/dfC6INNhfIxdsBs8gJVGyx2uji7nGMN0cA9XGAfnuanCqE4n
FJiIYNtC+htkuRw879me+2HLQZ2CHsBP5Q43ZZQvMiz5iyF2vz4MYgEaYL4DEWkv3bg+8Jx97Ce1
j1xuRWwLl8mLmUSLd4Tn8t6IqU3x8H3WPtnudk7JDbsQPuBqqOvbtDYkELESyS+XcDjc+AqDvdnY
db7va/IuVpN9lv403FnYvkJF/Y9ZY4oKR0T0Or1Svn4x6DraxQmnsywf9+w2sdKTc95Fnnea8DbF
zbCLhb1DdO83mZb5IK5lfpmSjit9LtxuRHYZ28Dcj3HwUpe1f2c55sHjp/OE81tw5EL4jmowlhRs
6wfE5HtkpOlxGB28VP7UkJTw17VS5qZluHQnSpGw2ws+jMpj+M08Yp6iVStXNeX11xcqfeNSTw7e
YJXXvglRkHNQ3mZ0zpPcfjZzOjDpkfpWpPBZo1Z7r7uBbVnThPfShLGYVDObqU/O3eyzhOdvbLvY
xgjZ8od2K9wjfnpC/omKjjWGvn3VUzgghX8nY03fOkEQbnTTqR/t3PpR4Uz6VEy7M7wKbyD486Wr
ankb1Oaws5Q37bKG0PJownBqEEV2lda1SztI6nv4ozU/YntJcsy7fv0W869ptr3geZv/0DMbjarN
iWI7I9lUBLVWVecZNwPSO2NGh2aUkrpQnaoUiILSPaN7vxHbotLIzLrD6LXy4Jh9eJ9SnLuSNHpt
LDq07z1qgW4Dwm0jg8+CXGhvQcnpl9yWVANFyXrEb/kkSM+vWjcx9ngTsie+T9wo0r0J/FZ8I+LV
peNhREu4xGaSXyfqsa5S1OcyqcSxsFR+/fr90MjJHibIDEH5TLvfhqoM9Saw8iwZYx1r+ENbj8fk
XdPnzSEWDdbNMtmBEZwWg5XKg1lWGYtOTbp0Eg8Gkf2bvoKMBw44fR7A72+YvObbr7/mjMF318nU
1bfS7J5H6K8fXbKArWhHr3clFmgcUdBz5fxiWibBvr7wqUQpofVqw71Gqi8CHehvlVFV7w4h+QUM
wOqpag1r2dItf6fPWSAj6+jVixyuGzc2d0E7Gsux9NsHunO4r/Lq9uud4fTtA/x4MArY5uLYwbg+
uzTzOXvgD9TC4f9rNx3D/TU1TO1DpetzjIc79utP2UqKO1ZIginDbEmyI5qr2fjKdHjoKQY4uLMh
+OtXBcvPr7/6P/1e5GcvOYajTU3jFzn70D5GDkQIKcc7rxvLO/a0qUshTQKUk61LDEGyc7L3lt1p
FAWYSKsHx5rCk691/Y3XG2wU8CvY0PIXhruCy2T+aOp8q8fjuvMD+aMbn2ynESHBePto2mP+ApVA
NSmeh4QRs/AjC+9x2a2Lwe82GWgQT+LoGOL6FGY4U+gtJ8JQeeYBL6J5qFRubjF1GqvYK8Vi6uIf
HFPFsUZWmtsksftheCErVt5KSPC3rQXLVnRXfUiQvUp04bYLgyN9BjPNAg3UyW1tjxRfrWoB2a3v
W4iBAb26QC/WEbWL26wzmk0jo+kxF+GrI9X0MWlyLef9nd17W08f2b7ZsURxTcMtR557ZdcADpvO
Z0ZXgndJ69m9FpRr5CXjQQdaSPGueY2DMNhVPjsikMLDfZdFw302gmEvp/Du691I+wDey+olDRWF
Il2EHy/VGBM7oQ003UyZ0xKzO+vkyc9pIp1tEIjv6JrN2R/GQzeO8cYiAIhFO1j3haOWY2HAH8YR
ZC/DyVxjNrTOXy+WIXH1NfZeGpVxQpiFlWto/laL5Sbup+imYb1h6/7UW+2lHIOQ+sSY/F4vsQII
Bo5EraZXcsb1wgeefIUPgWLf0qtlw5E4MDnIVyIShEZp5jnj6M2/NSL9lkJwudGU69+w6F/HyLrx
A2e42H5YnsYc05pfjQxOCwu/u2aPx77UMPG6MtlZgzGQcHFxQaj8Pk1o+cN+LxZqLolrAaesI92V
MKCDbk+73Vy7qW6nwYnvgtRzAfoXzYYUxqNu8+wp8GsCPA63NSV9OyePcAhiryMS7K5L1oLIltZG
aAZ3nGngp0bDHOvhGGdYU/ySPW8k74cY3LeemXDwGMwmgqEybh3gnropV/7gbOPYuErZZbgc0THS
BLBgwj5rZQXtQ6+3sIVwOJd59fplMfOAoCwhXb/rkZchFyfe1p269tZRF8OznLOSYbfoyjDbdp4z
XgxDfteDzoN508gjbNVdV2XWSmJdwZjQIkRAZCJe4rIIlm9u6D6Y0XDwp52VcMhgTsJFMh2BHaNb
gtVZDA5fOoGpJ9IQ/pkRYbqxuFz7Jk0PYYoEo2KsqEmD5yXoxiWiWkVGQ6fjOHzXE/Mji2l0zQq2
p46NN6Jx0DwWVWSgiLoxUXcL+Uh27F8kA2Mn7Gl1dBgYVOJaWZFOlNRmrG1d8YAZ26KeudVOdTZt
zLwi1bf4KbtNCa/MoFEiNSrtmoz+KusgKA+qv/gTSdgxda8AIaAshlQkOaXurCJj3GUl4Nio3OZk
x/PqPmd0L026+IR/k4ZWefAT+2MyYnw4lrnzuiBAqyl0YpY8rjiQFWueFutsBu6hdlP7IVZxyL4Y
t/vSFwbuf0IuK9MVZz9x6mUZ4UTyhXcj2C843oQLwmKwVSS2s0qG+DA6cc7VjhHN8OQ27ivw0NnW
0vvxNBnFxlToLuRj3mLx1Jp1vknAzvKBk7XJCcC5lFsS8KS4hD0ae4DYXVMpFqzcud4Sv7cgD26K
hRaFMGta+QIDyEVUz+nvqtM7t7bej1/Cwv94H/4j/Cyuv0oIzd//k/fvRTnWMozaP739+1m+1/ge
f7T/OX/Y73/t7z+/5aN++1dXr+3rT2/WeStbyHuf9Xj32XRp+/X5+Pzz3/z//cO/fH79Kw9j+fm3
v75+AMFdSaYI8v1naXgeZP5BO5k/w28feXnN+MhL96mKv5w+/9f/zH+SlH/9uH8ObhmHUi7tUgxm
/Tqd/V1SNn4BlMGfCqhrDGeR0v4hKbu/eDpaLxt5XbiePUuy/5CUrV/moa3hM7ezBZ/L/nc0ZdxH
f1Z3DURl3XNs09b576tw4afJbaIRcpHK2Mu5GVHOHYnu3JboUJtYG0pbBeKrWZGXvqMRbuFOujhg
7Wg2E+WLrEzUMMYo5ofWvxuiyDgac1djJZ2NB2T3UhqOd+EI/OYkGow9ge2x1G9gRFC/E+vma5C0
T0GXi/uiNd090l3oQiVIuWGvsh8LoiFR9MF5rch69c5gFHsQi+CxSGrnrq1topc6VP4WVuidml/0
EmOLEIQLFxPhUkIyFhaz7nkGTXBbRmtIRMMtpufxFjZBhsZoMx1rxXD79QKI80xzT3tHlxbZMOKF
q8nEsBl7xb0o1LC1ndJZ6VpRP/qZ7+44e/jLr7cioiy6ZyGiMrHftUR2N+1AmtHNMIfRhBCi41IU
rNeJS/+u6xyEpV7cpnLXYx+pQ6rLbJXnNwRF4fNC9bz5elECHIoeE4Xy6qQ/+Lqr+OZPc0ZeYcyX
PVE8raLdqlDuJS3RfBi0um84ElfCmvTv0eRZa8dS02GKO0G7qn8i0IQDC+ellaTfuywA+uu62SWZ
X1LEvaPRgro3iF87TVs+2mYE5sN4TEe2YVExXJghQ4DCzb2hPdveB0ngXGFBadB247lLjiCykWdn
TgZiw+Pb2yUzYVCWh15T8pSWCq6RQdAAthSuogO2UAIJ3koTkmdkn5c5U0izXEzzISZQ6Y/Wc3R8
W1ayGKLuB34+MIIFBcmlkCCzYyXQ2e1LkEt3I3KMqrlWwYLtwsfJSq2t5s1ROFIQehuOD4qoQoUq
rhXdsFEBUlMURz3Hc0Uss8vu+mGpj/V0J1wEGt9VcmvFjDxjP3HXkDlYYzEPYGeLwoNVmOktpjqn
a5st17/3QLg53xL4c4lGwQmhU05sWmKvFsCF26E3t6pzvavBpmrhFo066SITD1mCNEhTUL37eksT
twMsv3UWU6JR53nvtCEs2iyaAeAFFixCPX3EmSPQmRd30njR8yA5z5pdyOBxaxEGW3lOOCxqdxwP
VexiVpUVKta+APmzzvUmvtHJLC8ziT+/98xqG/bOTA4wDr5Nr3tit1hsdUGiPmcPUJBfRTj8dEhm
d0NKiy8eeTtBVtqQYo5PQR4TUMBGj0cIrGyvnKd4rE8tc/+MydOyh1sMsNP+ECNynOEqaBERNev4
rPaty61rqXSlK68/+4pRPyrPQbRluTeM6Mmzy+wxzh3t4MDUXny9xZhMqKTR3sIB60J+nln4z2wV
1ErlXnmh4aRaMx61l/q6OGR6/G2ib+qmKVIc440DKqeGU+BDY8IVph10cjFLz6zNTeUj//YSVBtF
JKplgJ7KnqujWfm4e9O0IPWuiTXRRrbuDcCZzufoQuNtkAAEIf4tCfNjNQxGYwvuZYU5bUfjrLky
bHVXKijmVRRT5wbK1mNazwR67jby+CzOuCmJbazrulmFMIPpn/A+7GHbpoSkarN540yLH67qn9MB
WEdRNxuDPIIzfMsiXOVO6128SpcrNVm7rM7OlQaQz3a3DZkhQql1wYXcvrRpRre3uHMaReg+sNY1
RgHPsGjo6/v7YRKPJbOjbGALYo7JpuGAWwG6vB8k+5zWssyXChfKFLvYNTz9HJYgSkrPeWJZGVd2
pKq9W3s7wzQzmofx6ndhaL8pEmtMTv3nXnXxZqCy6QA3NLnrze/1MHxKMNxv0+TcN11UPFYcnnZ1
qcGgawr7cfTDW9cb7JvOhfSRVQ5saxiUt5gYjEMicn1d6kb2MgikX8sy3loFdzesBAgdXDKrImn8
M1csVqHcm9541C8zRZ4kM/J86yZDvzA6QWqZ1hhBylUJ1FhNah+iGXF1s9knNU8zCEmskoF7klF/
nmW4bEtWborZnGytK8YKjmH0+Kd5mYKmP8RtwK+iiKPp1/vMzbtlwgh26WAlGpeiD2cirskMEgZ4
Gr1yZxubLsmHw9dL//uvvt4KCqhWdei9TNLJtpkYdl4umgOVbtN5GkL9nGPP7SBVOlE2bKo5WpfU
pGSGgLPqODy5wGZcEIxnsET1uOr9rDnQr/QdDU7c1RRNry1Tc7cx6beF65UhHhwWjsx2C7yGHD0c
OuXoKkUnz9WubUdE8lGBqLVG9yH3LFZUYzriJCo/DSWvpZVkz7HRkxW1bCxRaeLsaL0DvTmOir5x
UoVBwfCgzD4zjog4niEL6fH0Q0NTXAcsS9ziwaFvXmKOy4Gv4Ogx1nFpMxMHTnYkJe1oWASqgqHU
Pncm4C/Pp68Xz7pRjhS/qacmH5/1IbuVhOdc+mPJwy81i8uqvZhtT+V6yX539lNF3f0ohvb8Za6a
0rq5eHCKHSu6JJkVn7htVrkT1Rf8bO1OWn2wMmZsjUeK7CjG6Ag66Dvu++HEEzW7VqUJfKmwNcZl
3mOdFfmD8ju1z0159pQgmCT1gAmal54F6VnqcEnD2pe2ZCOeJXQipQY5ERfNhoLGTcIZbEzy6cTl
QNX93GfJk5ISGUvf1I3/aWvONfa8YcPwOwH3wdQ4dKpyy4z88vW3Y8WihkiHE1bnHEoUu97q35po
xnPMkFGb0vrVlFkdToJm5xomrfE9uf/SnB44GrN0Bc4lCNRVJnr+0FtgiXSnWBCC59jtZj7ABocW
JA+gpD4wbDJKPNbBj9S1kk1RWm92nTJ6Ke1y09eCyLEZkzWM3OrXFzm/jUV3A73ukmrhu8HKSeqa
H0DVuz/QJ9Q1DR0KNsB2kRzHy9z105JjDcKb4HoiEZRtKjgbugiwOI3BSRpEJhII/tQfxBQkdjlD
HC5vXMYjE5mXXKfcWG4AkmHQklv2jeOy7OqbLEpf3Hy6Gw2ob3BPJpKd6PE+gFWDu20UaluR6MPc
D+kone6T1L7roY4yyoGu0Ov5R0p1U1Tlz6iBd1GXDkdugn1HZfrCluIUVtocurnzx+GZGss3T2T9
LoOBlKNNcCUvZZAfo6i66kXLv6Oa+3zA78Y5gdgnUyvioPuyecup6mCxib7Zg9Mcy6g7FzI4V3Zw
AdZkHLOaoRRWr02gRsLKcaGf2qJ5InR3HKqiuBWTkX0DckcOxqcnXMP0l1TlBkfbeJEyY2JS28z8
RqYsKo3SA1Mhym04mzNBmPZQz0GUGREzSjJaqhE4lt0EEg15ldtEhXi4m6LayfltCVB0i3NAp1i4
ZoAU6+e632impUj3MEBgJ7YPKz851SJLT7XbPAeDnW5TAW01D/Mt3570FDjY4gP2MEeCZRSPZ69y
DnOJvr6MapTXrxc/CZ2F0Lxn4gRMxI3W3LCStquONXIj4Ram4NNP8fwSTi3mDhUGGK8ndAiTmFfs
NDnU0TyH0R2N37jjh7J+s7s4Yk/Xp1fSkJK1Iiu/xxoZglxlwV734vi75DlBcWZuWfW2DdjwVvCB
HkVPP1A8PuUmzz1HtHdtV72WEdAx+CyQt3MMgwurY3/Ihaat7UHaiyRUO4dJxNIyITWYoV4uRFWp
ZYYm6g2JccvAfw6S1JRbO1SLcFBrLiEp2q1CxDpNYdft4FMRnupKRjGeVsK4sxE6U3s/UmUaukG2
7ad47m0r4oOn11zclFb6WcK40cquhPjGlZP0ziEaEVTZiYCsCjz3pYv0qzmGFTCI5jhWfTdzTP3d
GHGoY4V9Hgpfrkj9Uxgcv46gp58TznLL/n9zdx5JliNZst1KbwAlgIEYMGx/nDtnE4gHAycGGOiO
eh1/Y/8gsrOrskSqRXpag3SJ9MjwDPeHB1y7qnrUG/2HzMr6rSQls4L2FNOy4D12nbrrbH94THnk
HDy/ILlpUIPSds07aOhtqaT+Vr9GeQwjW8/cEzwvvk4WyWPb6YpvJiG/ieykm3XBpTFK+2rb84WO
VaDK1JogUq2cbrKvUwOvZkydnVmo8h70JLAOu5JbTn5F2hvAF80i2nQam4liRJ0Si+yskYu90+BY
qUkXLJz5TZzXmByNRnEbaYhJqbLfOBMbxag0D13jPwKJwGSss2ZXzON8JXEzX3//aljgZVlFNkeI
EStRi3jSdQAES4IFbpPsAezGr1haKTdYh7af3xsOj9+io9GHG79PjK03NkxV7eNIuKTsW3D9IRUf
gEbuvMzMv1upgh8bb4jGlnSPNdbaDYcYjkj8084bbxOG2czSGtCB5Gdhzgh381J6Myb7ohyHTeIj
HBiEUfVMviSfh27T+s0vdG5CrVx3jYkCaFuv8VghQKLdNfRVxHwCmB7ExRoSqZP26Y6YyZ7BmkdL
L59qoKD7nD/dt8Z60pRDVQRA10GdbqjBO4WJfLQija0zHAhBjAdGtvDS19GP2BlurZt/dQX9yDmi
GllwxYhO/pY5A38WFZ47c2wuZIm/RYXGw6sQ4XXuXkruKXdFnRGE5dumA7Qnqq4DEC3stLNG59tO
k6vxUgR4amK39ZBXNzIyYh7j+5C58B68XLT2cwDQvQGwGI8bKJOxZCPQ6ujUdwxqcRS3m1pFwzog
g4RnFRgeDv0a+YpfGTGt4J2jaCyM8QqAfYCXwOTsuuXFzYq14Rni7A21fcZIDNlDd5uUJcjK6rMX
36TyIHeGdmf0LFmlxecbquTOiKu4g/1skzqTdbCcDPGTjF9vd3xHISI1S3BnlWks6TRNR+uhoXEe
2GVK2xWXlp+wIwiC8qmkkUpNFGZXywdlpiv2esaBxM100cwv7FpVdewF1UW6VBfcvJAWotx/Y2/4
IM24/NmFwTGwRfuR6LJZN9NSr9X2xyIYR+zZubcFFBU82fFA6rTrmQA9xBmZ/eAWFt0xaq8TLfNH
F68uOZZw2/ZDsZsrXb3NrnlIvO+qiOmyM72nzm6GNw7NflY6kCj75mLhOeE56pfbbii8Z0OXqDO2
1D/b+CsH/HffcFbhtmEVe7Ouwn0xFdP9vFgTm7BPvwUdrKiOO6woB+ceDhQPPnuKb/zFsJh4CyO6
QDro8OJ/2l5KZ4XN9see2ovO67Ui0o2JHLuI9PLhGeh1vtHa/+6AxVizoXVYJ3iQb6qYMjp//EW4
cN66Uz0dxoZbOJLfcLXM6rEPR76EmvZ1ZtbEZBG2ZpSsTYPHk9UZ+NCqE9velN0mj3T6AMDrPoY2
zAl0bjcVTj8Qm6lxMMwYp4kM926VTlsW6MadOcUtHvOaVFdt3Ve1r9nMj+1DZuDoLhMmXh20xMyX
T6XcGHtXrHs2ZwF3AAar+ql1pX2pR7bkMxbuD1/jSZ6a1D5XlTE9C8s6SJEffNMXz4qy523NyW1t
ZeOHA0/sxU7yTyyH2Y/W0lfPGX/NtbRf/LTe9C78iFKpo8278myM9X5uhXjins7kZgcDLCUDewUo
uxcW9nvc9NlDnN6nZSdXosg+U7d7ptOgveuPk52MW7YZMKy4gk/JmCYnY/QI4YbLIZio7Qpw1Vr1
lY1aYNKdklCY6dc+Hs+OghVZQwIOp3xV1yUtEwmQoMLpHpt+HGgmtOSmNWo8NvPwnAJUqIRX7tt9
PhZMwhqsSes4JQ2fUt3Dr9rWXmVt6PNuOMs5HJ2LWu94fVFI9Ld8bg7cHYy7pdOo5DS+S/38EWLK
pnAM0Cg0xd0FLtnsNDBPVW+rI5EXbiFEwOoS+03gB79V0YogbIDOThnammWtRygCattkEHZ2Fz4Q
F+KyQbpkzO+h1YwPwmyB+ZLKWCwpqLLVYdSyvUWprM82yWzwjPmaOyHLqSo7CCsjPVBYOHbSXdIE
QIKQZdxxJpLt7FST5zvfmADYls07ewW+U2TFMdhAxcq+SNSu3C7mOVpC/OeaoU+0EskGl8Y7w+8I
oamgtEOi7Wpkrs1EBxTqJFwIq8JZ0bf7Oqf4p6PGtRqHnT1ElAXp+lI2pdr5NfF+SqT2sk5Izdtd
/OR4RsVNhhE7nKN0ldmOv7NVi5rR+SAp2Yeah9YP1lmdzwe/bwCCvCeDkezGDieZsWRb9ejypMTT
rdCqOnPfVOxHld3tytCAqIbo28zuO4YW+7UN55uLq2SE1RWmqbvtPKI7dAeNdyCJ3QeEmAt+oGnd
mXOw44mot4NpnjKS7xfcEBTDhJIKEFnm9HEZDs2q3kfVAdXUvs4vpecsGR9+WGXZfUhOoUCnB4BQ
y7/6Zn9Icm8zjpN/6XPz3pvY9HVEZTdwycJdj2q46mz6eYc2u6mWQQ8jl4ia6T3Kw1Uj1a+gjNlD
sjFhexwBbJLyp0VJ7TYZE/Lvu6i1kudk+WA17cfczMMO4kt+0pPKTy4H0tOgZoi5vz85/f6ln4Uh
yAoxrqRRtRuaXetT0Kr0XmRZhOlyTL/31rQhw1J+NHFpb/rhw2XRecis2bufxWjz1az4+zyRhY6c
5N20IY930jIOIlE/LPhdx3xJxqb5+CGadmnFE/D37bwC3qt87Ggk0y3p2v/w4V9+jqKVkv7bjrq0
EjBQ4hGvLsTGdXLrNRidd92a8hrUEvcGnb/5UIWvM/XsOysP9jN0mr25eHgy3flHX0NUHqs43vR1
x8tUVdWj65oblY2XrAzhBKt5Rr///cEhGy/N/nV5XHAyaC+iGC+OCOWxYa99R8io3jlR1pztDpqs
Gba3IRQkSSfYDedhwURD7Ljky9k9d71zQo+sVxvlNfQHUD96oACord1jIUC3+BUcdGoA1R0dZwRw
qAVgYFEElXrSRjBPxNGucTpjCobRIh3rSv+MdSV5wrvOkfRK9MjtWnjFqV94lo4Ll0gU0tl18sHS
dXMSVmH88aGNMAb+m2t/nr9Ibv86SnLf/fyWf/1F9vvjj/wp+3l/W2oDbNcVwvF4oP+9xpy8pkkK
0XORF21SCxaZhj9lP/Nv1A0g79lBsLQeCPTH/5b9LBRBR1rY/WwSIO6SdPhT+vyL9Pp3KfYvkQ5E
5X9yVRMntaUjLNOySI3a8p9c1cqjmI2+LrHnImzW3G6rO4pHKzamNnvVIHkcGved99x8i0R+Cp7A
L0232AB7UXh2zSHKrA6CVud0qXdOlqJn/GJUPi/lz/DhmOQ1VhhZDQnFYVV61VmebvJZsoScLlM8
R2Dd8+TUR+1Z12mxclg+qpqLGVIAxTYJHWBFNlY77eOHBURvrhyxGISxpzOCg/1PZVAS8mTVTbH2
IV16ESzIxxdOT7j/uZNaAwtvrFfzOZm/+C2QEI33KUIOsmnYfGVhGW1nzT3e7NA8tR9yyPTqe6Fh
kbJKpxMrLQ+WCmN3VY/iZ2emYpNg8D9a7gDHxJl3c8AbZ2JWB4cxHzy3k0sRAE2P3vwurfYFV814
nebmFxk73m6RT13L4o7kZY7w14T0JMR5fi1g1nl2NV+oDDZwnh/rOUvpfJyfsy5+psPGukjXNC6N
6z4ZTTjtwoQ7FHjjB4zHPaqk/Q1sxBf0mOS7FaBCpewFu+y9rYdolSiHJscc3l5L2hah46RmC6Oy
AlCZa+KeXihv3cjxY9Q4Re0a35dEuihm3GwipFEixNG5zZNEAsmsqdypm1/Q0J4SvAXEKxR+13hi
+W8b575HqywnJgmHVe6oCpKKpEbB28xrNNvkR942PwA4cVmZp8EsShhE8tU3KjqIqRNajlAFBw2M
cunoPPhB2u3TBdMmrJ0s4gezlclTnaL8iXBQFLySxJWQenbAcT2SmHQmtFcweMQG48alSfpUoH6Q
W6RnC8eZ+VNWBd3YefpuQQKoGpAoRcKgnih9aWgmOGNjXEvL5lXPCm9HhdHViyHbT60+hU7SY9KU
l3bSahuRQ2TRCHoZ6ahfS11uVMXMQU7Jo/01+pxql0ELa64es+haQao9t33w0ITWDHUL/2yEKQeW
HjvOqo2f0zbuDp2nH625rfdAbsxNZIfbKRPDUSh24yD7Ypwl9psL2fFdCMXJM/PivWfUPdtQK7/G
Tv/ihvGqpGWJJ/p0CN28uJDBbh7DjEx/2dZHXEhsJaMg2nW9jE4OCRPUnACm/rnuXWfrT1G4oRmX
elx/hInZemJdjbTVV9NwZqenn5OhuBsiWk9BXrxxB4y20LOiqL4o38NEPUUx9gBWVa09qX1cUB7K
FJHDj5zHdQlnYe3ZobNNp+inMGLjlPmYMIdIHozIgWUQDj68ffNnANB6jxxt7+gA2WVx3eBrj665
ScRBN9JaN7784ZDahAjhHXI//qqD2jt3mp2I64T5BgTeL9dr3Htf9E8NnUQ7Vu6JX23amJ7Hdq7h
6jZaP0DaNYRUh7I0ra0LEnFjSUopWhob35pywiN06fAO3/diau+NaLz2qJnASXugsJkrXpejWF2E
x+Jd6KjFPhlRJAr5IWypru7wuh3bqO13mJq/1JzmxwzuqwOsbRAAH7kaE1juzfTcJZO4Q0XY2jo3
NnbR8kMN6wVb6o2HhsJhurq9+MhBI3qpI8KojpzF2u+rEzvqbD8XCCvzXIkDMMdT0Vq4oXmUvFhR
Tr+77H7BzpxPSuRHYbDPC6bwW0gNzBbya3twGL4j5VXH1nx1yUmcXV+fC2JsMOayaFvHPrhZketL
iDmZw210LBA+IVnTnUtAhvA5R41D27VMvTrat8aMTBeeKUck32/kr2m9AFuZTjk6PImxLx4m9pRO
nvW3CPZ/0xb1jtmNLi0VYVUrUY9Nl+WYNUe71rZCzBHgFKH4Yuib0lOfI/R6cAJdctH7ui1gmcHT
8NvoNEWOd8n1WG9yonBESSakUC8mLxdFewj8WEkSQV1Mb7BuCR9M4JJnzulPvbCaa9XiSSPbPm6L
LD10tJN9SI5IY7NXnPuxsWbBY9Hlj7RJ6b3XCzzgBF7uAM01G2to+rPtEWAu6IgTioHOrHiP5DI+
dx6rrNyGGd+bADiMNlj7HGa+py47BQXwZq54/xIhCXLxxEOME4fhZwfFBoYJsuHo49KaVvX+zgod
sRY1Kw9LcUya6jx6dPmxmOzzHwaL/wPBI3dPAR5PL2cd5M1INw1o42CkkSEHwbqLwxg1KhXPHjV+
d2GHeUYu9E6iQ+IUnTl0+uecCghyTipHnXN6HuDVxIatLE5TlsImEQKXf4kPwesofi9tEh+8Ox30
yCN+zR9tMxbbvBivY2+MtGnO8w3C7nbSjXOjZ2Qr5sg5JEYuN3ImWMUlvItwtm38lAVla3XfJNvx
u2IMY0QSi/7dLC2OjUejpBFNR1EVm6GBmtp4mohPke47bOwHDD3EMdpqTzFBepUu/K/U8raElxC7
3KtZRzQ2wK3lwKRObZ1X2C1Ca+MkHnvUNel4ybZffbEZxRmXWtO6zwxjB+GsWPFdtA88BOyVbMp5
W/7oMqdFjCbBtC6JLmzcOspIZdbpg4HqvR4HU21CNUWXoWj4O8GGSoUVb2e3jT8potvh7LJeTFVy
950EJL3GX2dTT32ap8Z9Fyt0sSYJTlTHVjuGfp/piyAW8ZbhOWCRi6OvOMRYaY8OXKB1baHi2JZB
BQm1Kaugy+2HxMp3HAiQEQirX2J6fi6BnUZUltgkbJTMdphK2zUJdws1y6cYQ7n4xr2YDeyQiy8M
9q9kgP2nlu6UI9KutZmAi3zhyYcgQa9BwhE0kv0iUi6Ymz48pl18jVwtzzkYKhPlZD/GrX+YiuhC
XSZZzzhxLpW3STkJPYYxBVO0z3fvo+H+9FPb/K7cdD8U7XMya7UPK2yJiWGiiFSYzewiPZEgc871
BLcGmL237kjonoYs23P5kWQopUAy5sQKjhB1MvbDSxbKN9gElxiG9amfGnPrhdkJQI94EsP0lUhl
npMCR0kJ9msdDX1w9OEuChXDerSS5r4lRVT1bvo0SyDjoVOVmzFFhA6pygpljCVcK5xdckbIyvCJ
Or15mOPPKkoAIauBWWymcqZ592fsC+JZSwPyp2XxQqIPaUEteG7XT2ruCF+Vb5hHnvKRpiPFQv+O
MqAD9VAP7JjcW1UAda11u5oUT6R8JMwUYOZxAKzb48kUslmRSz8KqoBWEQ8bZKSIHukfAMO81TQC
JlGltRWcyxGriBxW8bDLRHIz52kfATGnxSI0dlGc/8qt+FfVsKKbp3etiNU0NZDh1BguqW+np07C
Ih3sOH3G/avPdjuC+CmdJbW7m8tyBBHnans9u3i9Wm25J2SYBRkVPVBJaH8vJii3ji83KmftpY38
ZGImQOVFu6mGRtxSqJDgYWgGJjCT34l+8u9UFhFSjKZ5HYHyeBRJmK3t2M0PgVSfSdCp61i6CscD
6dPM+aY0VqaaxiJo9PFbL75Enubf4Jiv2MzV26gvPjyRZ+dqBlwSp1QzColMvuxu3AVu0ofIOlWZ
Ar1sSNlBrpmhjRTTwRwcTt9du0sRgMYJJFY3VgP1ygAWDaugeoeozp1nZlDP3Ta8gJJDDIvTcBc6
uMVqD3uRSegXWPaypUEwpNGSS22e9UsfVONjxd2LMJv/YRtJ+dyBvGMbWr4p+g7eESQyx/feS7hj
lZ3nazs37MeGr3Q3opt8Hwn8dW7q/dQ9xm4C17NyrWrtjN7Gsvzq2s84juTcD9tmyMkS+RncRBq/
07q4L6Bc48opAZaomZvpS5o5zoewdb+ZvazeTXzxJ6yr6lRSMk98tnnq0jHeuz0A20Q6xOb1mG5m
N673RU9ivU+oXqZVQp5sO/VPTeNu+DFkPLsN73MKPgaVFreWMPRKM/UfGwu3u6nd5AoYhmzVnF8Y
CPR9ZyyhNTl7G6cf9X3ruM/tPMcXT3F/q7Pxm2Hnj1OTH9M4sK5u2ItHjTfPGofywx2IQklhpJsy
6y8jrDJ6Ytr+oiSm/SzsH3y7vPnElj+qgoHPpD9kn90Mf2g/xJsRu+pD+rM6RPZQI7CNxSEoeJtW
/bzRpRcxKvqPdJNSWk73OlMuqlACFiUP5m6LEUFtuil445bkbdyyjE+jBYTN8dkwx91AD3nit9vJ
h3PN8+TONWyb2hJ62tQEwKwdnyeNV4eX5ph0Y3Gqyja+0jtRtUqg1SEnhLgIT2lIFqgfDl6M4FNR
njZ1zXFa67xXL2M2AfeHUkSvdrimZvg4hUa/6sCHMObZ0WGYai7yoBWc1AL0siSPJtZUuGTKEbpp
QxwEJcBm2mZvihHs7C9Ri7T8ZqZF+N5zkdKFC5qXAqEbftjnVGX7SPv9Q+XREBjq+GJGBkAfjnqQ
HDnPSZf3SyIad9dS5kJ8DHIucRvIuS1ujbF0+qMMbO/Ye8gvLqYIozFcVG/4h24dwMDpq81Apg4l
OWpuVU8x3zyVgvHJCLc2KizYGTSZKQiKXTun77rHVNTnlrujZZPjSzHx/Gq/6DKmsaakbAboTHK1
4+AJb4H7gPbDRCO7F76h4qke7Lv5lxWNzevghidtAnwIVp2lPTbqNEdbjcuZDvg0oV7wd6xf1VeQ
v5u16X4khuNsOzqtCYH593ZZk+salEQnF/kt5kayj0N4NV2sp3Nu5HqLRTV6tFtsvFXpd++hSOnq
cKiJzwiOjxhtdSkpum6oKABzUWHFBPAwEc1hqCwAyRnWvR3EWP0d9cYDm+YWuJXXRjjlva4LNvTc
09g8ydfIq9i+hu0rfSfqLg8pm+9i8TBTrAjo3msZ8Gf2/WPc4F6c+xs5EV6G5cWLQnfk+CoRfbX3
nGLVXEHX00lnfQ/67RzivPAji5DTpGh4xjix02LihVe4JUEG1XREYKnRouD8wLiMaNQe6tSewIbC
YzCn8meiYCrmyu8pg6BgbdQzltzpMXfd/jV4dMzJWcRtm2Z48jxuCSHQ163EC5Ih8WSgI916PpYU
ROx8t/gWKFmf4oKMYCEjRu20eK0M1z5IniYxPljA/C/wp/GFQANdcWnTPeQI72gN1n3L6Xg1EFRG
wbLKy+8PBbjaS49EWVFgSK4xPSf5h9Ma+hS4NcUiYbl2E4nLxpj2gWZzUPacM3Itom0Evn8qHwYV
fMKlHS9uo+BqhWPBTRquVjGyfBlMm7+XmbVnJ4NuboHVOti6u2U29z96BZtNyX/87IUDm6WYg2RV
p1sEB3EbC6bTYGF+OQv8qyPFHi88MCEfihg8GA7IY9Bg6CdM014pFDtigF33+RupcnLmC2VMBT8w
E+V0FIsffR6Iu2aM38VCJqsWRlkOrEwAfVjYZcxUxrlDE2kWrpnzG3EWwjqzHLXcj8NN4cNBI+j2
VCxktHlcpQspDSidvXaJmGx8zI+gw5qdSAhIV78Za7OzE4uMOy78tSSGxGYuTDbcIelaLZy2ZCG2
xf0PIy0oHq3kj5aiUOJp3oVFXnM32qncG7OxGwqjPcshhhXf1V9Z0+KJlap/0LATt/jSfZ5uKDV1
ZV7p1qJeKAAGQ3wWF9R8SBtw0QGx0zqCGuGNywBKkDpAmtsaFe0vPl2q88QQzhNGnJIgg3rjOHKD
SrsSPXYyYzIOrNt2OZLn1WxyuVWMIHHeX2uD6TJLsSfEHnRPNOKtPTX+DiPlj1kn1Njw2FjOdEBv
axS2QI67tFGYERJKE0F7OlxUDMGcgpxtjCtxZ3jRI4Um8LRM3GNSsHyrNCWFrYrXQ8lSios7JtTM
kQodC3smqGd8Y8J4qqAuHAoasphv8ZJgk1iFTYT+nHFhp/13ja9or21aXDukkJXp8HpZGDCa3Lyx
rsA8i+2VN9XNd0u951gQ7RfGH80ECb1U1Bi8gyrmYlbzOR2c8jz1w9GISxohpvg7GY+rXtrzcnP8
JrA57MyIBlhaMFZp0YmNw90jNAgdDJFgynyu09C6Fl7MfUe2n9rLAIwufX09+WMLU+5yUOFhztqu
5lyk5RP1AfVdmWAVo2NADBoW6TAGCMTOVbefRZF5Gx2QsFYNtXGFTwUS2yH3TuNA9t0Xm5s17hFi
okGj/91jTxKk7f8mfSzhq//3X/qrqf7jPxv98yv6qwzyxx//UwZB66B603ZNMyAA5S3InP9JP5l/
cz2HxbXHSvUPatafMoj1N/5LC9AGaRZslj7axZ8ySPA33CvMrb7pLB02jvV/kUGYVP9ZBaHoKAAf
ZVOpwLX9z7Abc8h4b7RVccDMlZzhr6E1WP5jCGfxyTK+mMSST5WyYnYCl03klCUYwLAhOWG/b9KI
dSfUSfZglvjpNMOn9LvxnbQeyx9JFdxc9rBsQdcercLCBp7LxftgZuvcF+JqTfAOvHricKoIiI+6
jW91dWPubN+NmuyxlZJLhIIyflhYE0XMGzBs43SfsOdkFSdadY5K9viDjXxr5Kk6//7csPzG738t
5hB1w2OcAgnuXw2bZL9pxS+eUY6PSS9WpUqSl2you0M19U+lwv/Z2cOeOK1eZ1HybGOPXan0WFQB
kJ8uXPmz/tbiY0tMDNpxLCkjVfr7QFkhHhQQuGFvUv7p7+I6wj7MLRTtpz1Enby20fxSW5zxRlJL
gM6WgAE5SdhOYUyxEUdTXngDLlblI/dHS2DxYTa7jr6SipqcAhIu1CjmrW0B9bet8Z5XmfeZ20BS
7OxhFnQlQbH5KoLpJ6DdGwXAny25snXQShaEE2lVQfuZbC3+syrY24UDp3Bg/Wf7567r9WbAwQB3
RiIAl5dp6GPOr9G2mrOtJwSrlvQqZvoQR8xZW9IBIKlIAsfnscE0wWgQk05CqZWyP6R2fMYJTgEP
uGqTIpFBOE9gYS6YYX4Sa8/unDIk8tqF7JVumflix/orjIP8xJq5Set9ZUDHTEuJYbN1qQiuX2UX
Xdh9ZHfKMw+g0h80MjcXx8QuDKamXMqMy3yiQUsU56r9Hvd0p46TiwOuXSJzLun9YaLgiv2ovCOZ
f6J/zcHS7O3yxP6M5ok1rxx/Qp6ho7ZzSfhH6UNB3m47Et5bTyRaktC6seU0x7lgacTGnJw1Bgln
KxSLdIgQF5nRpByzC6xVcPJt4itRUX1VEzTwhoVBbierqOzu8g7yPmtOYsXBF8/tR9fHQYU9NcvG
h6hV78Fiay8dWnXdzHph4Cn3NGg85tN97I4ky0lurxBWSrYoDSvnItoh8jm9C6KS1umCXYiqug98
Pzs7nVDoxl8VcHEwszSIIYN98M67WFSDuuTyN7JAx0lhYth1v4uY63aWbJ/FcO7jDjs4aKCuATA3
ECcRZrrr7flWF86jnTDUweBHAqjmH4FkAQuX9mLUkbphqd5Oiedv21Z/11mPFQYUiy7xyJLK8hDs
zbMazRw43pdKaNrJom/cI4+RSvbBTIWqplbNVCPhG3SkdgQb3cMLbcKXpKl+QJupV3Pnst7CGGL0
rqLhUO3rZDxyw5lPjEoT8QTd8ihcfplZ4TUZoGmnUeM/OxQ/zeVgHVTQtatmykgiuMmtyq3qGKv0
AcPLsh5is0//9Lxz2RDfhX4zH1t38p4gpcfsKXOJ3crwnrCkQSsyHc333r6rcGrenMhUtKSbdFip
qH3LAn8CEhbFh9+/61nV15hE5q0UzkfjLzG3xvlePbsAFdYBZV13c24JoovRbcL2xTLsDUIGzbGs
VI1YAdjw6orUmnfnwarf5E16LBtFATeVVID2h10eRR3XBoPJRAtbMDZPpFFPsuyfc87YlW8xXCSE
C7Ww4PnX44bMBOod9yGG4qWAlAZ42gMh9ij2LQUsooEIL4M7KFd6hbdMPw85e9o7UOALxmmXZNaz
pcsQDX3EbAYQYUOe2iPMPTz3ef1MfSS0Un9ZSri8NYenMO7pV5qiL5/mPeKLVAQsImNTUMKbVUDK
pHUpE7Rk9q3xHfrtQAy983bcGn+YyxHFI8yoXYlgP8k17Tk4QQsX6lOznSo0hgm6xS7hrrfh0WpB
PEcrnAa5mWzzueV2yUbrNfDhvRjCP0LEIXMZG4cgoRKm1gNHmXJ4GQrxMfojJpO6q65QCePHtItA
LJyzeZg+Q0m2vnDsADc758GY9tM1O9L4PkqLp7HIu9eRDhsotfW+raOJpTsfpH7BaKUJrhrekbWD
5fzxSzw0MV2NItsSklNnToZ4EQVcyzYO38gzT5vK4j0D9cY4tRUNB3T5XByMZU+uGYV3lI4eEjfD
y7oUkYQ8IXYaJNQx9vrploweLdAfCvDly9Cm+eNoBgezk9VG1hQMFIYXrnvrQy8aT5Dx+ovYsXaW
94w3nx+pSuZ3Yfg//JKUhkimH2iINevFRKxnyYiue90c4zKYt3QV4rBtJdqZN+qzxvaGocp903Re
9kbWXHzs3SzVnLt8mpPXpDCs4+wjAHaUEp6yrscqLSfyUUAg6KEpMF+7RX10clUxnqvw2MPgD7I8
eg6S+lsdcm4N7PjNq0j5MwDPG6kYS3JX5lvVpsNDaVF+zrzwTP7D3VPyLG69+d0VitoIgcUzSud6
VWDISipVnnr2XsdJXWLV9yczYknJJBSsitgLTwNhE8/rpjU5VTAJ/D0ILiAbsFJ68yYrOg+5l5wc
ICeYNOZbR4Jqg7iL0ttEmLlEdEIO+eRN1x/9tMLsbvTfF8JB1jbPNqFekCjgj2gr2mQNa1bCIebK
KkzwJ7RuTIHZHIvvwaDaIw0JZKe86SYdD3u4reNbFKjgpW2xeTQ0t9fAkA2nT/dlITGDdWiddi0p
ax3cYjsjxpwBe3xMvE9XE2+rswoz+Wigx0xJXn8moaypgrHqU2Rz8TljD+Ww96OL/lS6fzRDDnYk
4dDSAhNicdHQ3gy2I3hqojqj9Kc5VLoA+zsEX0qzfUH4bl+Fa6MvEB6/sdmnZFlMq1BUNhUI7JEG
cwh2+cA8aHUNnB8MGZxxsvoN6m93qLHmrUhPdZi6Zow1HZbH0o/8lYOSTQvG93yYQFwvHzju8FWt
o1nWmAgz9uWzzOS7puQGSqLcuHLQ23YU6b1bBsOaXsl4Y0dFtuWuxEmIVlitqIdFyBD3QfNZLMWx
6VIhq5YyWWLfK56xGESWotl/c2MYxxFOI//aGPbQAdH9Kr/+47Gq/mIP++MP/ve5yMceZpm+75h/
msD+51zkw+x3wegHJjhjgeXqH+xhnIsArwofmgR4BGa2v5+LsIctX4p/XM8NrP8Tzd/hf/GPCFCX
ux0B6IAjG8evIHD+CQHaN7g+cVeNO8AQe+6v7GmwKPGuo7mVsFiUehiIkWEDyCib2bgA/XQotl/3
UZ/fJT0VX/RgvWJXXFJcdyqq5MrN3WEnt30fgGaqg3Tn+O+JnO/BGu4mDiXYH6KMVbqJw9HBtkkB
W6pdcxUScA1ScWwG5xsozldudePabPUhZ5V2V1OIQeIDiL2t/j9357UcN7Jt2x+62AGfwGsVTFmy
aEXpBSFKIkzCe+Drz4C6z2m19o7T977eF4ZoRJYBMnOtNeeY5oKiOzsIY+qvv7yDf6rn/qaW+w2R
YZkuQncgA7rqYmsU7m/hBpgwuW06qWEKQtdkt4NxKaLuRcXrtutiRYc4q6y3USke0x5AMFP8g6YM
Z5O2wz3dShQ6JohkwCp08aZJ3/3Dw/sNDL09PN4rl8emWg6Cw9+QvGarE6gkrDUsSg4FlU7MdwRQ
d0eY1Wkh73zXK43lq1aGbmtYHnpx0pkkehGjFhoycVhF1jfgne09wrBdUpVzYIMBOcmW7vM/PFR1
eyy/0GV5rIalU2hrmk4Nj+2f73/7+piW8Uae/j9YyqJI0NsOmaLGDI6Vezcz3rJEp5sbGwWxWKG6
r8vIiXdmZF9izd4GqkLbDPwYTpzveI2uY9LkL7WVQZdgXmCmQ4TcVTdPSZ93wYz0gHwAUXrZylSt
0bL3Zepg8xC/hQuUeTRjavr9talOMPzaZd8hgUKElDx2MB05xyzRDlVUEsS9FiqGSbW72l+cujN2
ZaOXL4aiAZpAhqJFZMIh/PHGyT0ZG7VoRkq9LxbIxYO+ji/OfWmTT0hW6B3WmpNR5/ZVgEbFi0Hk
vJGm2kUJi7G7Zzb8SZBLjhwrorEFZIrD35yckMcZXotXO1SQUuxT9BKBNSPMaw3BYb/MP23eIMR/
7v0sspO5puAUZulcy7I+Ex5VP9Z3+tgQfK0jlsoZwu66eThZFIJXcHMBjQTjDstbGioDY8TSmdNL
Znt6RxURkwNIJQg3aEIcxiCremT8G2K7YkScUVhbceP/w+Xx7zeaMC2LthAaGGGY29r369VBZnMU
K8h/wkRkV4pEOa0ksyXg7B5XNJi42FHFKJTFWCE5b6uvWoZR1VVa6/oxwv+6wFT7Jx4yxKV/u2Y3
RS6rIoozEzfGb48qEh1UsLgZt6YlbnsA02XJtSi9EddMyfiE6FGUeJ86VdlhC/UsDumS84jzqJEj
O5auh/XFT+bRK65QOHIuLyAP9ID2y0LVUh5SsJYT6yICjbT4nlpvdv5h9MgvIZgWqHMj4XWyDOy+
RkeuH2oDr14Oq6cGTsubq6EBjArwgFPhp0Z1buzJkwjERPNQURaRTMg9glprjU86xIO5ahCuk7DL
de40Cjwtko7j+owC/yiYGiPb9BQ5ELRkM9C7WxQ/Qb5AC/dWRs1nIO5hxx/LyAxnJOOb0vq6VhZb
hIFVhHMDFzDTcE9dpZdK14shIw/r1wZFo1B94JEbO44MBYc5HDP57BnqmJKQu+7GpHXaexm75EoS
dkFmjJW3HJ7mHXRnb1KsfUshSDIS4IZ+A1UgkFpOIhHvNVPYwlZCwC6vIhU+HpGTNZLuUOuPJRNm
t98YANFO0xsMe3MQ0eCGhbtvCG3PYpSiYfZ9yUCqQVHeiBwR2YPJcACl4cC6BFJEl6NFtuExWg/X
oiJEBLBGpBOOPYXl4garHd3yXPU5k25/3J8nnkR2MVL14DCiAfC8xVn51MKsxdIbxm8Gv3ThgJws
zsWo2xOK8FNCewBF5F7Ak4FRFIoR5c8Q+2O0etpFQ00hkFa6Lb1CJqdF03obl9MiHViiIgMb6neT
FUwLFcfCxUkIlbb+UId3eo87Yg92Iy/bkB8L8xTPFAdL5qeW6oECC/q4PqQZMkM5HNa0P7a1vUl0
kN5+LO1GbFJ9tkZk1byniDzh6q3361IcKtmjRQExYZCGqCUIaNmEQfmYEOidIoGFcyry/GOI6kdc
FQen6Q8JSXdD1FGtHUf0JXpeH23CZCATnOrSvYvFmzEDezIV7qr6EEWvlEF+J7BgmdCN0znMOZdb
I/U14mbMNoFjCa8SOMeF4ikkzHWcMGoBd14ZfdmT+jYZiE5cmnkUFwuqqvpbMTGThGo3DB3jBHyS
52WgBpkYhBfQlNXnRAVhoaunpnECc2amP8cnjUMH8+goY2Ys7Fvd4KKzmbYPTXeeGgOvnuF350It
QolJKEYJQOFdp+lrpVqB4vb+pnKf3fgQufKgDc1+rCvM1Iw9QcHhiB7Tgjp92ZOctteR4SjMhdWx
2js8dhsFAv0B37ac8wKqsd0G0BzABJqUwm78nIh5uTohji/epCScEOEsVeyVSLv1aN8Qtky76gEA
zRnR2zUFeTjqzh2gUJLUXE83zW+C6Ga4+nvapSDNwZWs1m7oSBrW4+OSaw9KaoXJoGMxiz6S7pgs
T7TL1n0nlmdIPky1jVfL6P1ijMkGXanvZ+SrjGH1a4zqQGMFUfAskenyMvflzTCrt7hKvhjUz5lg
bCqdtw49fFWwIqpkNU+kttuIh8zGCMeCqognZup3VVIHCHHOaJDOY/p1wv24znTKy+GaFk/4+q9Z
ujwl7vgZ2dx3EhzOIySZNiYBs05VBDfWJdHVR0yI14aCOjXnfXvUOgPXen5nDtkT6+wJrNlZJqRw
LhFha9o1dtOnSLPuiVP4TGf22dFUbyiH567MLmAFyd/AL8qFEFlBgb9B9MOB8wuty8GjSmV04DzR
3oz02zSn56ZCxWGtflVWnoFbOGpmX/QIXnW+hhqQmPLQiS4YlLzSVLy2Wk6V5p6XTD1tL4O+wDsD
iDLxbd58SBqhPqZ+0j44q3EcBb32Kmzp0UmrviQLmwUJPhDoriyH220fFInJ8gBJUSUZCUHKvByU
Qdxb1XSMAY5b0Ya97k9NhXbZvmZr9NLq+qV0xbmstdOEnQN38l2G7KDdeAKYj90hCpv1y4xdeKmy
Y6oPR8epjmrMbmc4fmt2wQSzQ2YIKbpLRpKUodKaRulKXzlidGDM29Cxo+H7TaG/PBp4W+tvWAyW
6ia01y2ytiTIvfNVc6TSf7NpuK03pgEA1jGdU+7m0oPLGomHavxYzVtzUJLbMPwobCapSN7pCfCz
z8YUMst2da77h1K8GkqA2urWwSpii3cekcgzrFyAf9fdkxLnDEFH8sgcB/lDN1hfXUBnLyvim13b
rB92WqecAisdOwiD1rVkOUzxvpQWoKGy6/K7uq65QxOUdDQV6ELR/F5NaOCG1O/TyXrTAKuFrHWM
QTvfXqYyXM+1pdYQb2QVzoA7MWxbQcLAJMGLfbGT+g4H9jEvrdmfgb6F0E++Npw7Azvntpnz+jAM
KQJtQCoB2OKuX/NLrJs6EtHmHDuo/SDNacHoyGdiWjeauUtEO/L3Auxv0jqz1yCK9CUR7guJc8EG
vsD4UZ/QXlpPgzrFgab3Fwfj47VXabYo7CyxztZCV/BHUdm3YjBnVAb5h2yfUSgsRxteEZNp/R3M
YXLcBBRNWwVF39HuSSH3r7JWA70lyyEz9PI4lgu9/AaDSisr2sjUC0c0sjhGo3HAJPqxJhoaDEe2
GF+dEunLfGhLeeiXsgkc9vMgl863FOX9np4OGt5s8bqVdcpAnbfvNqJE0oo8BKzxULnOa2ma6R6z
YRrgNm79ZilBCY7ON7txCPyuq0OhcorKhPbckiuHjLm4dkaJNs14b1DqGZSDQ1bM+8QtzQNITCOM
VaTdmqkaNG1ZiROpYBd2ssFPKaEVu9UC6np7XzjqHTkbaK8xU+mTEx8HtysZsxDYToip6jHuozFs
W8ZBDJNnOc49ORyEdI25vjfnIXScGSWSFsvHKKYc0U1aogPU6ayhhKGFGpBqHKPzYaFIVQ35QEPM
mN288GvlKWlN7WD0K8t9xpGtLusALdRTNhDvoSxftAhiKlbuCf/IehdDByWkTPGX3mq8uDeswzQh
7kjsi5vUl3ahTJLCvBGog9DLGTcChtkdbYW1vhmd1M8zLvSirbKXBGNY2BcpzU5NpC9MFZKj9amC
mMMxkJEPJtgyzJsa60sLTByRDpz+lNcsg2S9WzRjvLD4/iBdFvtHVdzcWWO3YjKHjLQlAPCW1Kvx
OLMt7jRnwVtipM/NMn6ZaV0dxoSAysjEuIoaxTqCe+A3rtVlVt6B9YbN1BSHaFZ/wJ3qT3jMoQil
zePUL4/EPuEimho8DPn4pieoju302keLfS1SwzwgNX61krxHVcaH3LV7DrbaW1TkDxno8d1W+J1j
VXyAtkx3ACgayDfOD1mxkehuSZBHpny2uaZVfchPasLiV1rc+cq0hYmJ3pdyeHRjk80+Hn+MTK33
S54C+nHtBWS4ydSWhNHN1Z7srAjJXYTAskjwIBD32nkY3R/tlecz6m5+TFVISfCdOAbMy+uK+NXU
SgstcmLdEhmdRD5OL3XGHm8xFgCEx1OnPQoVSZz1Ao+/KyGjlBidyTUExgFJXWNeY55WyRVLK8L0
6xLJDKJwlPtmkIOiupSpfBu2uPW4zt5FhKZMy9lYI7T4zeDqt3nJFOxOY3IhpnQ6aT0yKXdTsZJj
xA05HSRClH0068uhcS9MlomuyKKHeOrLNwQIQSWXLJyVRA/BiYm9qyTftVhH4+/S/Z6c/CFpuxsN
fG7/XK33GIwEW12LXDrxYuyKO1NVuqNhewaaoWtWk/tQC9KwU5kcY7UH/Zs/LZNyL1dtfmWsclbc
jRaY588VZyLZMUPWnE8QeKtzryMz6ctQidzmnA8gA0b21b5xBe8G8S+I56JDKiLhJ+5x3qro5rFc
8IwoW7/ftL2qmthPOjwcCeKKcEzgz7WJxpu5CZAwVsNGEMRHEToAAX9AMsTmfVMSkIf21N1NYpIc
dqP5ec650XLd/UE3IIbrm+dHo8g/ZjtyjlFTOZ7NYsJYPfuco2cGYzNe8OWDKi2zZ1iXWywRIVJz
zABGmfQ7hx43SkEHKXsNqMQsY2uXQZPhbhefGHbsULQhXl2lBd2SbSwbwAUMLG+Rro6BRTdhFjNg
le2DOiyklKDVYWlI2BLsV4K6UGFP46EZnJSQ63saBYAc5cqE04w/ZUiMTwoAEbeusE6WY9BsQzao
AkSLOiCW2uRHUyBxhvkz469gLy5J0miSMI0zUMxpWgUQWRlbLHASKvgziHnpdhFjssss+zWySI4e
1P6IM0TfRRZ0FqfTL8qEnLPq1CNIqs8ChZc/OpwbY02H+Iyg3m/l0pPXw0lMY/RWKtl0FZn1FWF5
EaRqcRDkYpx1Ht1OMwR+l+n1ZhkNg2sz/8rh6UCyyXhDW2khikhArc70WVddobwF6RU14+KplYwo
JqePxJRo/9ovpZ3R1iLaa5dGjCch0hPoYi4u9ndmiUXeMRGtYhARCjQVbQQoHzl3iUITYdBIKMny
5X3JcPxZmDnH6c2qgMTOKfI/4Wp+rMqAHCKVCQUg3w7dV1UR/WhaM0QDOsFmu94v+fI0kCwE4GlF
FDBIn3jRdadqt9YhXcgZio94cKd9DqpoIErVczZJjc6RmNjiu6SjM5A1REBgG6BC6ZxDDPWc13TI
Q6mID8PSPImN7KEpijCqDDwGnfPZ1swnDoxwCYeGpAzCujd3Q6g7Q/apRCEyc3dyQ1+VahwDc0EL
MLob4EL5grTwW0YSLLyVkRvcUD7n2hiMy4x7NCkIyqmUh1nFjWRXyLQH/KVAjYp3QshvGcRuCI/O
JumYATrG62WppzvVZIJMvRfaoCi9auDRL2r9MWyR8Vp1WQBXhNhIz3EkX1C0UX8SJVGKQeP0qvFm
DsWPtMILARmtEG10HpGncapuA1cvTwM9bfLH2SdQsBEmwmy8Il8cJUIHgpXeT302sdMFVaq8jTad
9KIf0f6bzqVcgPGq1UbE641rNDPdTeGflEYZHVu7c59By2Z+QWUzowrGwqKXF3JA0PUbFc4nWwDk
bVdnZ9kLXp0R5eBM/MJpIHTOK4v1odacIhhaxYXv3x07qmg/nWn7p2tdvqwaSxA0IYNuftC1xnJx
C5Xllkqajdf9ZEtDCYdNoyGSHOhJ1zkPChOnfV5YsPE3fwK9QY5gZtJxrFPde8WQ97aIHyaTlCqq
POtomf02JlWuYNfKA02P7theInONj4nrVg82llJmk+byPXluIWvW4/RN/2g7dtGpiBhTGPXXNkv1
fRfV8qFMc+IOZhuO0ViGtkVq8U+ArW3R2cVleRr65E3L0CAmWq57KJRN1CxlgHbicbAzSt2auUPc
b8GsNAcgYAmtNw+WcRndmOG1/nlFPn/KJZ068KCYxKXCxSuwIeYDvUSBtpT6npxWSk9JkCJE99Sf
Un6gJZrNT3uUxHpnvPZSHw/qOD/Mwip9RTV+sAJgGNPSS2wlj/owaw8c+7pwwNNZm73q4ygDUMjC
L8Vny1RqT+so9Qw32mC7RRdUZDfutgjxfekSJbNd6U6jVc/IXcWu4fTecWA5NNLeFQsDR1fF5J06
+XygJibZPhA9bgLVnT4ny4/OXmrM8N0PLcYfhcjHmRflROJz6cluGvbN3H12MaGdjBHBVeeCy3es
ZzOt5G6MrHqfKNhWzL4CbNkOrod4ThBiMrPX00klK+QoALkcY1B6J6zadUN8UVenmI77/tjNWaDg
R9/plluBSFLfc9U85RiUuaBMzYtl7hsiR8KU016rapTPreRGzuTs0B/TgfSslqeWaMqNAQtn82FZ
2kjoApZ5qYNLVBam3TpiBwyuhDitInrQx7gGsN9Sj9qWRa2METxe3HM2g1OrkZqbE5H1znJKC2zg
iBAO/aB2FGey82cTt5OLHn0/6y1tSk7BbXrsF6oS2yE3AVSXEiZdNu/jZHrPO6v2poWWftxIshSw
7lEii8ds0onuKdRbI6I4nNm2mfTgkC5UfIbmjI6th6LQG9gAI5QkNYOhXJ/fdGNA3+ZCAijodrpm
/Krii3dqDj1tE7ekHBTnNjfwWhUm3hItAsCQv6sruBq7TmovNvXx1hnKbeE+P2BG8ZdINe4r04NJ
6VCIY4YWObgyKD9BHEflkfrukVGyu0uM1OXlQuBU86Jbc6GdR6KV+wIogYCZA8dqzhLltIGgayHO
/XRRNjVcNyYHVa37kzHnhwlY5MHqgT5Wo19mrqDy0F8qri9fEk1XjAiOZzII7RifN261+8bt1YBm
N23AFs90O5LRm6n5TDsYzmBTcaP1MVIcrBitj2gGorLjHixofbKQCGuGdOCphUu7eRfEl2pOegwm
yne7shjKiBVIjPVuzON60NzkBBMsDtyy/KjGKD3PcqFBJZ2j02eUfdoC4bwhiUhzlAuGPOWs2c1d
H7PrO1b6JKF0YBf3azOld5vN/bFKtlwzQTQwBU4Oe4tmOTIg2dHMm2Pz2k2Nx15KBpqnmD02LL3m
3o9UVpmCOI45hlJdxKDlZalpKIJoNK1Wn3l3vUZvT5idoKNWomo0o+vPCw60dsIoN73vbHU4VDPS
q6U0HzWj/26gXPEyBfYYBML4kuUq2DHYWCn6K8VnmNsfnVU8YTWmYzAwYdJWsOF69N7je6aA7tE/
olOrV4HXldPrbnUciO0Jozqr/ubkpPDhFnpxtNWhwBjr+2Xs7IvTx6ErnRdp6G3Q5x5+UswSFmL/
ctwzfk5hXdf2wc3yyM97mvcSlu5phnBOuihF0YkuxitEp8i3N1fhuOHXfn747dP/i6+Z//MLbHDk
Y9ZnwX/6dZADPnUFLtomU8/ZOg5v02USbsV0s3TOVcte9/OrvQPwXVMl3bTaHd5E871qTfvVKSki
FDyOuz9+CnqbR4PGOP78FLIcrcF0eFGTWIEojFj959cTU2dCIWXDK/4gYr2+uUmu+2LM5a1WVssv
CA+7z7f7co2EcZ9HVRwUo7Xc5wZEbpIP+/u5T8vAMBMo6WJqAmoAIn1si9AphCt3/dCgn21nnSyS
lObRpE130qGjMK5je2cReIpuq9mQ/yZ85m4BdzENWQjT075yE5fhYmRM7hqjCakYoLynJuyDIW9J
lV+W0OFnrvGW3SS6OrnGBN+FzPPwEscc79aVaAOzrtODNIp5c8kUB7C4+GUUUR9krZUX1NvDYSqR
b7cxsL3Wat1zn5T6oaUpcp7Qpx0Yi6x0dJ3oADlpOMvKSY8jgTJnObrF0Zzn/Iwvtj2WoojPjsho
hTajOOFiQnIzNwbI7N48xlJbyLfJ3aMjTc5zFURcIg/rU+m6+UlRhTypxYRS1GzIKm1AJcplEUQ8
oWpaUXoczTg3TxKi83E0hXOymG0fOW8l5w6uznHStG0BzovjZBbtucvol8minZARdICq1FI7k+Nu
HVY6Ndif2DVXfPJnVWbzwTEzeSEbugMPLqoLp+8Ktp7bX2Ii7w848DiNGRleadKJL0nrOmHJ0PtC
EQt6SxQpNu1GC7NxKK+aSkUJBLi/Wmyx4Zgmy1WivAzRiBlX2JdFiEfQuXaqJBsB6vfdbA4c+2yw
rZgKBZoiyuWWmx6g2VqN5UmkUXEyS4ynHLX5/I9//vzqX99XteLPn6QswPvz89tjr/Offn7rj3/+
/Op//PyvX/fHrwdnVZ5+/uRfv/nnX+t0ES373x/IL3/pr//511/77Wu/PMRfntfPHx8U09iD3L0b
6y7EFRcMmH6EkVEE9+FPX4qFEPsD7+KxWBrfZZilDFgVC8QlXeMXFkovbQ4HuKxqT2zIvNDAct+V
+gqxQBuxMt23rMQT6r5i/CDt6WboXTDWk18xb1Np8CtyuVs+egw0yQoKlmFJAaAsTnvPEqFw5Aks
CBCMzIdRc47a7Ag+5EFrNzhqGRrHFIQStLgjLsFbternWk3OFoL4vFX9ZGtrGHv0B2M3HYfFPibD
xpOuDvEQn2JysjJ6lYqUdxVS0fiQK/NhI5XhvAJLp5+jbL6TonleFufDQu0aVecRYN9uaCuSF+Vp
qOt9P9RBSouxDfMMg9YIASOljABijtV4n6dMN2SKsXi9VFtcDAwIvXNPpvI5Gu0Hg1yMafy+vQwr
xbldMCVBlqHhmo5XwAyMcCWxJVnjhJMzPK7Rj05tQ6ZigI2JsVwDo2GAO1yskUMXiQq5ArPdYkKh
xQwD2MO74rKN8HBn7Ou+QqokOZcRgrgWe8Zw3zWlCeSaQ+rcWO3SI3zFm0g3w8weNprYDRrCJxyr
cgBd7eJ1Q8+B+yvoxRLGU+I57XNEtrckW6eiXZzwJ0bqHgzD95lhPdb1I7qPZ7VYD6yEzz1wco0z
07IaYZdoD1mTXqAh+Oy7vEi85COg2I4gKsg9jzF+cw28npgh6zUqEW9JsKDbtmmumWzBvQvTpqST
K2u/7jBy9RZVOhIwGJQqKoH1v8VA/98GQhmbWO8XQcu/BUI9peXXvPqbHerP//On7E9TrX9xRnEc
xICWS4ITSq7/sUO5/zJNh4hrpGao/jan1H/bocS/+DLKE9VWN4GX+5cdStf/xZcR8qiEQdkOvN3/
FzvUv7mhVMhymywRqYtt6jyOv8tvtEmBsNSl1dlY2N+b3DwQqgJ+Aa/LVsKsLuGyaQmdgzho9K0Q
gNyofLJa651WY7efp+UgF7R8GdxcbNwpk5/YfE0S+2VkRmHr5UEfsndlGR1u8WM35TioXfdH3M9f
IFpV4S8v/n+Q7f0uY9S2p4Oxi23eMV3xUy75q5rINvOFvsBQnte++yhKpidg7V+naSWLwrCfK0dp
rlP5ODqzzSRhPK4A/v1KJa0NC3V3y7OH3AZNJivRnqEjfp+ryjx0kXmcdVTNSJvDjQWBfEGKo5gI
n7Z4d8NkcX/0hIcGeDWJkYiU2J8g8mM2ULFyaBGuUYmZQ4tsNAxVXD0ILFdHPD4h6ZhfomWq3ypS
4Pdmh8WJp1ZhzB+Vf9IM/o7/++O1oeTictsohb/p8MoqF+nqtOWZRCwA7M76WM4OIjciaNoFnDC6
wWKXWuUUxN1JcbX8MjvDd7gWgI/bYSTnKr37398u/Tfxl6bi/uYOo6LZoIhA+P9+9VmR4Q5KZJGv
WfYURuPMWQJg1S7q5S1q3PbASJKBoTLPdMUQrMQjncGyzh8r1j27gQEg4+qDTgjs0ihb8c/00OCt
JNqnWukpzlz52s82oCXoRIpLlZfJsQS4+Ng1hfe/Pxn6vX8XjW3PhqfCGc7WoStCfPz7s+mLUU+q
umLz7MaW3su3FBb1qR0JEe0G1cHcnHMINTEFGOMOrhfS+2k3ipYYTBeX8n5a4KpmUhnv0WTtVppR
7Oebcoy2fKMPn9HDfejmDUB0Q3ASWH6iBm+oJJSxH0LAcuaR+BHfsHnmms2UBXMKTq+1eSDgC70M
lHhWqDe1BtNQML/yl1lUz5iHs2NjzhcxWF8yQj2eyJYqSCPGn1isLfGayeDsZmt5Tp1I7BtTMfep
OyH67ToNqrr6EHXzY4zx+qijCnl14Y0aiGbPHdXAzmIk59uu098Bsn6PaDjSte2L2+ROKqI1NEYq
voayFuWbmlRXoS/irTCIZIwI17QI7yZ6fAim0Xnv4lx5VmfYtiTRJTJ5jXXwRTbhRJyY5keG8VC5
NfJr6wfdjfSg7Od7WcQQugZSdXOSwvyaJIgDkHT1s9qEzYx/npZK+kQFFBJrgjGDGBIn86sOBEYH
LXlPEvZwqRqye2UrQ16kLyxA+VvSCwRuug8qsQkSd1o/a814qADz7VGYzmcAgRLj1V5T+Tl3dJyn
Qe5nNSNLc23E6z9cdvhEf7vuLNPkmkOtuN1FtmZs3/9FYGumxCIsQtQYRnCkQV5qvcbYpLYTVLUB
6DarVB2RGBLn2ABlf3Arc7gNG+mHUNymIx43iQjKXUnM5R3C0JhUJvOa7KNUCe9zxo1iZA16mLqJ
fhJb/G6zknaEPd2GIEA4b77F9Jb0erbYXm0L8GX2Y1zinJRMMkIpwwefUUL1RYvF2Y3pRO0i5VPB
1vDhsAB3bARuZ+ofNCQih5y3HX3nR7mxD01rum8QCl7mrntOyRweyB52BkKIpy2OON+CiRNDqX0b
8QMEvUfDZXrrGsq9ptrnkVCiZifKtg80E/3zNFjEJovK7k/u9kFh6d8PlGEBr/F8MrYPP/9FM24+
qVOC2JCYVS9KSQnL5zIjCGTO7jjucsrs0G7+8bW4lP5QCZAxJg1mQrYYozF6oVfOdKYZ68Cytfc0
6r7FBcqyyKHjZxo48vtt3tgiIWWamlngVlqCWVkD6AsuEqebWXkbvq1P5b0LOb1zGc+MtHviw9zp
D52Mc3Ik0qfRzn84dfldag3c0iV/QSNNNG17Lmpr9ui7nmkId+A0gsmR8S5fu7eY6FHRu4avQDza
raoksiGLHwDHfDQj1Kd0XUn8KLfhaENalzXulmiW2JqWFzVKvsMK/xEnDrndNCFaBr6NcU9g04Eu
0yegVmfZRnro6l6Xbs9wte5cC2DdDJdHmX+YLsUeZq9Aa4mBWPPPTNdPC1m9DomHei/vVNg94EDX
17LLgEFlzRcTctluniNkc7p40JGXUVdGr52CTA+hj9aU97QThtMo3M+6SoGb83wFqEpitYNcwc5o
LabuT+v6jVqa/L6yDSoxLnfA80E1AlGehy9r75ikMCofeWuNoNeS7QRu7GYaxYjDKyUwUM7fEwT0
5wfXFD+mOAMQllr3Q044npvCqJtU5K1NkzkjSDMDLOLcKpfJmcRZGO/tgqVIKMQNFYVjj0hDMRq6
NpbrfGkAQk+u4jsIXyi41BNsPu3Wl04DqEa+IqL3+0mfj4XTPuHCYhfRe7w7s+KTXvHMgSdBAMhz
ihRns5SThQDJFo47y21JskHixs6NBB5GVOp0NdF8DyDUWTv8bM61IM/kUzbD+ZwYNOm0E14FwZzY
O9DXbIDMZe1FWBvD4q+rJ2e2CPi6FhIenEj2YlQeA82FbDLpXuJFPvYEYWNrtNuXDlILDgUBpxNa
Ee2ur7oOgdstYq4+BsnnPOlogNnSeTVXVn4Vpx11JQQg7GPSgalvRulzEsvi8vNDVF2xdDJqIIQP
KYUJVAedZjDY0w9mOLQD3U9Ww+WnLfEnEjfUJ+ZhOgZGZW27Ex4N7QbzsgvLogHD6FbrqUk4cbSz
UHzIqis3ZJYdgbVTQ6XWcMDj/IVeSHFRE0IWcu2lj+obqLuXLCIDTBkHcIzFUMHjSunMl5PN4Hb5
0soIgwqKJ3Ou3R0HqzKYXMgYLsegZ6YSKOgwXTuSmVm7PuVOhCKZQ9iuhX8rE829cxfFvZuxQ7LL
lMSjDHG6T5VaPOkFPfRWr/jukKc45sprDDHxqnXyVHyhReuarwhwS7JmLBGgmvi+UGEcV5j+15b3
WLKt+o2jZLcGv0iSyc6TqVE/CpDyRCa0XwvU69e2glVuQ3PGsjc9ykqmHipsQl5MpQoawnAYZ+B8
xZ4UxO5SBV2NTIzYj6ZPXL+qEmff1t2ThkO+xIPP1jmCCCWSCQbYVO4mOQGCX51n8k66oC01T1fW
7Iqq7smkRHhBNGw/5CRAayphSnIxdmIuQU8VcZAtr7ad9kGZyPuWWQ8v3ZVQH2u/aGl00WEE4yMC
YkQux2seKY9dhB00V9VvwuSdymHnrQZcKqtvO8JokSNgKLSfMX7Gp17x5jHNb5QNumfkfeRxyIuO
01x+lrCC/XoedK8gFAdQE4LvqCnc+w6hwUJT7q7IjE/kMqFaqWzPoZezJ+Z3CNt1eWu7sgsFGWOk
G/ztA1Jqrj6HIoUqvNpRrcRnRalTBAnpw4CmsB3hDNiiXW8Jd/J5MNMnhpPmvdB2Dail288Pazux
mLTMUXrHuNPcLIhBSwVNRkht7uS7njNctj6ZSwS3CGOsg+cGOb36X9ydx3LkSLp0nwhtAQQQALap
dSY1ixsYVUFrjaf/DzjT8/f0VXa3d0NjsVhkJRIiwj/34xM7tCRek/31L8yJtirS0Ggp8lNEBG9M
9J1NQMKQiy6LaLZM4QaSbdhYUtd/JfiPfKFFR1fm4dozGae50L5PYpLtOQ1oc7WHmB7LeHwcM2sT
VbHJ++ioIzo192iIkRnt4XkYXiuNuaIlG/89IanSO1xEesAThMK5wxDf9aOFAcF1MPFT63SMFe0X
4WQ+9BFsHvGJ8B2vSp77sJihkWesvZ35gwcZeuzNkXhLuAqQdE6wHWil0GNIQBKLW95cM4+1Ut6Y
10EOp0Z8Vpbqj2zu1K6oqaMWpXEvc4x6Lrvf3qTFVjPycCUUzXSi0i9l+p7aWgAz8uejTb0uRMgU
ITCFZRR0PkUX/ntXFDyNalWfKaxoznXZNmfSn3TQ++BAo2xFNUS+N5tz7OLKioB8bGo34zgNPozc
ACR7mlA+CqiHXC2dMJWDSZHaHlukj77nTjc9JlsiO91Yy1BCu0P8XQraU1Yluwo/y6ZF33gQ+drW
7hflMJn7jtqLQpAT1WCw6owyiRhuAqv/nljzcw3y4eczYlsMw1IfYvlEfEQZwaNWgQ8oPVrbMa1S
W9561U5mJsC2e8Tg4Zwq2g1a2/3nZ3i9uk3ugPbr76kYS7GsWexyUvqKWgy24VA/iYyVHI6vnZMw
QqU1/j2vKBxTIF5FWHBPjO1l4VJvSZMbr85nKJqrzFl7qWNvwZUc89zAXkvb688HGvLSqxWUxc4m
Dgsuir+YPLo6QAld0tHw1xE1oMueNFect1Bp7VvdxeaZwpbPISn1XTMN2bluqTxMAlCHhdNbC16a
eaH8buNGaUyTJQxRoCvQze1q37tT/tQ5tb6asTZbK51YctjWk+83Wy2bExJ5/0YbTL2o5QTvL4DA
UtSRSBecNfqB/1G59N2UiIef7Xsr4Fyw5LQ32m0aQQJcsEPcG6UzfJqJ/dlZuNdYQcutkerB2sfg
d1JGV527vn0ZwqGD+ZEaNyASzpr0H9YB/TLG4qpZ8RMK1cIN84w8i9EtqeylJcKK4w9mxdV+jNNP
mplgG4+T2kgO7nEUVFI30fgUWGP2Ah1sXYbQLH3cGbu+zLMDmXSspHHym825BCFccZMeGTTK2afT
y/6LI0bTXNBGFxfnWtA30UtJqRsO/5CfFVSHwteTp9JVR21M5JsDK2uVhwV1m9IKH3NX0fgUmm95
TgJFE/jvhsb1H7TOfo69Sb6VjmssSTnLE48j/94tzc+fr2ctOQsHO+s5mwLCBK0RL37+gmwbISTd
aC9F2AQ35YCd+vnNdH0JHD9Bfa0sI7rqFi+lx/C0V4l1MvEvL5F2yHFIaA1KQjAmOLniacLevYKb
XInZnRvKk63ITmhWBacCDy3Q7xMQomLBJpLgU9ng3aJ2a1vCN9UNvcPNCzilailhaFLP2Xri0rKz
jnChVQ5YxdRp1xBXvOWk5Dpp4494DhowRFo2WXNs2xj3d0iQhVUX2wvvylBoIUVL2qbhzcKNt0jx
4GAEy7l9IS8sHJ9tHOiHa2hH1N6iDdtZHZIv+Sl1thdMwhZ9/8ue+9V06RH50mXADLaJLl4naWAr
y/IUZcXE/imrzkUNyTwLNmw536u2gh5qe9ylK/seNgtz6yx6GotyT3lmvClDbEE49OSWpoZ7DuZ+
NNtdG+knjGbd2WiOUWT4q6DS7HVXNmyCIGgsC63gBXd0huYiIyjB/BM06EifHUlEZLi1tCZupFZ9
hdirNs1of/rS0i4zwj7Kk+SQtNml6Za5HlVXdvqMFSo8OZrdvVZSvLpa1F0REphB9RNrVT9tH8K8
7pcMNG1qKwjitVXifQBVu6WcMQfNb+kYk8W0NkaTmb4du4ciLwLqk0CJ4Gnq7nKrt292cgBtdR4V
CluCf/pAepj9U+/nO5BMZ6uzm73nRNeYrWAXja9YiO4Ky9dpe7KAWkbKwH1LyTSLyWUpyRhQMf6C
y9495yYxP92cmpUwPP+WZ0TEptknMoaCFnAiILauOF0x1B7D2qR3QxTGwjTuO7++K/pYbHgc2eSg
PrQkNC/Cc2ZTenjgrDOPDg1VrAsezG1fdvWjM1V0IFsCJcWBd6VFms/wAIKE1en3pZ1uWdlCs86g
aUico3v3y8iD6eCE06/plmDDg6BAt7CP312EJsAKr8cdEsN5cCVDlQhKHKnSPMHjwNEve1mcnROQ
HFjEpgQ2NVBJUfjHoGo3FhcPDqrwDKrYWCoev0s28ruR/umUGc8CrCyBwbRmEUCXFYaKhZNk9g6/
9W4IFfkn0ahLByqD4jxcLMNH1VQEq1rXxuyEGyKfQzqJwJZTyfRBdhNJsgpoeYzfEiZ9eOcxflnD
otfQrmcknao/WIVgPQ2cfeDxoHUzcA00SaNFaNYH2cNqGdaNvWKvycYotwYsVsTvcvihOjUwy8DQ
XkmSKwZzczttl+8yRKio08Up7YsICIX7Si/ZC/1D/dqAWqflGB8GfUo2YTbEO4HlnGcN+PdOrZ0U
gh213yL2r5HnyaOVBS7nsysWrfAKNm2e3AjyFgtSra9IAqRo4JgtrKgFjV/JHsbfRGF424TrUKPN
IlW+uJsbqgwpi10zzAYBdnkBUJ4dDcensq6gCFnUNwiMmSuAJT2wIvrN0eaBc6b2Jqzd2QCO08a2
RmyZef9Jfey4dotiwRYyONuiIAzWhtsSeCb8e32ZFATeQr1mbQMYlduMuZf+C44Ob+X67Te0Yxyg
PrYBTa39PnQ2MhcMNfPEXHeGOPU5qQ43ZmCHS27pCGo9hOY0pF7FtkLPWgx+Na3SrLor6BBddwE/
hcX+zJaMr3FcMXIv3XVUtbwdKonJpTJBjSOsGKvBslHxoQcv4k48d04hVqPDYK9tuhXFdL8ziCyr
pCct1HEziLvkRAID0+WYcElL7sEB+dFdkk87CD7ZA9LSOkjhL0seows907lr2mXyofvhyipM/0GP
/AHfjwOIUwgTvCZBQLaoy6itjlmYinMprY2d6J/4mqGqJuwRcosVOCYTjTZZdFsCIWeWegwXpV6t
Vd2jYjEbJStbMhDEi5bapdgIjMfZaCM94GqG7JZ/d1mCIVuTq9pitTX2sz97FljBeZaLLIdwT7k7
fAc930E0odoAS/9MQ1iWoc7LBBdd8rjgiQfbER5yyNqSXESoX612mBsr8bySaDgh9VUbTJnqVgeJ
f+jVfGlqpDIYKJc6Owu9YSc8mAl3IgwrmRFh7IjTQ+MFh36eSCGF3LN+oiZTwYHKeodWmfnNNsJg
U2Lm3LYyfAs5F3o8jo+pDoaM5QKOh/r3yJiq84V1CeQDEHzzTOJhXMjcKLZ+6zwXXr1l0+Oh4Qaz
Edm/ZJ6RUTFfvzpxLx4bFtRUpS+EW6f4OqTYNlMzLWBGq0NX8FZaIeUFY3yOA4/4o01UpZTNHe43
HeYUVRLXUZCm5n0l/WQN9mOd4DFtgUFFtY6IUXXyXFHegk2U36K7Vn1qNPLAhUVnmNFhKKwo7jl6
nclZXSHIKB5xgzMdq6leDYmm6PJI4zXTRpJ3uAnu6WjZgH/Lr3aTu3umMTm0jna4fflWPN7y2lj0
HgQ6QlHDRVMDvhltYlDBEShoob1IAFtsk3tt2TQqvdgqvzdVnL4Muo8ZMPCcY5xozVYF0QkOnLXL
jOyGt5YWd8ubw9YcmyETPKq5m22ryH0r4jghtTOwFdK3Uzvqu7zVvhqJDT9q0ZTDtP2F2dBnLUMI
DT5VGTfuDjR2s9C96rXPNML/igdSqqNSRtJb8cwArse+njTtDSPksWa6jn3cXutOdAOIADg7IvOg
1Rhz+L4xY+PjB1xtcbUzzDhZxWg91RxrGH1h0GgzvsPIuW+a5p1w7qsLbZeaQ9Z8fSPirVHa5yJI
EQ+oZn21YnE3hk26bdU0YT5xuY2KYSMn/MU4bbCNumWOwxUBDfCUsa6jkl2ARNGRQa4BTHJbcBUe
iUAUQrIz1YXUPrYbhhWWxOkqnaWfA3CyEiSmIqCFgxTPCukaTxTpSRlgVoRBwCsEj6eZ/ZuowoPO
G8AiPbz8PK/zuhkXpLSLZR5XhEOy/NZZ/qUsR/uRAPW9jKjRCWpY+wZxZDzaFMtkZr/0W/S1PoLM
G7jRNWmdp2kw2OL0zToIadDNYQjj4XYWjjLsjQF2ivX/yfFomfs5WlQb8/hDAXNZV9Cl2+69gZls
3M7QLMLoCHp3XY6mBkntyzLsx8kuBgwM1UeoZL2TbglDWHJAqWd8irRnZLUDlzHbM/YulEf1ycZ5
7RIsw5OZVeCe6+d+kvhwyxnHO/nHuLfFCtBfuulLkzSo8FfFOKDj9JOGIoKFg2PxNnI8aRSDkW25
1XlItZPFcOoceOW70LtgP/eP7rRPbrOLomiDrTtYNKBhSL7EBslByyhDlHUZ3mmD/KroHj+HEPmW
A4uOFfymlkkaBp+C6tilPuyMbBC//apZT5jwvxL2fwsqpfFgy7fIzz6RdVkzCsWjtEZVc2tUeLuG
uI5zG/8pGW4YC78qtOa3sh/WuZs8dXjjrmUh3zLNe4hKy1hEVFKsrfmhRWjqu/F+UX5k3Ptp+KHE
+B5kfng/L8hSN35sjmr+PYWXKaiVCtewfIe/4ZxC1yUvD5aYPfIYPkZmPS5hS4td73XvedcaJzut
tT1j/FNdg0TJWTO+qEmnE9lyHnGqGRe36baJlaOC15V1CQf9Aamp27fxnaCdY9f7rVxqeFYLYp4k
p+jW6FXh0YAq/I1TOxc3brGF18HwRHWoxxoCR3zOP7QqRC2pUwHkuYlL4xazUseBC03J4jKRpXNm
17+2ef7sctF65Myzl5qtJWLAseply+Zmuqux7awltVUHH3fE/RDZvyYwecT4H43JgJ4nm3y2AR9V
iyIrvOYAHz3eZnn7oehmn6vTc2mHT6RWRTIW59pssgdnGvSDo/pftRvgKLe9bSgAIDcVF6AwBn9D
/PJZN5lYpZYgT6/1cDByE7u5r9wDBqKtN2QsxAzf3dekUTe8k0eaIcW6kJDnDIG9bnCJ7Dl3DEOj
WxaxLNWqngGqCchMj1gskjCWe4rGzLXPM4OSneQ7p3Tq3aVc1Shixh/lcMo0v3ihhteJ+u4VEdc5
YF10lj9/zKIACFoSyWNrdex/a8l2xP8Ou8J8s3TUXx25eOdWhXyZuHR+vt6QE8dxrXVYLM3mecxa
rE9pcZ1wxoC2meDyxHFwZn42XUTDjCECL7j3e+oW6qx8BgVUvRo5MT8YbqOa3JeoSZmCKVfhC4UI
SFMDaMKkvMXVFD72k775+a52itvDlMKoZRFbYQDvazqXu8tkpe5L5dLYwmZ2BaDPP8Wa45y1ysDT
XhjuW1WwYmD5+8X4pV4UbmffTw7RLdmqZkeutL9HJwBU0V2NIeq/zJ7GOj36bUTah6nagQwxxLsJ
WOsmL1PwbJBKl+B6hrcszz7B4rprQYZu65Lr4tGhXqMqwQiTFyP8edPfgiwNt1UT7wIoF+uxtLsT
wcx8NUbZfUkcHLcuN7IixGaG+u/fqUbSWCB9Apem1ay1kd1x2hAE7RytO+uaQSFiGSdvXVc/ueDc
FyZbxos2tGyndQTU3MCTU1ngT0xw+GmHy0XoiBmtvc+CtmJP4So8x2Z6n/jcrL1JezcAdR9a6QRP
epjt0jATR4W8s+rmkWYgioq9cpmti8aJr12qiW1OBfqe9sZdVLHkqIxRvc0sxFgZ21pidVQoAqsy
7660fmgkSFMOUdQTt0BsdxyCYtmw7ETv7jzhlgdkwXYZVulNT2CeBAZrHhFGCj2Ne6MuKwlFOZoj
BLp+Bnm8U6k6e9IumbGt+8XvEt/Od9AgADcGBGSjrctt3E7enrtmeqXj9TiVtHEHZag9x+nc2DyN
ydcAox8WnLwXTKqWUZ8uW6/DgqCb3qEIDOuTwP4rj1P5BlMT0GoT3qI8lE/B1G3JG4jfScZ0LsvC
95TlztJLs/h+oI3WaYx6qTlhdNJrjSFlE8O2bbhr2gQVz4H1YFfF1SX+d41Aqp17yVKEoP42og/y
yVMCDmWxnnCecPfv7Kc0QMbuBa9Q9o+i0RwCpeTwM+OogonS6IwHTZGduXIrGFKo2fHNMDUorSWp
fScX1R2lcuHeD2Jjm1pYGFLf6LegF5lAFM59GctmYxdYaqKE29vQJMPFLJMIkoOj020vL3HgFsvO
y4xHs0bE6O1hxNc/2HtVEEnkJuicRFU9gIEGNEZDwJJJIt4bqwcSrcjKMVaywm76Sk3/vQqD6Skh
RrfxCWZvJ4tqGeKNpBRxzfw4Jf7vmg8Nor9/MYP8B/Ph4/vHe/35b8xB+Y9/8yeLXfzhOoy4Tcsg
oGxKG8vXP82HrvmHbpg2YjQ89n86DP9pPtSdPxSjZQBYlgDI9cO++5PFbv9hYFIF/COhz5lzW+3/
ppJWd/7GsdMVphXsVlxUjsAJqc8Gsb9YV2wTaGlTOcZWo16IzVNBKWHn59SFDvnBharFhnT+4s+f
f/7m548/H+gaoTD8Xx9aEmwrnTJAdE2aH//8ST//qJx/5s9nPx9gVHksO3Y2Y/1FbwSM9Zi04kAf
U33V9z2L2zrMDj8fWLlhnaBlmjxM+c+v/XyWpT0+hp/vCWOTZqaQ3FyBO36iMH7KDgi9ONlhrGVb
7IYHwyjKQxMG5aFszeIg6ooLrIheCyrBDyxUcYSA1Jl8RbKOz/r5Mx0rxqG15V0Lk9tsWbskAMEP
dYM7G290SyBAJa06ZKZgsUofrRlOyZ3VNPPKr3hs6eTo8fp6wAjuDQeo8Jh27ie54BU3BdYeJTfD
MsvrTRtRf6SnefbYVdNzF7a3icKE+6admOYmlrMlAeTeJQ4cjhaxo7BanXkTvFDkbx6gcjTdS9Dj
aKHWoxJpjFsveGJ+cd+l3pdii70x+mo3eVlFOP2Qd/Qfean2IGOgVjRDoZOVvzkDFugMV5doHY3e
rSDmfMeK4w0H2niR87I76yR9njaBfy2gqNYcEHucb+rpt4Um97GGb1Gm6ZrEKqwz/KcYuwlCzAAN
ctijoa3J0QWPlG5qKQBU8GIMucV74NIvxugbcpXVivbw81kPfeKAsuDrAJ3+/BtegLnjhIU4aWY3
X5utUsM0vE+6/k0JWXM/sshO9ZTMyBm+maGqTdpXJgy7YgdXgG2sF5wY4C9Y/T9aRrPSkHExIXTd
2qnBQY2c7pTCgbgB8rEfEjJ3vceePGcJ+K3TDuRY8cUpL13DAEnU+YVt9YUYqLZJsXfXOo4bpQGk
Acf8bRpYlkRDTjV0fpWJ/6rNSDXhFNcIm/vCGNhoxnVrLPWkekmL6Fl56UfpBp+KpAoq9Lflpvpy
iMgxFG342BqQQJuiRc6ZT+6fM/zns39cC4mTHX4++/naf/YtP18zIzkH9ptwW2vd3H+mhdHxHx8k
Sr0Pu2WpCCj842vtz/dE//qe2DOb3dR1ANAwcNRiPKggHTdxnT8xP2+WYYwIWxOc5n+t//JDjxAu
noQxdUKA52G/6uN2OVm9ych4eu9SHH6tZzCQox2IrGI1LFRFC20WB/6qtEPgdkSxcRd69QbMFLlV
vENrfYzLi8Gz0sqNEzWb3skx2pMI24wsaPSdE2BcVb19H1vs1rQiffV16wEmxFdMrjwvZwMimind
zwiwRf6dNvzHK8t5KGuodGbkbTTb+kh5m6wJCESnq1NJiCklyJdX/rkzXQCeZUX/3ljtVDEn8ufr
YPJ7oL0R/WEjwamWyc2iG4aQTGyf3dlbJB/YPx2ZRREBt1Rlh0Zqp3ehcnVcb2G0pIFHv8O2kSU4
M6wou4t61QC2axP0UHZjTPAK5Z/qcARUoBzkAUHUsGxcPIPzigE4sntPAIyizDAoEFlCCbxQv1BH
sSS5SSDSJcE1eP1B+GGywzex5b97vtcMH90uRmwOSkcnxRi8RDYcofAaTOapS9gsmGUHAn5GomfV
o7Jjhq7iMe2oOQ2C7C1CCRvimRFpPlCptrIASFLv3RmrzB3SVeBHcD2KbDg01MmBoGaZQ7BYO0gN
RQWWPetQqvSodmUiscgy6PSS0f8xH7i5Scer1qGMwkus0ZMKpMVAIb4ojheXe7LOBsX50TfTtUcw
GVjBBiajJ1CetW7Celf3Whffh+JDSzHYN9ahBmLRMsyyJcu8dKT8rHs3K7hoRb2aCMsT+18ntfYW
+9Z94rZwKrhPaRBTtMh9NvgBHagvxjv7nGHNUThqY8bVrYCbOOLzBVUz8Cvsr3kCvJwf7GuUv3TL
oqFfGpx7VF1x3IsqHdZIjnJFpDC/67sImiC9GUiZ1rfXcEaAvXHvOpsZwc8f/SRwz3o37sY+Vdfs
d2/tmfqv6IudxrWMImxsw/hJRewX6Z9nt6LHtmfnAF186G59/8CTZ0kpxHihRtj2cJfGcpHmDJJd
e3I8QKVBvykdOS0DZRs3x8/kDcspc1ESFYumIa3j5ltjmvRFbch7OwhnB5HzlOhHqzhXif+p9665
B1CPHY1ZyQwooj87kIrF6ATUFYYsb7X/qsrmVXcKc65IOEyJj+y1pcPg06PTDpzjEb2OVSrjUko1
aPbgfmFYB4gSBIrsFytE+gVX8wuMIz9tQHOeiqqjijPDJ8AJtoFyhS0RKQZ9znlK3d7Z2H63t7WH
sctP/YCyLJpD2hr5ycGrN1Ujqq8PViIXEAeEiwfM4rRbOiEYk4jDkY9c/B7lGd0YrRIKQaVq3pHE
SYQ52cZNs2FVA7FdAS7bYOi6a/phWkQpDlE9XNV+dRfYcKlgvqpoxJvadDfTDnXKKBFsnf7bMyBJ
UCWizoPCXkgb8j5AI66CyFwR+f8VTswH+nx+ftbL1hSnvKFWpqvrbNnIZ53KYhJIb1USHg0IF3Q1
xkwW6/CeQcvTNPs5uTncucnMsOyrXw0axtJryYCQiob6VDw0TnvTBncuv/NvsLo+JfWmIeNzzx73
aa9ewN/OEiTmEyOuXlA/DwnVjdAOW3M2ZDJTg8vaslmqIuuK8dDfWEZ/AQLJXyM1LPoQjThOALOT
AOdoxdAoWfY0jsNenBHLmGVLQy+sTZUi8UKlYcJjOsUyM+I9QStv4foVDfUjk7PE92hf5TZrAL8Z
q6/RNtQyC6S5GM19PoiLU9zi1rg3PAhcndKsVagj7DDdxpNhTit70J/6KOHERcjxmvQ4+hO1g66H
+SELVrNxm+F7DdBMxzVSZO9Uve800XfsxPzX0AeUJUswVh7Yf9moYKWPtG1kldrxYIuXnk59Tu/W
N8GGDptPcoka6GF0Uq+TQe6CGGHcqhYT/cbbNAnuyyapsGRgLqv9UwYEtblSobyNNO/J66HKo2+u
cmc0eWtGmx0dDz+DeGcRu2eV0QXcJN92ylyEMp13yZ0Qr21LCwHeXO+nBLKYbjXyP0XGO2+qH4nd
9sncaBJZv5WBZY679zbtoxsRDrEyUyprJnoXlgENu1vPKuOF3uhil6zB5cdPA+uWeoipycGIG5vD
huDByGyMGfRQnHTYp67T4bcLO/wFPncvrYVYNVgpebvmUZUULA+Rka7rrqnPLNqcQ5JHDgSf1H8I
u4HzNPL7T5/lZ6Np/m+qU16TKrsViM0rRattQLHeSfoMJ3hiRUs5ZO92Ez4DzSBcoBeAffQE623m
UEeGkM7C3O7gf5GoKUTuLDJFA/Gg3kr6y6SwraXeuRlp/4rJGavYeTXgR9WwzJ0SBAa+Rnq+Lcwx
4loXfnJOCv1cJ8MtUEb7YioGQBBjTqNd6XMXIPZkArxTOHknKdCu85jZUTTCVdelmV471cR7t9YE
J2WD3dhRFKAPgsOXJoaAnlUV+0FNz75eQPcwre/Rq09J0Cqcg/uCmdA66wKcJJaLuiJpYqmHz9Qu
npvQ2dsOZwR8YixeRp9twB8Ei0qPXtvIXJJdVZl3ncOMqm3loTSdTZ+2NlEVv6T6AMyIHQChYHaz
qrzav1hpt1ONt9PzCGRnKH7blfvM6Ie4OiPCBd7zjxApcMZpaRvhl5s6byhJrl1mTC5OOtXtSUxh
AWwp72JcvwJzK8ir6TEWhVk7L556hMcFSaRNJ1tn5Zms4cL8IDwPklyBlX1IZ8fu2pPDsPYUDle7
6j87mzEcXVBnyGFsb4CU4JBaUJNpHQYDujggnmKpo2Ft/Nj4nriubgxzF64s3X1gmg9+vTMDR66C
3PsUXgTToDZu/mQ9o4vBzqRCWV8qqahB8lOk6iDFDc1sZBzC8qlxX0d4eFwVI/zJNEP85ygGGv1W
aIcrmzCHH7BJo6BTcl/cGChmA/OYSpoffs6JivF6aSdlvSwwulTGYzCN36SLXqYuKhddMW5xv68a
N91pOT0ycIrJL7JYq0JcLvoWk1wKgTgBGKT/9NXyvE8bYlMayhGT1cA6KFLDlCHipNXj1DlNLZ5E
LdjIn/5J0jhnT9zbA5NXrsGI1ios/b5PyWw+NfrS0PCohQ2F1x4xxwVvV2IH429TFZ9wwDDMFEN4
tUTOoiovt14jAqIMsJkDExtx4L631eTsGpZ9SxS8+Jw3hbdikVO8Fl17qevS+0JkumlkRV4iwEZr
nzZXgvB+c/J4TDGIxtdWD9XDz7dSVnxEsnZeBSwwHAjYxwxMuUejxXWfZyJ9Zm71C4HF+6qYvRH2
036xtwBSVLU1jvveO7QdsI9YNFsj8NpdOWTxM8n+X+dOS4aX2uPi9mGlhdLAwRT59rE2+ps7mR54
2M474ud6tEI5HXAwbYwkaZYJ4biVBWrr1iiSU317wzS3HVpdY5oUI1mE+NT1UD2OntEfi86Wy8xJ
6lVE8cAK53i6cIZ2Penho+OFVxZG3GjtZtcXTXmui2FfaAknbb1XLiAWTMxvMnSK333pv/hgiM6p
PfcyuPlhRnZytq6EwDQXJ8+SfEAWhg8WsbQ+BORB6G3Z+xT6aF5GG6ORYNcz3vXO2KFH75oIk6+b
rdNQf2eB9WmyrPZDisgt0KE+3bvAvYZ1Sd0kqctgmfv1W9+fpk/dTT7YwjIQalW1ZF47P8r7XR2Y
l34gINGJ8UZW5mFwQ3xKrf2VQOtJ0aWtuD7VVnEJdXuv5dqjmsQRbwnjJepy+Bnlb3wX4YYO2YQ5
BEEtWBXLspyxhMATdFgZVaT3jE++laXYsndr0gpBQBN1iucqsLKPDKsZXM/szip6a11q2pdBMqWe
flcNkkOKh2Rp1/lzHtT4cpLbIGbIE2DVRRQ0Hc3iHchkRM/wW1TU3wmAzXESPDA1AVtLqeLKco1+
F9j4d6KuszZsYyh4Zcti2+ZJWe2VjT7gIFVBRsdYFmHsZyi7Md16X0fpuyHhhoSp+kgyg+HUBGTe
St9sI340SoWNY0zfygaWUQj+aVVJ5wA+r8jzizeOBqZp7RW/kbnKHO3AK1mxsvg9Jc1jGMrjoNKR
kCKzeQzimu//hstPuh7yrGorIECEYRbja2IqblcDDhmnEQp4Hr7UNBW7PGIF28jJuhM0IQyx0K99
qVl3XTAE18ZxAbjMdy0tUOah0bNv6lhhIrIMigPeIIfXDKaQmzCzG3uJaQGvQGWe5PQqVTSdh05S
Z6xZEOFxmfRtWC6CJNy+dXgol6rKPwLd+aIlGJyR/VblaXwYLDbcBnzUZQ06aEEqyNfMfB2WbXAO
ZPkQ2QZUDWuLT+sU9Pe5A+yP8ay3zQVMrcgNtioBqaZjEKHWNOkgcpf3HRPCNROf6h/h3f/D2rWa
s9n/dWnO43v6Tj6leK//WpkjjZ9/9qd8bf+hmxLercOkjwocgTr8r+y8QL8mAg8WTWAOkISd/392
XmHetRxFJtI16A39V2WOYfxBnwtPVhIvjrQd939VJWrMHTB/KTbRdYldGOexbRqQHMlV/028blrB
ljIf9w4Rx6XFoISdSHQ3TWxdUsQbS2A7YLs4LnAviSWcZU7eEVp2yJg8Tj8QNqJlln+bvoejXsMh
ZeNOspLoylIEAOtnK+lni7jp9/EzQAu416UxG7R+/eXI/yepef3vKvz8QhRav2nrTAtAAfz7C3H9
dLIBZw+gaaxd6iqQiIPYQI+S7LzErbZIPMqIojLnAyPKS+Gq8zg5T4Uf/9LYNQgf3UN/BjGPZtsz
2C7RhP+H/+LfSmTmY23QDkuei6pDyRX07/9FifYsPYb++zxzrw1BZ/uTsNyN9REavHKxmiQCu778
iqRPDeD/cIT+Q8R2/vUOUXWbUgYL68Tffr0d4sYhtTagMvB7Grdo1pJkhwpLYovTROGy1hyNmd8P
B53WQMZwY568OVF8q+mB1vry0a3RDYKeMqWpjR5SR/8OS+4aWFNolFGi33QBgsB/f9gMrpS/naRK
tzlFLVOwzzQN1/pbODiidEob+jTdB/p4G3XjaXbk2up7DGz7YhjlrrUcOv+E/jOnxfkaYPeswqc2
t+5cnwgCKXJvYcr6EJkVply3Cjf2ZIZ7G3rtIjK94Vg6MaDuNknWba3SeyvSwI421SkXNtRfUKV2
R/16FbTRQbPss/P/mDqP5caRdok+ESLgzRa0IimSkii7QbQcXMEXTOHp74H+WdwNQ+zp1kgkiPpM
5klcZvcshT5zGxUcnDfm4DOedHIFoHjRKoAWr8ZDxm6bBHNrOEhZPpuFW+wd3UvP9FA8jOkLgXNN
3ucM1CPS9+Lgx4wYiyTuLDZ8DO0nr0d1jmnU35jpCJLPwJDGtAJHNiLv1jXMk0/ASBQZaDTQusOm
4VWS5iSProjo82MVb+ca0k2gswsg7huLMSx1dxVr5FDQtoCL0ge8un9f/j3IKWWXzOQVyPCYHQnD
/u+hn5alBlncK6fU8RgvD6wGpoMCUnAgsfNFx9mwzVnHEXKgeUfJdISuYHmeNt6+IqhWLyxYaGgt
IF0LmZ4izEqnv6+W2TXm0+QLgSACv3LBvP49ELnMLJYXbDWASDX4RQ4JLuODXXV8NaGpxYhzVzSM
n9NxKxl+HNrlwbd7pKBNrvPcD1aGT7Nhk3yyRqQKQahunePfV4p7Cjr12Nw4DLLpfDvv6EJQ/X8P
f382npGuFyfimEMpGudgVHV7ivUJv7Ntac3p7znJlR9stsxdpaWS/rH5V9uNtxMR6HnIc0xxRB/v
UCmP58TtGPQ4bbXuqSFx+wGO1xvxynY6uvjLAy8YW4zUsjYIw6ILbwfogaiVa9nn033r6yNY8Wbv
l0Z51et83AUJcA4v8iN25MsfyqgBSQw5M/IlVjag7uniJLhDUYMKp0vth1lX04O8OQuafaqANVPE
jo8xtLq7JKewnbyCsqGL7gOJ7KJU/aGb3PRqwWbayaHgqp8a0MuTZe6bdrCf2moJ4KmybSCnYSPj
snutUXuv4iHKrjNF2CatldrHsjyyeerCZZ7DHTd2vGZ/Hqa2f5TWARNeDSv0IFvPYko5AQ+MUNtK
5b93KY2a0mW5aZuRmSBoUKcErGvFOHnGYtiaGucVHl3GZwN2OkSkIJGSmPzqG8y5NJTc+zYqp6Yf
jKvbEiocxebn7DhvrB2TcG4D0qySFjyu+Vmk1sExy+/IxzVE1u1rZoNvwNcEKqlyDZyk1hCEQdP8
i51gi1gZyX1Ku+rVv8I71/byThke2u4xBkVNIJIHkDQrgZiiUmJROBdvA/xJBLDeb5FGCoXv8EPH
/oYfcRYjm7+YzCFyNVHdOOtuYPqUipNhIrqxnIG4SdcOvVilm9a3vTujVbBgu/5eH7sfFpLNhg/A
v74Yp5UpmOGI2JNhR+tHx9+k+ItiJrJpsxaxo4UJCuHQ6IKrz3YqZqxA1XCD/VdylJuHtOazo6GT
DwcYObR2+Py00vlOK7bHGY40zIRkDi38lcl7M0bnEC+jBm0myydDjrOqknNszr91hQWeEdZv7daP
EQrsyB2+SXlLVqQPTCHNZBGjXdeRtVTJEk2ix1+Fal8EEqgYZzscUbaIoC0wx/LD6HS3mzQW8SrC
prPu8bGt44q0B61RlzirrJWukWlOd3vfata5jf1Nmbb9HTDi99hqtvTWqGd1Ml44mK1w6XzI2/DZ
GAGIBmn4AVE0PTmd+ITLnG1pFpmOCafcjUnz2jrsreZmjMi48m8Z8EGuUmbuxtJHgTzJVsiTyKTI
oO46a62Y0Qv59db0WFtFrbl1yyENjaw+NlrD5AIkxBqPDTkkUxOHmma9g4o11pjv5Yby7AFOco0w
qbPtINQFEmA9llhHsfD5pE15gCIg0n9qGX1T1PuHAl03/swdXtZiK1pzowwCqcZewzbAdHV0q1ej
Relvaf6TifkCBCrpJQRl0pC0bMjovHXOfmjrF0dV+8kmnjnSN7hta8yrS6vvbzUt8Dd0Tp+5nuI6
YJc18+4L6asVbpqUV3BR/4M6YfG++H6/DewpRTUxbBrdH9r3V68uF7oiwgNPJ6rAn5CwDaYITb75
ED9YLCzRlCObVl6+97LgORIpdV0Sv3CWY1dyCf1ISoVGnVOyMkWxSTy0o2P663Tl2USYncYmIyeG
n1hcnUtcY9z2Md1tMn5BkKEen97paFrTq2v/gHn81qPyt2zHH/Ixhv57TAOmRPNwH/jtv8RbClfI
MKn4Yqr9lGfuM5yU3x5pWIjrs4ErPp7qtC9CfKuMdwp6eMwy/JJYcLjDqxE6nmtYX9upVw9YTzJC
sNo6HOuCIXEzLykaq5ItHR7aZ0Om/+pyYDviEcTmWO5W1xqM78xr5WRBcW+yICS+2FzMdzYEGy/B
uSNw4ODU+RrR6rsMxmBXfWdRwUgCUx30rHtau2I9zhkROAUFvDZA55ig23CMrbBksE4nA5FP+Xtg
q0uuBQdQjtdqEeQOmr6W2KNCjziLsJ1RuikQFqPTHzUnY96EEwlbLlvh1FxCKo5xAmw6J0BykblO
jfvm4VBKWnHzDLpmpmDER91UlV78PArWiS8sdlRPeq9xF8nhBA5BjnfCe7bByHri1+mrz6wKNrUg
99id+XED82XKtEubAqZMCr7bwm7PcFoyNudfF4D0ZgPNtAY+viNeO+x93olY096l6E/BYrjy+cH9
qflKqGIR+UNBxaqZMEqwsSCOZxy3WCnx3PcKdyWvZZKre9VVKHkZ6xI03l9zJm4scpwv3BBXpx12
E0LLpb7PZ1LYq9E9o/bLQphLoAj9V2V57pb3z77ruoOWf0B5vDhN/ZS1WOVdIKnr2W8edS5IZyzO
k67eWNfdKZ3r1tH0w6Sz31l6htYtfqx6HNn4wKFh9o9YWsKXd62zO3h0ETPbMog+ziKA+57K4AYp
fJub3VdBhAJTd3LdfeaFFTcgQxLIN6b9Z6Z1wElon8AQjHgp87ssCT58OsSV5yc6V6H1LGqGFo2C
vBek5l7GVrmr+ukd6OZ2UkInXq5x0alI1K3+FwuclmEIkwldi3ZeIRnr58RTt4j0m1LzmCZWjy7a
39olLMD2tRHvRHdKkTjofvL9989dt9qOaUeHZEmG27gpPDNGzBkAblsU3ZV4iydN8BZNv7Jy9yrt
xrWvHivD4MyTcDvSCpCUS3EX2lT6YeD3UHfTReJ0LspNZvs/Wh6ABqPHWJtiXHWS4cwEanJFZ7wX
8wKEXNuO/ptoxENprhMCDqGeR48DPHatyfkIXQzkceji4lol3njLiZSZHNWszfw1LwbW9bHtsuLJ
oUR0n2YbcqUAfqKkCGbvX9a7sPunBVCUrbj+7v5+oVKiVIycDnG9XIFb/YZ2dnWclc3a1YasE/PT
DCXRKdKw3tnb41eRLWF3ekWVo7/XLfLgIP5HKsZuZA9EChAq31wKZAwjtCyfgJTOwUUQm+RZdFn1
1JTlaebKy0xAF1AlSK7JumOtQfVy0T+hDWAIKbJrrezf5fCmKrbWfhR/O5Ats/6D8CDzf99yTllf
IlfAQsZez2pRWnqIO5XzPvoWvptk67b2yuwos6SM/dCYyt3ksfz3CVNaaoiSaWjyQl73K/DkPuwC
7FW4m3edjZ5gqjLUBxIyn5vcLDd6yeuGJHbDW9dBzJGT4e6GUhbqfgF+guhDK/Ev9BhZWAmiJpHV
0uJn1sn4knzq2zFQUJcoQudAyVUVaCxzBT++1VxLCz83MWrGVmKH0IT+wNtmrVj0fFD+8L7hhxQu
y9B+xXRQJ59ACGodIsh5qzS/W7m5RncY6/4eDM4prrqb0IiINQLsogoQL1r/4N/fHw1dt8+wSpgJ
ewqHCMRSf3OJCOZkJGEmznB6BP6/DAF3rPXvTQ8t6bMI2p0hvgpMiWoYYmr+Nl3//Qx9JD9ALRG4
N3/bRI/ZNdGRDZPJaW7NNWnHZWDtbMNePLH2W4/scg33LQs9i5tX56hVjqSoW1LOi0ITHBiGoKs0
p5fYKy4GvVEuyGsgq8i82llzmwXvMD/Ti9YJ7ZTVPUnKmm3ggKR4rdziwnZAHBrTKd5KlWw6X/Nv
lW1rKGsYfFNYMEqFEV1xQ9u2uJEZT07p2+ROP4HDPJ4pZ5hJKS6uGb0Z+anodHQEBBvd2T3k/yAz
xaGt5qvVFoRxkhjHtsOJr5AOkuvgvLhoP/ZN7L+gOdS2vU1bXCDyuy+0iJQJ1wlIxdPmU+pyn+vL
2sZ0NjMoRkG40Rz25kq4ybH3234vk+6+wPwQDkxtcbhvg6j7aKiwjJguPZ1M8r6WhBvFZVgxK9c9
M1llbnyzg3KnGzk3VWRrg9G/BPm881OjZuSASQW08tQOYOVBU/ZyJKCzM9DP0cvlpscCA1VAp33B
xSX7jtxeQAXHys62RTejCGedOrfGldKOvBNydVfBhFnfRWLX19aDqP0sdJLyhLXaCcuseSWfYjvU
0d7MECXYqXFgoEbqpAW/nNhSUGM4Tris6396KruTbpoEOzTmc78kyGk19vGmctZVbp2CKCK6MHnw
bbTcsT7cqmrestLeD1VARVTm/wRlPuATjFV4c/mWJ6/NQAiMNtYnfz3hry3QF4aFXz5CEmVNkjr3
DmrYsNHrmPu2fKowWdMlNBc/mU5t4T/r+ABCt/CfkmI6MVTvmdahzKJiRdZJN9I2wXtUtdi0jWeq
L3unU1zQ17+6kG84tll4sE52LHtV5J9dGV+nuP9c3lI6gC3+0XbV6mTK2tomDt8kYWDUynyQ1exR
DTAsirENKT+owd0QoORNkNyjl3kwboIzP8nB1gHn4GbrJp9mM7wNnaKv0qYHb4qqXWEZ655Ii8Y2
f6zE/daqtypWLLKbvj+YzWML/zEU6Oyz4Xus+u9GoxNuCQ8O0MaxipBb/k9bN453voZyZUCFgLps
m/twTRHB8FHCObO2CDi0hQDHW689LELcZ93DiPhdc6CIkIYo2nmnMy6w+7bbFi4kytl6wj51lqw4
V24BIbGheGEQdGta8zUNpnhj2OrAeg6f13JxM2m9mqVGRjopFVZv3GVjv01H/eJn0yUI4LVXHcSe
kS4zEtAuARPBgnEa/0WLlurgXzcEPzUrUmJY6efRmzAB9FYJyleK52MfW5++hoCX3CnoAaj18GAg
Q659bhat2uACYTlZXdpY/+ck1IqwpQnUNuIwnsR3bDbo+WR8xZ6IdW1oNkmGRcjxX81A6yiUxLGI
QfskPrvHGoBeggkkK0hMykG/MGdkRhHBEel7VMJY5au627NW3MWNG6+9uN/2s24cKx3HmqDJVgI/
HbwcfQoe+zEtdvAYJKVw9TDglkgj+r1WsjaCXQlBpXXugwiF4YSGap2tKbaZN608pH6yqa/SELfA
SY2NwlOE6gJSQQU1JJ7HlzbnDPRwoIRsprd4r0nVpa6RoE9wsRDmPMU/yICYL0s6QIIvbFmgCEXy
0+T2gc9yzc3D3yRwbui1mm2dV/GJUTXCtIHJSY+JbZj1jS+yYpfS39NqnPjRuP2kyb3MRyOsZXxw
nTY5FEX8QMH6BTw3JUUHXd3Edy7Ln6ycvwNnqFgReGID6QyBq11v+5hLxm03Vu4j367KT1PD223s
lcNYYWoIkVDYTZviEtVIFiqve9WS9scfo+ea0dAIzRm6QLmaDe1Hc7W3kghSALQ7320PCuhT3x7w
zx3xj4Oj9cW6kljtiJ2F61ja76xS/ZUw1WfsgxXwNR0rfwFU20hwkng2LJRI58hHPwvEJt6lLr9y
1Q/EJuXDzoIYEbIL5KaquqdGyFdpej8KWKiXRN9z1e7wolBRmgp8CiyWpm6DtfsZG+UjDcKzBnGj
HX69oR22BAHBymHv7GQY64BvIR4ANRPHebOCfYbUj3GVN3cffdvn27HmTUHDGbapwS+YzIAU80+Q
+v9IuPwxmR84mIHDwqg/RI432Ruo66Rt3Mmx21Xtt+MhfC4LsA92spXcfT2XNpIsAbU1meVbtpSn
xANd6AVhB8q/bJTYqtwk3hf9/Jx/xzW258rtXq0cxVIfWD+i7TDpIcwFW4Jtsd3HqBnvh2J6Qlu3
ZpyBGQ5TXd6xYozgvWQejtsBU5nuESOWEXEfuC70OfyBJIAlxyBHAw0YxXKHe7JBf7RJvWa+hUqQ
cjD0NQ2FM3TUeYguRdnfzSyYgY0DClo052Q4RTSKILnEOaj8995CGua240UhnkLiQMY0oKVwDNIb
iTDojkEBbyMR0VeQQZmZ3waErm1SE4k5A0tvsuk5qsisHWMX91OWbhgokk7inWRgWisQBEboDK0R
WrP35bgT7sdWPmtBsvFbfP7I5o/K729ojjpI0jCb6ueGSNDjoGU7w5NqQ0SLHlpT+sXywwFcE1qC
PBA7CvZeb377jLRCnxuQ0/J6KYlsj/P7BRzApTX8X2Q1+OvJxdxmDp66PLJgIkXDdRAjOtaWGAVu
m4ko3ig1Xrh6+q1ptQ+KktuYdX0d1P2PCbViVRtEzWh5DVoCsVchyHEWqj1EM1CENDpDE1wJrPlb
ozpo7iDxg6l1LcYfU2gdEkZYCbXGbqLDf00BFsGUWlMPXJhuppMOHqQpSdTtPmy34a7RGy+BZ5PD
xgcjnGT/qWPh5X4ELHDMLggimLP6dUtwcyjSbR/AFsKB2ZLHMYsQAxo9v/sIIKE/l31UblSGtk3X
0GeZTJtp5aclQI8IeId1LHWPaHYmGXjLlBMBq2D64xLhSWLSvHOt/jaYVIuYzUeGtF0UlKB/inEz
tD6HDkFrKwfDJpenA9Blb5qmt5I12tks1V/zPs3W0WjdJEoJIsd0tUYlhjy7ybe0l8ABSygXknBI
2sTOv7G6X4+OmZxRLX0lwdxdSi3wDm43n7Pl2d8fkZwz71pBn5XlbQeQFYelbZz1qfwa0fPcYoew
tozgH3A4UoLfygrtq4JqElf9JcUYvk4rDvO0QbyJ0wlUtEyyp7zLF3Dtdxlk9dWUAAbmrOoo02uk
ZiVgjoqFS8mLR7IjptfmAtnqXzDZK5ACjA99lEzjeDYbrlDLVdxw64D8l7zn9aTgE9SBHdi7LrKu
BfiklV+Lfc5UO8UP0dWO2NEkAu7xUf/Rfzy2GekCflHl2zIuUctWAjVHtTadrtqV7rhfXFU7vZ0/
u6T58RU7UHNgl1IHBtMb/lKYJ1TqyE0a8KmCyzllaJJ4CvYn0Uxy/JcLKJJjBJ9Rds6z7UsXOrII
+NsqHGPtBr5UrCa/oQbov6FP4ZXUkVon9aZ0uneSiL9b8DNxbZUr2/ePlofKZ7hDRcXpPflAfyVz
0XGgIYYavWJND6hkSK90vb9JxKhteM8DnPJVN2+DnHi2fkHKeCNh9UPq7nqHG4SdyFc2wvtS019Q
e7jbbiHJCX1b1OlT3Gg7P64mZHtTS9/urVLdZvg2lPNB+fHBJHKZkwJIndHsZsxUbAy41g1uXaGM
iLAPhtlYFbP/ZcSFTwqSrO77igj1GijSppuSD6bfVAlL5BLAK20cIDzOZ1XX3UbTgCRSbNS26QJU
4nvrjvePxdFmmCf9ILzqOtXpZiibh7mCkUCFJplUOLXx7dr6BbJNviZpuZ6ogh2FJgk+LOSVEfdU
zBiqZEjRIydj8cguBeN6RiNIogSqoWTw90HkvwCs0laUa1eLkQSAsPo7UcUNPXe7DkAgrJKt7/eH
oDdoRoron1PA9IBri0cg2uidvFQKIA4vu71qTh0i3feZ6+LOGnAvFMS0k0tLddz4QlxlbscPpLJ+
tu7RtvWJNaWGXlBj+KPX4/BaZuxSmpkVjqYkwZs2i958eUjyDjCJM3LPU3KtDIKiVMz7y9Ackkrs
htOg0uvfA97tcyL84RggXhKBd2ZiMR3hiNsrqxjFqYjLXW5H3R2aXrFrvO6tAWN70uogP2X4drns
1F1kWsM9ay2gNTrynfY4e8yTKsQ7uwSm70PcVc0+G2ISdJenuZdrDz0jkTUbNg4ycn30Hg5iYzAR
nenmax2dZy8gEwvlWJDORnkkY5pOQjTqXOtZDeHbWxSjYDKXeNC5Kl6MwC8fUF0eHb9+HfqIRJCh
p62uM2MbteSRkYB7pAg525V/H1TdvT253ZH1x8ufAl14n4Nd3hU98UOWYp44y+oSD93TXEljGyfN
NYnKIyVn5vKDRCIDalqMeJ/1T19NbziIHzll6EvtUzQtiGRV3gVzPx17o3mMm/It9whz0gFFB7RZ
drbcIoTz6Ij5STfxm3upw1yQyq2P1b4G20YAMG2vAcPF0Aq2LrApEvFR9e3FKhl0UJvsJPwqLUMS
UJ8ZpQV0GDtlRmITN+IJsdRAhgojwybuzJWYmHt0SXBq6EWcocDSqDMTJ3mXzyS50CvPnMyNa/06
2RxsHVkOVy7RXzAqAMwhGlDuRp+TJc6kSV0SnDgHbmnN/x6y5SmTBeZhhJxuOdNYB9RIDDw6div6
1WvMKlMzhkweCD5xXMZMIEY35QjqUZtdxhIWirFcL28B1UGQwL4hJxnf6XxTIz8gcgFSzmW3V4XV
b+yxwIzt+3CDCc09dszlCZVhY8vczyrcVUoA8qphOsYB4p41ptQ7DWVpaDkFQv7CnLZsDq/D7P5A
vtnibZpPf3+bHns+TcsDF9dt4LTdTqS/5IZ9J3JGnx03DyYeuXsm/An1RBjxMhJIreOqGUhDKMz0
vicE4I584/IW1f4z8DHtX13TKxU6vGKgPtMJK/m7pZKjtzjt9EgnC8diF0dcrNwXbtKeXRbrWWFl
p8S1OIwxOVDAorkwOpKfJnkf90/O8qQHbrw35HhtanmOLNbYFKkL5iYZ7nNVPXBUv3ENvJpojQNC
Af1OvkuTJQ+bvLce7ShRDlOYOpRGDkmSwKgOWrZZdqUarpWh+0Bve4DxyqWcKmOjB8Zv7WslERlg
oZqk/jG76FF3QVmWSg28o1xOTkr6Fw7aaJOyTF0vQeNvCDCvbl/VP+TUHQsfKGNhQb+ZuHcBx0HQ
OAHM8YOWhHm3Gh+8Ut76vK5fU/zta1BkeCSsjvVzXvo7Cwn0poW5/9jV1jurku4AKYdqz2WGdY89
DYDd9GoiO1lncEv5x8bZYeCynUb0I0VEvxZzhxrN+d4r7e4giLNXqVsAhvQ/rDmK1uABcKstD1wO
/33191Tg/N+aIvnnsVSAMLABjDKjBzM0tULzX62EV/aIn+B9qSRJEUgC3Tv8PacIHw/O8jAPjHez
2kVuW/u0j5ooMrJni2jv1C2iNa1BSNwwCwstnDqHKNW+e7umAcXuqGXub9ICUhx400PMyuXORCwV
jhnD4k7On5HV2chjsIuNJAqsq2aGHmQT7WF5lfEZkN4cyLL46IxE3/RTZxwq7mQPUUD7V3jsoq24
dC4qiDgYPPsZVK+9a1IMi4C2ymdsP09qNMxPze5/xuqd5Xn+GLDWPLCvzrZ5PAZvWT5v+myyP332
9qsp6YqLFrl7UmybO1lTf442evAqJWekuYeqizHCJZZx6mrzw8hQwqYkuD51rrfrucRMl18n8Fi6
MsRjwPoUYKxExRGvMGpam9SRx6B7dCKmbnXbfkxeW60AqcAmBjrHdBj4dXE/znR2DclSnvTPkPns
lTe9mCl32GWCxBEZOpZ6M/OOuZjZEauDpMAFx+z53xVYTEQ17VpCRCKiaVYU+y4dw3IM4fEwcz/H
BZUwI4Yw4ZjyMS3xa2lusG8owc1a35kGdz6REm5hJo4OHqY6moqVSd0Q05eC3yk0m8BAlNdRSQXM
PrzOsbrD8mLcIZjMsLxQgmIUyfk2bwdgDrF2WMSVmy7AcVDn3DfbSsBbBrtzEXr2QggbEmbLwc7P
jKcNppoptNYjFOYNAidBcPc66rRPjo/23nPIV3R8mrSUePnD31PdSF4dWWNNkfIQDYKx+eCDrCf3
qvfwgRpV49wVibfiNmJtKaHqlWc739VciVWBd3VVR+kTdpwTqCP31Wf8FA3d8BBFGqee8lNGqdta
4X1rs/ciJdA9ZW5NooGXgCe0UyzArT3S6wSjvJvyjMz70jjY3Exse6BVWoqjDp3iCopGdrFz18GW
ta81oBg13tUGGdvBo4Qht4aJYuWxe2nz7pgTn3fPAODDTOcOH0eE1kaxknE00s0LmOWejNNzZz/p
ufYSeTVJvFnkbLvCpX9SSbsv6GLXf09LMx1OCWokuovRvwoyvFpb6x9q5Wz6ihwnPKXaIe1nj79v
l7vZB8rk9LLbOf7G05PiYTZB5aeQYJgRTfJhyMmmNbOe/t7DmmV54AZn1c6PAxb7uS8eR394jTMO
tZ50gXXE2nLrJOQUzfVvF8zTbUhTxK8Jd/8O9L5eRDc4/iB+WprOQrK3DTJ4o8z1D6wWIce1Jdta
TQ77oGx/ywKC2wT8cg2C7FezC+NiShpefJEl0gVU5PSO6yyyYYXBuj/EBKgxW8zrwV4PGmRuCSou
o3h34tHfd15ub/WyuFf2UJxt2jjMKuzqgjxyr86QOnd1gpGmXcbodBDnXJFZEhnPNgbAm9PJ+lkv
UeVL6vrcNYZj5nnFGbFkcYbTi8UkF++1+qQQWsbKZUDpXtj7BpHKIQA2wypU6O9Fm60NFMqfUIuw
gVm5h0EwMU+t21BxZi0wLTGMK3Q6AxpCj5wDDYK3BzUutGFBXv4etGjOWV6ekQ6KderakGNE7m3i
Un44RM8edBaDJB8nXKkmE9vS1Cc+jixMJ/J5tuY0j3tcd2R/BArMEikSqSOgNNaGt/97GtS021VS
TbAfx+qJIPsVKoplOo92KzdK+UiRdz9Ie3r4e6jpU7ei8oq1G2TqAZHv9NCRJbWp8hot1VvsIfWy
XNN5Bqfg2DujxgE5ppb72C8PNGicGa0T3NV56z6anIyEcXIkVBCnvsBPtULF327ZVywJs/Q6CqM7
0HiWjA3R+5b2U5DTEWZ4SwITrhRwGpopyY0jCR4nN/oXZKNPdojwz65nbyuj2JNBOx2Ia6w2TUvK
nywM9YDcUz20JluWCvHOzq6rcSfbuTq3LmvlXGWQvgztWqWNdu0N/c4Kuuwek+1UolvSN6PMm6Oo
U0R9Y48tZdDDpMlh4He5t8Vx4B1ASHY7A5f7g6FYeNLUOm8I1m9tS15TSH08guHb5RUp6UGRiPtJ
B3VuXZ10dN+gWy4HJouAOJ+vc91xiWW5eUlqB4jm1IldGkcHdOX6ykqj+KkrWVcDqu+T4FbOcNGg
HHuPoAP3xeSKO1wQ95XoIybpazJeirNe5gDOUgQDo5HIQzx7+5hx/lkSQXbBj8UhULConUDe50UZ
7TPwwJhKGD1TMvePldb3j4Xjlitsu2AcRdY//v2HEfggYrVHezb6a9Ex4pOjfxJzwqI7K5pNqvJP
VDFwx5kRlU2VPFhQYxeit76PZJ/B5LSJwXFTA890WhNV6OfZLjNldiBpO972puVeGBd/DZaK33rR
NbuWiyq0yxG+sWo4R7p2vtOSieRXQqvONtp8Xhoh38j+3Vq5M/+yTQCMgFkliwjiKFzZ7+J2XIik
DsFFnRLryEnf9FhTt2bQuz1kiIkxG47YSvo301MSaqzBhG+5mSZNJfaTxcT877+OsBJDNmAZv3hn
nBdkyqqOG/rGwU0Po1/7x5QIV5XoKXtl8mZYc8hTO2TyNCOG8UZVnDjCinVjQfqvmaqBGWHarqjw
Hv8e2IxNayacCPQ6/78/m6zyuS+pWtuBIVGfSVaticbD31fLg0zN5DgZw9VLWe/6BuUQtlvkfpEd
w1f2vkvRxteomrnOmNevNGN+mDqJ6atD+yWoctZKD4LHVDW4abOupqkZxWEonK3WduVbFzAhCszO
W5ee8xxUzmNME7eOI2AepBusZJW+FtyiGfs1bGsk8jwakptC4gw6TH/piujNqtpPqzTe60B8D0Fw
LmNyCfq+W1PkH8wgRhLDsF0Bl82V8aZPubfMuYiSZ9fmsLqCZh4S72ugV5UpgWAhXB4Or3rfyvFT
k3Z5n6nguWjVndHZb8KLsDYXxHnPFC4z1jVlV9UaUOA+kFiGU7v6tPrg7EZcBvbsh5EBjE+Zl1aX
P1Y+7qn8221pMnIbAtIDYID31vQwZwSVKvXhVO9RO5qXoLbYtxnaWSOrm6wihEaVod9HFR7BQEI1
TcZypU/zzW4hiXndu6iDx1gLvoBRsNjQmN0TDWM0cDb9iikdkyzgP1H7bJBln2InATzDmjeTxvvg
YCvX/APZHWjsHBbfavqaevpfHz6NMts76C5PgEPwG7CfUYr6vymilils9FMzsFyp2HxGEocf1h5P
pN6veynlSpfFKcOZrwiP6/OG1RDGf9j8ZtiznbAy+WrLiOqLmMAs2CvCDG1Dw3wZrQgjpYPm5F/+
D3FGnJBUOBkbPFQUHIH7TZYi9JOnKTGfctN6JQYlxkVxkrV/XY5rox7udR16EQw6pEDmozbQuc9V
depl5a24+1Eyx+80TBp6TmbWkcWEd3QUtrPmXYHvT0Zxl7hYMeP6bcxQ2f2qhusAaOe8iB/ruV0b
WvcYsC/bOZH2RM1HfIfT8xHRxrsg2ucm2ucOxyuybec5MpFwfvYEpOsUKQoUeSii5MlJIdNa7gNS
HcR8Qw0Hg4mY3SxAk8zYGPrwGOCJ7t19EFNX6xjxF5hBPktCscDtryB2AyKlLTSgFW7ttADBu6h5
RuveXUJcg/6+0alEM0k9ATOYqwksjyH+j7vzaI4cWK/sX3kxeyjgzWI25b1h0fYGQbLZCY+EN79e
J1vxJqS30IS22jDad7EKQH7m3nOP46ARqPIZFCz+c1fvCeBC9oPlH28DeZYW0UZTDI2CTLJlN7EU
0J2BIQsVxWIcGnOV9RquI8RhOh5TBBNnbABHghY4enmeHMPoI20nylwdD7UCVCBs/DBn952BFEJV
Y/qP2M7/ve42O3D/W3fb60/9+V138z9+//xjL4rP77hUP8w+/3HKPvuf/2J5+49/65+WN+vfnMC3
fEO3TaJhbWXn+SexDSwbyBKPnHWaC1tXr+Cfljfz32x2HIzRA85+K7DhvDXIUqP/+38MPHTYpXC7
e/je/v7W/4TY5qiQ0P/secNOFDi2b1ok2tLt6v/ieQP1KCtZeuADJeKyaeb0APBHHvhL6abvzVy8
MnC5pOewqoAx+Ce7LxSbZufPQNl8NM9IGyf2dAMmTzYaqACOkEd+GVV7tOaWVMnaOMIX32jtsJSO
eSCz8Rkh2ClwSlqllgpgit6q2JspQZSQIQVkjFQRe5E3/srT+RH7xhn5HwxMhydvwy2pPUyT29vJ
kIRX8b1CxdG0+aMV43Z48WuxwkR0w8h1j+mApUviE32qDAk3CMivJuy9vGdBvp2N8NrKdI8U/iR6
lBlDCnpymxbsvHHpTv4pYUjg4AHIWnQK8gNe57knDmgR9/EBAomVZceuDe9pNbKC9J4Cw3jqRHFs
LBM9E7UXkZjENx2Y+h9zi3kMCw+e589FTkt/owpgERa94JJ81dANMLbbGIPY6SLZFmRsIOS7Z5N9
rIOaUhalY3hz6novA4ShHJokRtXaF2EGx1rsU7LDMQow4C3Ojo+A24+ZI8TUzOKkI4+TWn8bCRfC
d3jufG/PmPVqmvJcZc2vGNv/EDCecA6zTJ9rU/5SLxIt1dogscdGgu4X0Us28fGXrLjbTSi6bcJb
rEfBhgHh2uHjNWr7TkjoZ1OolgIyWmAR42addTd7Saxs/9/b4Ayde+NfLlvfcAwLXAcXrecF/+Lf
a7Wps+faFkDVumNvO3jiw89m9NZzzMVYlA5rN8Cn43xuoAUtq64f1vXQHfRhIBHPotPOGL/WZI3U
TUWoyPjwaVcW5CaaC+lxEk9iXHEGRousU52r5pjw+gl6l9EjHptzWv82EdyQ4bTIGfiNZGuUutwi
dmZrlBr09bX4DpI9QPYAi5Y5LjKLwACpkWhqocSB9zRSRDn90qrES97UT20q9slEGClXC9mGZ2ZW
r5Vwf0hQoFJK7eW5Za88UNKUDuUT0DIr19Gpem/5Mo7LtY9hydPsK3nv41QTF4C1aiZcpuS7koCU
bRfMXrGeadrYddhxsfYpAmin18aAVw6Pj/McUqOkcXH042wdo9BzxKFhJ6I+aM/I/syNuJdYDPIu
uFd2sUuddpPrBOjUxHVwWcUkCuYNDokYlRbrOr3+/3zuTDGVvfG/PK8cVHYkWEG6pMniycXv/yfA
ZDDIqSUTWux8z0NcEjYA2rt46bY6dDjhin2mM3w0Q7aSsiS3eerH+yjm9BQQuonSpHkp3JlVx1yF
Z3+cp8tI3scySKv4azDio08y0qsGIm5rEqSz9UegElNj7HyJCd5r3PjRDvUXzBtiaKz6WXZmvhgV
n6ZCa4GHxtqGil1jArGZ5ElTTBsaiAl9+YSqh22g3je3v+iLKkhf8jWbaX0HpDglFxfbWe/jjREz
em5PkXS6LruZZrKtdOZ9Q+D94eDWVv187NzuuVY0Huq6VBo3TVF6Yju4WxJtR1Iqex8oH18xfRIF
9wHyQ+rqOael7Es0yEgzKLsVESgFDaQpRlAKLCiIqi0qjisaGUBCMUChWpGF8kS7c/HA51HUoTi9
5UCIRASNKKVGqazkMitOkR1WN02Ri3zFMCqBGZmKamQrvpEG6MhWxKNEsY98IEjCgIYkMndXFZ+B
oiRRyRBMoshJYoahxCr/WEmUDhp4pdHTgANTGPuAl8YW8lvNYCRRTKZB0ZlCKtuFX+lPfniV4JtI
GykVzYmtIf0G8kE0ytAHqFqx9bSKABUqFlSnqFBzmex1ZuJLSxGjCnDhEKtih+koHY8FWAoPFBNf
hiKFYk7ldAaKQTUqGhWKcv60IlQZI0mdfRJtGuBVWacoVuCsDIW10mAS5Tp/JgCCaqX1G/ZGUImr
At23779p4LGALOOcxI4LNosc2BvMTAJSAUCRefRImb8tTM3YI2JFaA98K1QUrg4cl664XBGArk6R
uqw5ZR0FvKsB4tWQkRn1yV5Wr3WGRAEsE7QvWz/F4L9KxQFLAIJJwGBQn2xEFMEe8kvEYqp47cMJ
/rKZplsPsBhhV1tHkcbKZrwBfu9IGhP4OF0cR+29A07G5HHdKFqZB7asRgfpR7m3Apg8YmaBJaQY
ZzawM7rp5YDVbhpRUpTgLwLFRdNB4BCjg8q6UxMs6J7gcyhTdUVUC0CrFYqxZgFbE/QAUMJORfPc
k6QWgqHlhEcJW0FpqxWvrVLktlAx3HRZQ3MjhXrluQ5lLqg3VzHfSuBvIRC4ERicASQQADh2rxRV
UVKeWD4dNfBxPOO/QfNZboSX1WNCw1yK0Mv3tntvQa9TKMGhC9DTcnWaaCRPKaA6zctZuKrlnjUE
X4F2IiZkBGznK8Ids0Q+H5h3GfIcx2i2VoFPW3jZV9Mwl64N9nNrFvtLk3CLXs/hi+MVO+FdGXir
VF1f8WhbJpVP939OZ02S9jGgQYoMOjgyFE5t5oQg8EpjX4puX3oF+Cj1RYuZUmBv6LbpEAniNMaW
GZ2XHybXhMboRmwV/CrZFXlrLA1qg1Wepf0jYI9WMb6SNtiTUnjDBmcl80ww3OvOLeW2jfM3M3JP
oon7R2b4z3QfDwIS0z0ho1hTEmEiYORpWNUOeWgpBDH2TAzeDPfF6HiTDGOfzQOXVB0/PBrMbSIV
CRsxUUiww9Ij/oyAsuyLyZqtt+4drSK7KdEbW9jD21KqEW6xgEXNHVn72iWueg4k7uKFLb1HDGDr
2Bptd6yp55aERhMtQ4rAAd4IX7rB37oj6dUcuBdAYUx5EBkutAY+UuN7B3w20XYy7J/ImibUzeZb
xXm3CKRn74daxfdEKQuugnCB3jPDXWR21ra3/Fer0b/VSOygZ0W1EVV5SyMSBzr6S3zbUseopgu0
EG3uaMu44KMKIPsvWBojsiqiELRaISgQzIDn/oR2kGp4iQ/FwnVoW0dbffn7078/Gis2OEYqDkEv
8N6oLzqjWIIv+UKbnk6Tf6SswXphmt2qRlxyCmu+0Ti2EF8YGZVgGZKU6tka4dT23aeZPvtmrj1p
Lipbs1HG9JCPhDDDV7dtULL5f2Sma3tNf8F0XN/FwN8PJSmOU1gfkpbRXhK6zckKEdzOsitvcBgA
rnUdifJWtylYPL9bw7huVMrRVNrlxfO032PzoAbq94XnZ+vWRoecs5tEEE0W+9y7Dmai6tDlIys5
MQ2Xv1/mrNrzeu1d36k7eRqh+87oj8soDbZFEM4rI65aDEuU6yROkTMZxN3dM0HDHUFilC9hygLf
SM0baXbTkdQUa5Hp6FaTjvl/VljvihAnovw64FlmLaR9WL0PtYdFhtVl5Ph4uYXAveBxWE3NVUQ/
gNALVlNxuWKAP5EHcQgsoz5iozkH0zTvEw91rWVXDMtpXLQu6k5xhg+Gdc54CEck7FKH2++U8S2O
9V86GnmGzON0iKwYWwHTgyqjyi2Jg2cDb8cVDLzcrM+WH9dUZlq98RkCbmpjQOFh2vN5KsxVhcRp
3cMdI2gz/OnYxl8QAengNSvrO17zyEdH5JJ7aJICnPRqbawPM/PsgaJnumeD7E9DQDXpCySuicFn
QA7jxhettZrSCY6/M4ON7YtlIxsYb1oyb5hns4QUhrHjtnyOC1R+PkxMlPfZQmRldaN1nBciGAgL
nbDKO5jaNpaSeUkjfPVS543zXH47hg0fOa9/cifajf2omE+S5itWdkVS3UiowSnWSKhkbZbOVIJt
sRFeMHM1e4gsW+VQdHzt3fP0354bNN+mSA6+y5p1UZlHM8CBt/DQ0TYE7+ypygClWJaLhrSJ71o1
+HveSWMTB+TvtPn47pYRhUCZhfwIQ10XyPgdAgxklZLpcZW02t4ULIFF58uPoCCLoJ6t/LNyunc/
9rNvPL9XfIFYFrN6p48DcRkJMDUU06tyIMgD/z8DzdIfX2fdpcpA+575Zvlet6XY1+RR05Zl8tc+
49RqYLpeizeNTcKra/AaqtgdUEfoUNA7Ftioub5JTnQfc2q/FgNpIcj03xN2EVwpXvLk5w2mAg60
k5nAvUxG6ew8OfFg1GKPhxFTZM6ue5jOxTXv0uIap5E8zUP1QldKOxHF+0mtkxLUEWeSsHel33Dg
M7k132h8kPip53gaDMVWGOzoMNOv8mBKnwuPf5v0de1UjOCneOo9bCv+iXLEXjKfryWE2cLmDMWi
Vm0DorApUQ4hRHSt9O6QsZgpBuRuuvLBWu5V0xpgDmzUlqPWlJux7u7MTn5bRX0JBOvETj7hnEW/
4GX1uu0cfSPo2TCYbARPnxWqFFKEAkasUoznjByhXC7dQOcWFTzyJ0S2G6jcfwrTmF7K1lvb9Vxf
qxj7cQgS2XWHRWQXDnW9/WxoTrnWjenVj1AZhV2z9yJ4wTD/2IZUctlJBgjI1r7os4LNXHVHYicx
8HoMN0JoeNDoVtmELH1M6fEBsZDU22ZbzZmirQLZk8ocLIRFpgvEoSdnzm+dFPe8NDlLBHv9uefD
zdDc8lSrLk05HSsXEHeUHpoq2Hax/1ba/XGYU9z5U6i0dAw3C8b4xEQhNj/8/Qm73ldHbxbmrBNn
hZzMLooPmZBoyyQFbfamnMnlduOzo9lvWV7dfDbg6P/wZS/0FgGhk+yCTvtxcYcsEcwOaf7jO1+y
LUjfhbK76EpMAda3PZAyhXcplCq6XJwI9iwXIokfUd2eC09HcqOhOCQ+tZ66j0R2d9pauIJsx3xT
/xSG+9rN2dV0jY/GZ59iSTIOW+SaVnpAX/xsMPsohLhWYXicxQe7/006ZyfAnj47hCWRPvkWBlAV
4fAZ2uwXCWBH26wfrdm8s7rN0/6dmuDReCjWZOhcpCxetNHb2Tfb4xmpJ9T0jSV3qd89UHF9x6Tf
2ca7qE62A+eFTr7Kc+RE4S9N67CEA/ociXLmnxfLPqZrrvUcMMl9lPOVJd9TQjx3YpDezHfKxbZp
BjitgkOkHY4o7pfFHL/OTYTpIro7sXXlGHc69xaTqejh65uy6KJer+t6G8usDkmxIfRhU43j00g0
49DA4+adyTHpoaC9ISLBibGKSK0u3GKvR9lbwUi8MbVbFHc3NZgjpfKkQ5RpSQ6StJ5AMZcD7syx
i2DeEHWM99ZuemMRGDUfA8IuNYnr4wZWULpW84E2DS/6XGIRSteZVt2d6m6Z6aO71LbKNSkfzMJf
osLZ2a14ilNr04nxxhF8IMJm4UzaI4f4SApvAWZhoj2v1ppJ8xW3ZOm0Ezmw8PsEBqNlh8Vs+Xe6
V5Vn7Pb4tZ2PuR+uGsvjqWYs9Kuvi4tvRvhIrWwHqvEUYufB4XDw2AcM2DrVt5oxd3MLunVyhvXR
IjXX5y4pH2Y2vaV312tOFZKyTFCKNuT+LgK0aEQ5nHEAb80GN0PGOLCza+Kpt1Sfh8jv9wnqQq8N
cXs34a8ew6dOWnpbgI4gG7tzDMLR4gvZ3i/A/j/V4NMRzSnBk1AWxTuH4Af5B79cXiRiDALUnMfU
4vMz3XaVqJMTccWTHle8dGcmYq17wYTynaOwSR9qijgEyGhCxpZDtPcqcYfsdMThx+AgfSRMDMZ9
L+JNwAySYO6l4HutuaZn5pBpmd+Ldlj1XnR004BlHPqS0ttG8ZgvwjRcpv3rhF2ja7KzORVISKzv
eaoYd5g830fISln/5Drxc1QHNxb4X0xQ9gh6rrHlfTfEHTaVdrAr5+g8bOz5SjqXegNSff5vIiF4
hvXWV45AI+FuLMyhWTwE/+XM9cT2iA/DOagxpoPVpMTWh0ZB+uNzUJGtVdXrxu2frZRPROuuYcRt
BBv4MNsPcPv7ieFvrycvbaG99pwHQZR+zVI+Nfr8VDf6PS0DNuYVL5qsKRR/Va7htW9PmtO8Rhki
Dx+9IggaGvzwaeD2dWqUkwx71QAYX81VDUnVXx4sec78U8Nd/vf/QqNrDOVtqt27msgOxERD+/3B
ECOszcgNnKIHR/+xM+BtWukMFoWMQOZ7JEe8GCHzXYbAFvcKmU0L02CpVOhkeswOhlez/+qV9T4B
egy7BgwQgvXybvIoAJz0EjCXJ+doPefpBlL7bTVAjFr4Oj1nHk5Php7cDf5NhuRm4MEqIG2qihnx
Ihlb9Jr2UKL5mLef+e5dMH9mbt4T564LFCOlstKDTV3oDrs/2fp3F3OL8nM1PKcmYiC0CLBCY3+o
115W5n1w4dhAllcTdLdJfyexeDfKU9KxSGgc9rTcCpqAgsPbPEi5BXL7OdbxxwT5rBbbmqeU+qbC
Bl8G73PAH4VDvBOEbMTXrqYxFvF3bLIra63pE8X/R1x7P1arr1yvXIa+uTXc5tJwE/buuCR2/Sue
mB8M6TX22QCYA5lVPq+4fOTcQ8TTn0dhbKXRHOcZujufTuuIfTlpNPv2zuHUWBeGfCPfeV2ayaYP
+0dRRJe4Tu6Nm25ZY1x8ElfpR07eIW3JVeiTX537RIH8Vg/xLq/MRz9mT52GMl/aa2bSe7R+mN58
Urco/ZBuoXRYEdOUIhPmYSPFDubtRo1xrYn0KrK7beCYOb8HnuAEV39nTAnbYvGtMeINxpe4H4rd
wJYRvMbFDyuaPd4GB9kNixQ0cFwJwKk4glO/IizXfdSGbezAw+QJLsjew0zCmmJedLHG/I0Vh8+K
M7Xny0pozXlsEUTlWJFacAk2bK6Fq+fLImACU9tSX6SghNCRawEiL1dfkbet7UbNPut591uKqcde
BBN2gqMeAP7ZxPBqFoUGeiKNQ86+iBTSYXSpoxqDGTtqmBrnW4BFBZlKGkHfsXL83vM+nl4mJk7b
Gh8fWDdNwrhyvmWX7rV53hZzozEqhVPDeuqRWLSZTU5kR5ueNDsAto283SuDAx7BT6x+v1EclGuB
WRuw0DrIvfSri0NzFaPl2dTEfHMKSPcCSAS9e0Z3ERpH/iBLQeO3FdKYtoCKMP1+S9dY28hIDCeb
Pgaa2qXeiHZNud2ua68gvTBq81ueZLTa/Yc2CnbnmP5Ih/fNZ0e4X/q07WU8/eIJyeVf+va2SH3v
Y2LhoH65z2De1DpTSsczo52j+dE7b8BKD/PuWALTX5mEMvKGY9RLWhsztcO004GoQwTArK0tI3Kf
7ZzSBizUznHCa5El7b2o5uoKX3cZUTdfB4ahkxHf2GkCxrVIm6kq3Til1XQ0/cjcBh4phpMgbj2o
T0XawVKamcSPKYuUMLfulvEcjbLa6LjVlYHe3HYkw6Mik2RRDN6lqH8GfP9uo78ExnDT1WpaZ0dt
sauWamlNDtSCXWD2d5utRR+uWm9LtejOHf/YZdZZlEGwGjK5weH1xwhHc+WQpg61n4V5r1bnkh26
6p8XUq3VuZPmv1PsnI17nhOrgissXGifk1rJE6eSHQHjst69pGppH/uNTVWPPIkn76QW+8Irtg63
weia1cYaLMpC/c8suBYzpQuIDazoonKek4bxpRc81RYmDGn7LyIb13GAEcuGMWgpgUGppAZR/DZE
OaSWaATUx+RzZX1pHP2lEi60KBgyJWUIkbcoaYODxmEiEwqvkfYIlfzBRAcRUp5jAiVh2GnNZUHR
x4YDWhWhWCjWlMwCuPZ7muoLLk/ioFErYS0e+ESWQRLA5OoHnY9wOvB27yG8Buu5xclWIckK7f7b
mcKN9JBnjNzHi8kYf9w42+IOWraR9tLy/ELsnc/tkUn8vg3SN/W9OzNNNd5IAAz9W+lEqyh6k11z
MAtxBX08rClevlhCL+a/ihnpfedIaPzmw1GKGgNpTezWxdIZJJ4mC8Ev8ptCZfAI1aNZSHNkq+Q9
Q4Zah6slGn7piHh6xDwtoh62J7dSqXwGnREJU8ddgwCoRQiU5/7e9dAKopZ5TmAbgFT7khWLHQMR
0fxXTYSsSEdeJJXOKFeKIxPpUYEEiXb0pVbI/t5puUOJhUKs5HFqK+2SrvgpPXtGF1nTgLwJHBhF
pSk8lMLG+4wECszpZ5j5DgDkCIMXKqkSudSAbCogT7a2pw+GLV+p7b0HLKbczA/XMrKeO6W8ypQG
K8xcnD6B9qp00pHSaYH9GlGxOU8lEq5QabniuAlZjmAEDnK4S2NQ4O9GZkbWSHbRnQb9Sc7MHjxk
9+JfRFA9R6VXvmaijs8J5efi70/TqBlXWJDYCfnQhxzsiu/GAHQ7n0WwlS1jkdis6Q07L/+IGfaS
CWpfikD+1KY9ndhjoTau2FJbffI7CkLzZDku/EzDGY+J7v4iJ4ymI2ucU+sOf+qJhzIAuwHoV88G
zAeo10X171KvT20hbwVKzglQl6k3P0FIqZkb6aEdjZepl2IbNuY7+QYnhqC3nsyjTc62gOmKt8wt
P9hFkNiIgngt6gBRTl9cAWFvBXNT/LD+yK6m3Gs152DimzRgPZlbJRFZcXCZPD04DhNr1MlmxTvL
VYoaeslOn2n3qhvmep/9fbxwkpnV8Nsg42kV9Ezo7Sl/7fPmAf3kLIQE7SAksFCdqA2nEavBa4/6
O4yLhdVVzyiI98bIATpD2Fv1HRAniRMUN9ZNS9NbE9QBMrkiWdZ5cofXv3Fn9K+2159bF5iDqCQ2
YBhQlsu8uQccDyyGQbc8lxPjpCTztkbYzEtHTwy4LAmntXaPjDlYFr3/EZkVcldnkUzdrz6Kr3Y5
P41RgPai5w4OkgTv8UApr18jH5gkCmhltlKYniQ4TlJ9AzxJA07RFCYSIKGd5SaAPZOPthGvkYGW
OajVyJdMo8n7MGNxdGO2J+bOKWiOO0vLQdIle9LTEFcKG/VacfXS5EmUkM5F0yy6mWlPQDvade02
qXep3QSUKMGraoaMlNpPuCnTW/mnSMJ+Q9Ll3G30hkVmabO/JIbnE0Qy8Q+BeU1Gpu4ztlcDoaVf
5OmSB9ZTPqgLE/9bTLUzBx94JLitU40csYxLGSr/jJ7QTyA39TYVtZzfGNXAjwVcCLl2E02KOWL9
9JAdAA2eJCGblnGbRwVLSa0nvtONFcjPkP7dQkjpQquXykfFYrNsh2glTA8P93xHtFuspIx/T+n8
q2XfEitMxKB/6z/sH1hy6WDcJEfb1PIxoLZ4EBDQLM1KYQxrFDq1tWo167PU7GMV9NskIpQqPbrB
+Iex/YTDtfzIh5hOz9n7oHCp/hDFTVRFbh1tWGqRRTEGOw3HIlQVQWSQJIFjFkjcAmtfszjmGrSc
RduUv62eKIZolZjljYQ9uGJus6mbkEA7Y1xoosWfkH+02EWLvYzpKToHZR+xCrDokcwFGmW5lhnK
8TAhwgj1W8ntgLXVfZYTi8Q4BC6FrYzdkVxiH7NOPqC2Rdfr2ZMvuw+dFeIx6u2YZ8Lo0Bnjd/v7
JdQExtL/91Pp9hfYz2vHtJMP2+D/ALfF/CW1aETm7MVEV1R43lozCvnl9gGTgEL7g7J422XTpSKS
Y4/zkdUSm7dNm1yYScfMUzAdaEHnbkPMe0u/celHe7xFGBLcups/3YptMQ5h+dr7k8CoQAESSqvl
JMn7w1gWKNSDfIVof9jVHTxVINQYdFpA/p3DssHDcN+EdnLVEFGeeplQAxSJfjDH6tmbPBPhu8bE
B/Lv1MCPraiDE6A4mzYKqnWBq/ZmtOlzM5jdbYKTsDJCH8dB0sRXwogw7pcJamRxM49Dnr0KIo4A
hFFWOE70eyjKnes2+8KJ95H1npXlFsLGA5n+Oo3HDRJQ25Gvpt/la0gVF+hbW4yT9ca5cX/265IM
zoBBNxd4g5iVK1/U5Sb16EKkN330CH3AMJPOVik8TG7V3ygrvmeZnNLR2wKTXNiMDHdu1RoLYSvy
gTSTl9xMh1UMaOJmZ4T/FOl484k9V1IY+G5obEb2KwW7fiyN256ja0vuJ2qHprvrI4BeS09PrU+g
xtDO3M0sGgAozPc4i6JLFYDBiHvMzr0+lqusnMeT7/njiV0Bh7ndJOug6gviJAdzX2ZtdSGFYsPJ
New8O3TWpOLZGD1SDFkVYeaZDm4zcbix/Nk19vRm1kY2NfkEBgVoXo0Lx82G51FqE+uQGAmOTq3g
21q4R3WfL9J+HtZF3YIuTIeDTuE/Vr/53MMnT9rDwUO5TRpHDX7HL92VBxD4HEg+laiW+vMAuSWf
oAE1ZdIzD+aLiOz+4oxDdGLTeImfm0JzfvuMEFiDjMZ+SKNx70dtsy/tLNrErDQ+9TeblS75xgn0
hgCziEjrcl85XNMInci7qOxfQq7wpa3NqZsInRlg/04zUo7crg5m7psPFz9K4jGWEW2NBl7oexMe
F7TbAX3V3AX7lI52Y9mQEAobBVYu9Hlpd+R9CmqXe4u9bGEBPn91PBh7bkztIOLhD5s2/SnXzNcw
q/uPxLaSZcUN/YAAf5irtAZGo1pv/LO7wmapNyaNtjN0c0tB2myjKm6uJlYKICdg/wauiGVkWvOb
iCcQUpHffsluOqEbArU1h1dk1vDwKtNI/8Q2gxqbQFVrIsgViVHMpMhmyAw1zex74zTrNetNHQO2
qILqHlr5U1/pDHhnTBxAq6MEPrnmSiiytZtc6NtXtB7uK7IL4GZCDFuvA68+zC3eZDRRzDuhzeT2
X5NXFW6tudaXMZGj5wkbzqbxqG51zcgr/JuCYVc5vPAXoBdRK9lmu23wSR10Pp795EJ2br1mBC1c
gAYqOSoMT42KcMWGVT4sDZ5Z29Iqyr2b9liTg/JjVhe5V1vLLhizr878DL0ketPKjKlbi6TBdr/8
KmR5kdSXqXCUCbP9hUkxI9QmTFdaKoKnVkxwUlLB6qZXAUWNWaFUEh0DqrR8L4bavDJti5H7T+JG
PF0GZLHeDI67zpXWwokT69vXb0myjomJbAnzmhx8YrQ57CFR5wSA1MYtLGT7aDbj2mmd9tRbUfLc
emm7iPFEHGNtOFuEtR3HYoIKOb3Lmq4/8sMfu4j/KLr+VsQlT5mCYaQrroPdcWJyxOWycbdVpG+q
Mg3XVYctfGx+d2a4xYJKWn0LOXQs/INhMjxjQtm5UCVFGzACK8hxnKs3RyJ/kTnMDdk6zKj0O2bD
fW3TqOUj52rr5Q+DdikWKGym4uFYE88htw/XuJiNlQMvLJTPZCZemc+9ewmHVjV8ShGz93I/Snve
IwCFfuUhd6vUECbwIsQchQPjNLQOLKVhx3j4U4reSR41ayt/sqpbHlLc6TgaxJwH2A5MsYoUZYd9
u34yhulTTNJ8OGF67CbqezGa1tFx0nMSem+ArsMzRJhkgbk9XOdKWpFb7CL6NCVVCbcKGHc0PVNi
qMaJzTm49CPlNAELerYOSqLuo7mtoKB3z3FKkCjHxTfg+p+aZ/s7HKJiqemu8wTJukkb+yywyilk
0rntdX/fBDJnpJHi5rQ8fJ3JRfMJd9fhSC8rnRjKYiJXzCpQHXR490zjsy0l2yR9YH9huf7DaprX
lJbxc3TZW/KcaYF0+xgkktF4mGELU5o5FV5YTmquHoFbzynPqK/kmTkHzZaRbekvrPvUkfs64/nZ
ZFkqNyUfxIrFP9ZachWlSY66C7fuWeSBvdJr6V8dTip4z0wtzCYCPBQl486vsvhSg/ZbDdhRmybU
DikRoi+dCU1RD8UvJITEX1Ju7spQYsGfoBWx8VnXnMAqkyy+twzo7nXeZetwjPxVToCdWM6fliHY
yDejtUzGvGGDCnU2MUgoTe1+gnwQ0/4NxaflJ95tZOqpR2scnsY6hbKzErFRHV27XcIe5fYlsYmQ
i2NsuBuXlEGiR8vkQnrxDgchJHwz7/bknO0qF7p6X9fMXkpwjpqYDpWLCBDAF+ppDv1sDKMdj112
hlHzlc4E3dp5hVmIhG2t81OC1DS23bOw9zrqo7Gt7WvS6RtcDwS09hqJj/nI2zXmG4bOP4PU5gOe
971eWNkpcdFNZGSYrr3ENEmzAz5VF/nRhWxFHJrdr2XJMCUimx6ZcIiw/WzivEP8BZUy6HA1OhlD
bv4yGWhRfE6tNkQOyvyIsEQquW4e9/PkrCYLpV1psL/yRLPy/Uo8GfO4GCXuOb2KgfnRuSH/scmv
7cnddmyCCxtat4nPZ0GmcLq3EknPSbTDY4KSC5BURi4VvYbLc5T+d92yBoXEt4hGs171LsFcIclq
J+SXw1IzmQFM7ryb8wlwfdSf2pJQ7tmCZeb1JqlkmNp3cCGeQtf2n2JnCJ6CZKf8ZaEz2h9cyXth
++OmQPq36EygU7pePlhJ9CfXoCDuNQxuQ0nQLsXVwMOOR3t+kHaZnyMNwmtKgbUeIfqeK78R8MBB
+DT5pw2oY1eZKYY7nOJVIJNjjvlxqntr7cP0IpavoUzEDQOmxHqDBDGCoihppwjo2Nq4R4fW6a5V
K4G2pORleYAZU4i+kuxxX8tece9XOy04NfNAm9zmAotPdW5nk7Jk8EnvqSEDZV0g/p27M1uO3Eiz
9KuU9T1kgGNxYKynL2JfyWBw5w2MZGZi3+HYnn4+UNJIqepWT7f11ZhVUUoml1BEwOH+n3O+c9uG
mKNqQEaJwMhfhIQfUz8JNilekwWkpJOVhOZJD5+5KMpDDw3ChQ4B+axRG1BMHwbugiMwpUPhhxPp
YfVDR9ZilcXGljZGtWpoBhkhA/Gup6Zct/CIyo5+YDkJpjkcRZKpDh7pZQ0PVcgojij4sM/80l6j
ZHaod6m2nigxF1TlIPZb40MHEgkUOu0KhTHdcyrd49TnAXQJlt6p26q+9g6CylSgb5O2i4dwJQzV
vIm3JJ+nFWBMEls8MV2kwqW3mpUfoEmKEevxlDcX3TrjdrrUXmA/c/x3t1ahTazdOlQbIas99m2t
ats7a4rqHTG+z0gxdpfTMNzVbf3k6rH76DkcT5ohwiGuHP0SkMclo6CuAyUewHtI2RuSlX6W7QFH
UPYO7sNCUQoqUEWimPRdm2RnRhw+PPkjTh0dTA3YPQ7wjDFXWZCSJ4CcUIxduk1ieaY+rwLPDcfe
68AXQyC3TmMffTmIgLmqCDqAfM3GT25bLaXcA2ZfJKClaQPvwwHirKVH1X3NuGdbR92uGRra0Cqo
aRUWusmrQbIMgI1hBNFJAIcMwiwlfzCsyR88Kis2lpwZzlnTUkU/eO+aTyRgIjhTmua33vfDTc0o
Y8vUgobOgR6IXL0ZDRqOTqNm3uarLEs/OjoMlkXhfGZaUC+WVaaTULe6HQ6gdy+13msx79SI/035
sE7L/hDmh0nP9oKZ8VxoueOaPXgJiIUM95BlkVlt9e5bMKZP+XlK9fKYWeLQk0Yw0/5jDlnj4YeF
PkWfqofx5TOWGTX5CDqaqV6f0aKrEFRETZdLQyym9JqdZ6kHdQpqSPldRc49JGmtDR2e0XpkeGJU
nFaLZM2EkB2xYNUowuzJ5yi+VFhw9jw3J4NbAEDV6mAMJKbjqrgpovrqgR/bdcHwyvzgTHmnsSqB
ALlOMRzGtqdUbkGP6yU07Edbh5lFYi1fMBQmslqvaru8ElNZKIfLHeJ6vi6IC0UFx4m5DIcA0W1l
UBftW3u3V1TV+v53V+Pdwfm5a/1y7bShsUyNeCfqD33Q2k3Yxja5DitZZB2JZpytnZhooPD6l75w
xYGdDOFHAiQ9RrGg0XQAWRZPZ1yog1aOtAfk6UGG3S6X4Sof6uAmwfNXqIKsNqH6pcl5h0CyAuJZ
Rg8KAvbeGM1dXIJ+CnP9rZaht4My/1nHQ7CXZEHn6LbCc6DVCB98mPSquUygdvRWXQKt3oU+1+NE
uefj5LcwRZMi3n79sdOifKMbvb8uKgXmvrLlamScohcV/u9omemefe6ZsCwi1hpAiM6uNZNor4FD
SLX2s7V7oPGMNrhkCDg6iJxkrVedXlEbPn9oa63ahRP79uH/fg63kY2IV4j1H5+zJJa1sZnGfani
4Oh5c/UHPNxD6IA76PuwY+bAH2uHww4EQ/0Q1SB/8Yn4vb8xkk1wb3KSXTm6VPP9a2clhjqUsUkd
o2hugsR5w/QBzHmiokAHWii8N26ycqNq95CT6torSetMbAG9BSJkNEjGAe3lafo9siNurjiwrDJL
wV5E96Unr6HfYE9isUnFU+PTY+lKaI6dTTI2zN6CxKQEyVMXthTgqtoXpWcnpDt8YcabxGe3agt3
R53qXRWJF+gktzzRGFUMuncqCgU6TvSMgB+jG0d3h2Xj36u4wQFaMUcN9VuFq5kwzly3MmQ7bx57
NYrTv8MACX7haoxxKhFgftTc+trZxqftdp9JK9/YtFAR4FjPVg/OxQPwjccdL7fdVscV+LVDBsXL
HH4A2ON0AFcV71DUyx9xNjFjVBpCYkG4NdLVVtUCFgCs0BBGV1FxqC7yBgoOIjPvFep4w4bV2byt
puTcx/OEwucMGstTOscIHGcV0lC8VAP0HM73to1GkGg87KF0gGlGkhtawgRkOLCHpQCnrm/g55RI
ZzrDdEVbSf4eAaHhhBUB+nEYrltfX1WBlrKhjguerb1gc09nbC0D52yNoiaZ7E9rI74YI/vC2WDq
JiseFCUfkVJrBs/l1tUwNM7WeWb4qymeAY9lvmmcdt1X7nmIeY1Ii09ba+RkBHR7vl76jj6jXA14
0FqPeC0MP88rzpHHSW6azNdsAiHtR2wZtVFW32hu3jDY8l/B0U/c44L6bHWGOo1eiy3KGIyX2XHy
9aWj0D/aQiSPei/tTVsM4YHLF9US28c6Un2JhcJtNq2NqbCzQTPoNosXaPZu70xZd7W6Ql60WQnt
Eqi6syU8qIb6oxQHyyJuSJj3GubVA/2xIQdU/TxJbBnWMPwYbaQKpPLbieFH2Mt2LxNJcEXWNi41
pilhU+/y1MqOXx88kUje818fPc3BzPvrZ/74inT+2lZQEdb57q7XR2BrvS34rp++9+sn/PFdv/5d
P1RQRg2qbufs42+/5usH/vGVvz6MP/3q335FFlKCNv9uCkPhoHfprg8a+1iop69w4f+34WXD9Eya
LP/jas5d9O09DYo/h5R/+57fQ8ryF8/TLX6MtH5PIv8eUvZ+oWeCuJ3l6Pw96eHfI8rGL3xWB9Wr
W7bhODpBvd8jyt4vDhg84L26R6qYf/7LfyGi/BV2/jnyJ4jxePiDAQNLj231z5E/awiDGukOf5V0
q62WcOJ3LIHE2l1jLj4/oqqA4gl6UV49rI2U14UCXSorSMo14EfsbZAY61LiQwDbH8NQRd3SKABh
7Z8rt3cuE49exz1fOdu2p6837LYS8EJDa3XASiuidjUlEIItxLjqwczKnUKwMmj/m43fIdmjnsQu
XefrzFUL0WCzp6/KDQGHcdxzOoLJGpj5mG4Hk/nNvej1XaJtHX6HjgUKutBGI5lY1UO7i2HSjWJP
l6RzSBqyAtJvz9qIWKYaKL6tIlDqBOUTxbu7kbX+XkN5Wk6ZAZg8bs56+1F3mbGGWZtdUm9Yla78
0CvUl3EaLgSGrm3Yk/kcGc3EhO/swcTEFhE09vUP4hi5RaA2K0qA5ngvCjt41Nu4XFvWgO/KZJ3C
xFPtg8iuXs1nzPuQLm6NzvJ3Jdkl/DGTePXMWa/zu7taYpQam+6MSdxfFEl3ZouPDdSX5LI7H0tx
3t0ZUs5AiFzcRG7GxiDHBToNH1Vj3+ktTFk6iR+KyW0vVPvi7pVKW5qkAC6c5s82TVO7xIgZ+zgo
VaE5DFQdzgs5mcFbdLuYJewtmjtFgc2vmQ27x7J15LGP6APgqERs2g7LXaCGGEa3NSyQBKhImErM
tHl5L3Nmrc5EgVPUlfm9aXpEwkw0DfK41msnHsNq2hGQJIAVEoeYGNxfQAgjwxdHcLH2ssNHtsFN
jcakZSXF9HLm7gnUUFgy+HRYxmZmJJp6OhkG0CRKa4gDWFesIOmqHqs9oBX5UgMWZk78ko3ls4hx
v09Nlz+E0n8NOGkuJkCuV012j+ZIrM6aJ8fmPEMuvqbJTUvqJ0luZMhhOsX8u+clHvCrGucYhJXG
WDqc59PTPKk22T2v/MQ2Th4n0WXKQDucJ9vcJdWynafdMWPvep5/ZxbnOJw5t42U6Aue2Z9E3rYf
AWF6cpHV9GypVrElF/m9kiBEvdGsbz3VN9uyNrZejP1LwrI66HAHd0E8GuAwmNvNJXtO1U33nT7F
yywjoCh0kMGZO12Lov0RhRSJGC6W1Li30yeKiELqC1AI7FkrwAExLWsPRm/d6TNTOQ4ImWbeXncb
AuEgcEiIMClt8rC+olqvR5pgMq0T9/3QVYe8nO2nOslBFVYknRE0qA/oZn2jReioZ8UjnLUPOasg
7qyH2LMyYjzHs05SzoqJN2snw6yidCF6DwZIe6EbyvlWPVlacWP4NsrL3Hqp62336wfRzkCZtqec
2tAfyhJnSAcN6Gy1ygHu01frzhuadR6GwyEbhH/17G+gjxjGoAgVSEPprBERaUPrL01/30hoekVp
D6dxVpWcWV/KEZrCWXEiR+5SRynNje5HZA1Zx5CUM+d2TKhZofU+36aGYaFAoWVls6pFZHFTzjoX
fgyxD30zP1TEONfurIeR1B5OyayRqVktC2fdDEOKT4IGLU3OqtqIvNbNOtsgga2OjF9OgNt3KWKc
Nqty/azPzfBRdGhqIT28/EcHUZyVeohQmOPpUoSVu4kEDFmhlT1nhyh5LDq8go7Wz7UUQ73reOkS
6W41fnzfqE/F/6sRJOYwq4u9y8jRqIxXvW/MpdWV5KTGTTVrkv6XOolM2c16pUOuEvWyR8b0kDOz
mEo6G4GzhxmA3Dky/J/K9D5DBo3MF9Djew49qHqIpIil5ayahrN+iqfmyTyiG11QWVdOnFEo1+On
sCPdOUyzBtvOaqxAlpWTl8ICjqByWgYk1MDYO+FsbEDOtWdd150VXhOplxG3fuhn9VcWcXRqKhXf
MjsCxKaYMuIPvWHyBxQ4pn2xzt2OM6VFoKRKL+asM2uz4hzO2nM/q9BEw8onOSvTctao2ZaiZuND
alCvSY36y8BH0R5mbZscPWT6+EbNqjchPFKVsxKuAv0mh645CVP7gctkg3xQfkyws01kdImcXs26
+jgr7PastTuz6p4gv7eal5w1SW6grurmdkoFJB17loFBOOylX1TwbPlQOlpBXkM082Gw2jJA04+V
UbjbgcPGegyH5tRk8qNye2c/VTF+ugTIUpAZNgN7Yzbo9CREciNdAxWF7M424wABgHg2gylunikR
Iqu9St/szwOoZo4iUt+lcLLZ+ZY5mb+wu68GIS5JOTLEcbr7MW3WQVAwN/f99qaraUZ3R+3Y2VGy
zkg8cQQj+RdmmDq7NGw4ZzDMBvaSnRQhQqRnaihSkG+TGQUPBUfXVWz4N+SMx+PktQ2ryfyvGUme
YxENeAhgX+U8PdFg0g6q7LMQtKGMevpNr+kF6cotCFNoeBqMomq4V5h3S2Vgt9aC3UQ7L91qHyMj
6ip6H7Hq78tRPzVyhIfNuwko0xgxW1b4VarPKXLcDcLGZpqM8tYzxdk2mDpzgXxrYjpUaibIZ9ru
rrUz3GZtxIQj8s4do54mitb9HKSZ7wOyebDsEYJU2c2h452bgRtwJpKLwlJHBlXntlavxYA3qQTO
vpnc4YcVk1XKNayt6jUIEdMkSp8DZnuhHSgDDLZ2Xe2MAKOTwNaDWIbsHeYXa+rYMYz5zkmMx8Li
FDw4ZDq1unpJ4u4uhUoMrX5D9dI1nbz3zreTRaKyZw0DEIdO5gTDOh+zbKWlABNMHE1F5R1paOVp
yylCm4g2KGYI9kgIzNPRiBiT6h3VkRVD4EDn5EyNMiWfK99ARWHccKdRGLuQ4RhATO2+ayMp9iQy
3+yU7WWFoUmnoYWBsuQirGbciBnhEIyoUs6MZtnamAYL78MJ0tMEenBFbJMSVFqYmSMPi9KdwpVV
yrvZjMm1BbbM9HnCs6c8NR+oMsPWZxIMyeFzTM0FdG96JLL9nuqP2rmybHPZ6zDVwhBE59iI71Y6
nItB3JejP1OlMnebDu8aWSwHD1qPKMUJGF6ZkbLPICXNK+Q9dHga2AHQr5CMvA6Y3C1jFWA2aTQo
zWMRbo0+PWN/lbjQ+kXW065eB/Ik5hhNZqXLwCy8edJiLCucrRVBI7eRw6b2FWNSrXlLq+gW++n3
wAzeR9Hi6DGjuwEbILrtW1syP8gL4HaYfGk6pK3K2cuMGncYY+yEQ/suybW9x/SEPJ+pcdcAD60C
kNT0PLY2L00wGBvCJsu0yF7aYHrsR/sGywFD/wJ9F3niPONS0qqZq+FztQ7Qr5n0f1KfQou28JEg
ODYkQf2hKOSgNsX5cHgMIQ2paRA91Mx1Vp3Z74rKNgmWtcRwQrWXuhE+OtyPHMi5V519y2Oscyvv
4QgnOnCGLALwNhl2eQpoaT0BhK9OX3+ErMAZ22Ur8/W5CgGJwbm0Ecx0h+KkzsAMmbXPtunlR8sO
ayALBA5ZKiSOlKa/tswaFnRH0ThHRCGx35oEYxvG2hiKD+JtRHjqmT0+6YE2Gy+l0S27hIw7ljD/
QzTHrDyoZpNPSn0TDYYFQj9Ma6ey2nnDWB2/PoS0La56YLgHpD46dNv2hTahfoeaTibZ9ce3gIwj
7ovuhTSSsaUYUVv2pF1BEkENxzaBLhjQyG1Iqnxb7m/rIq5hs6ehc8NYdYBFOywxr2qnyKhx50rX
3BR+NW0ZTm/00cUr3+rRpRjJh1WmLbc9+U/N719N/I/byiTTRz52p4cYT0UJRJ+eCPakR6/6HpvZ
uvIZgbAnQJCyimuD3ZVQXXESgdDu+vexE8vSGBj45CKDwkQQijclfVJZsbO8kNNepOE2rijVStno
1IlqbowGxUo3nCurarfEsOMcBs64O1N8T6OwIXUR7KKJRhK3o+Eb/+CEXYsgtW5us54u+UBhIK/0
WruF1vIUe5m3iO0s587bC7AMmA/9AhvSLFmlLsPd3qFtGpu4dz/U5b0/ztnNzrjg7Ak5HgBTtn29
XEuzbWDDAXrUHJehMuDQI/lUZElAsnTGqi1UMmeXtMa30p+0o8pcovwJJrVIUdCa0IjDV95lpkYq
0tNSOLdpyYPGi3rUsiFdilY+eHpXnxN4AmAgaExwIY0TSWjBylhAG1JN7nJPvFhyDPd102KqEinT
QROnStuy4NdhcZs5+tvYVCNJjAPSlEmeX3wPuPF12KQXsTeXadVH9orbOBHvdqGFazqn1zWB0MRF
+GoGTlsO+x3yHc6hC4OXqXqDFZEdLT18ZMpcb4c6wzRdtZBk2h5FIaHRKa66LdgXR7ovrYXzqa9v
HdHoOyNWQKUq0zxWOuhdbrCr2BohDI5WckpDGsJCCbZPd5ei5N3tTy3l2QnvCRDxYNcwHTTy/n9w
UvU5/K/PoiTYGITtvz0UGf/713kG9scn//WnP52jz7poih/tX7/qp29q/u3rr4Pvxeq9ff/pD+u8
jdrxTuHMuH5vVNr+PvSZv/L/9S//8f3rpzyM5ff//S/v37IoX2EVr6PP9s/jK+EIOHr/8cRr8R6/
/2P5nkY/UIKi93/cq/qfv/234Zehe79YBmuvjQ3PgXf5B6HPMOxfBGdLF8aABcDPY8z2+/hrHpm5
juXZ80AK/hjf9dv4S4hfXMe2dN00LNPEKf1fGn8ZfwH06axikrmcwXiOskBL8hj+DLxi5D84dRbp
JzMGmMlW/LEsPHmIY6IIJfMFdiite2hhLp+tOB5XnvJOIovNo5m09lnSIVIJ1S9KCk82f3pOL79C
t/6Rqwznad42oAf/8tAwyTkGBxIJqMXRdceyfn5oDKDhzMHrPCnCN5S2teacsKG+tw3JK3Ycr7Cj
AwcPHG3vDO2PMb1DDwP7bITX0bAgI8Rouqqe/MXfPzJh8Jv/TAnjkXGQcE0duqGn89z9/MgMkwqb
PhbBqcRRUQ9i2NI6McEeEI9dpoyD7o9b4vjR0SusduVw8YtR+vvQw8WPWSHaVWqwtpMa9HXZG8ik
7My2QOu9lQCSwFzeS3c69a5//7CNf37YnpAYByzp8sGUM/zsT3CzKTaVXvW1eSRPrzaTaP2F0Wjl
omWIcqtlbMHwa42bzrPu8VKBcPVdMqjKOP/94/j6PT8/fcTTdFMYNqNfjxHuz48Dppu0zaIzjoiz
xdJ1MIM0zaTPHSIRWnD/UBYuhXUZpzCaDMa9jKnQptlrG1hWfMbk+qli4tS5mtuNMfFllo/fzC3e
zDiSe5+B4iYLne9DpV+BnOr70XWAQXodyrmdp+QcHIMuAF4eDK0nvCZAqcoOXpluY2YVNEvFSZJh
KClxm5PIXqGWWUs8ZjSmDcwco8qDRPA9sHBuke8qtjgCkhO2ohuDjOC2tX3FHLcnzVlTNYJ7y7oJ
BJRERl77PtZ511Tma5M1OEET8ekNzHSpbDLhie1SB2h9kMbQmEIBLMAzueelOs7+1dgAk+NS3oel
OGsOpAmrqTgz9GiOjEvD1d+/SMZ84f/0IpkU0kiLRUHwsGEy/vwixeMkEfmt6Qg9m+ezUGrD6JNd
Wki2KLT3Y7Iuy6A+algu0O7jTRmJ4GjW2sLO0pzzN81+qRYD1nQ0sS1CZ1z+/SMU/84j9FgdPEF1
Ju+lv76dSaEXeD3L8QjAZFwog3mcnKhgGH3txonGz8QfUVDxb1MSCHiM2evZadrLYJjqAoiFIlLN
+6gczkhD6DbvdNp84zJd2YHApTeMH3EANyl0p2KjGr2ECk7zQoaMCi2phD9R1jd//x/0z9cFIFfb
9myWZEdguf0LfFB3oJzbcgLGUFJTx+zXijJ7nwuLqyIuOcTBIwFUTuOUh1VCs4Cfd2SaTae8c2Ld
2Jlu0Tz2c/ZjlN9LUp9XdjrjKuYNXvvCZ85Y2BAW39kVQ/0dx/AJX7BlGE9JGrlg4LTggMmF9Yrt
KkXPA/GNAI+dCBuKiDP/YFbMoCmM9B0yKIWunI2hIRAHdj0tYq7qlaR/ERdXEWxBWPubOBqmJXcw
dcduKN+MBQOMVmEOT6L+UA+Gg4PWwZdajuUyUCSQcoqYLq7t4Dvu4vi9pIXXjC9uK9tPAm/szpru
gsd3C+cpPbN5g8Sl1c5eFfM+iFsF27Xg7GAZW4iRc4abJr9uidipsOX49+5J8z3n56vCtblZoldx
9PEM8Zd7EtaS0oAP0B9tnJ7rqVAB1bf2uX4o+sDd6gr8n6872aOZVvhPKNqwwZ3v6RkcV2IC72W0
9e7v3zX2P18GXKbwerkQXBK+f33XlDU0fqPt26PR9UTtC6fc+Ni4Fjle/7sp9Wb/ipbuXK7MjvTC
nY9ZyNZkfQpbP91bXvsu5JBfawDYS3K39Ks7RrcoRe4AXKiys6qjdDmO6oeIxmTJoN6/ujlT3wKk
H0U9Su4V3G6ayl9Sw9TX5hjT4VyU9WkgI8wMmPFfLZnEcA5tThhVNhxS+lXQpvrBTmB7pDO+SqBY
Q/sad9Kg2IauBkqDeJ7XDBSx0bQ+xP6RRDTh4XdaA721F+X5E0H9C1NEkJnV2YosrNN6qK966Wvr
v3+O5/v5X171GYlsusIWtsu//bwWWgYxF5cnGtweDQQeV6jLWdG0vGHX6TUvdGNfRhOIiW364X+y
2bDnu/LPv9yzbWDNFhZ33cOk9/Mvx4AlemUyqtRYDPeRhrennDkavXPM8fYu6rqbOME5Ww5e2zof
RkpSmgjPaulsmAsxQhkxYQsCOFUZPPsOPKx4fE4jBREqdnGWU5a3cTMfRDLTRZgLcF+GJwc86qq1
ObJXhJlp9VUZsxhAhBSL4QXyBBZIuK4m4DSXNZQkRXWHQ6KhVCpKKD5n4gUl4ZwNgeQYSdF0Ghdn
GpMx52QtwfvAEqTp6cF2o3YzhiZvBr1s+M+adjLTxX/jSXR5/dhpC5dd81/vZl3cQWYpu+yIRQHw
kMTg2CHAYEalYRtLwh6+DlbxmulRYRvTjsIKSia0Id6ksqUEN9ezOx03osGdluii1rxUw7llMHHg
7vTiTDZGrnI6BdR3nbsRSBS1ms7SHEv+w3kV2ugpJGSkp7AQIVzeQgM6JDKKHtLseYw1eaMZ3CmR
MIcdarSHGwlBV+sIi6rJS+6nEP4SjW3BUtcQjen8jZ5dkHLAGPSzQvrA9+a4bI+q9yaxxrvM8i75
FMr/bE+AxP7XN6MlLCk8w0bQlzZw8Z/fjCZrNfqISabSHmIG5UyxdPNx7iE7j2V4sWCUjezZ+mVN
0KWz67UbBPkN5UVvKYMAmNaRd6TMgMJthI4Ho2/vB+Zc84nc2hJNfsCVap7ttIFfw9yTwHm5Ja2c
XcQYXq3SDTFTEcxMCx8J2qjgCla2d6cw3gGGcurD1x8tW/DSSB1RwQnXymnluwyvTBb7tznYvzC0
6lXrI+elHcK1NNAUaV/51Q9/NiQWect88N3yu88E4vT1YbIIB3b0CUOtwOus6TdV0raHzjL9Q+k4
XJUFCRQy5V7bAk8IbaQwwRkgtI29bIf7GurrscvMtxHw/tnI8v4o3TuGe6ho9Gm/mtkM5QidnTJk
v7Zp8YDoLQAJZdk3MwtJbBTiKtraPJl594A+53ZJ/GK2F1+bQ4BsPaEWoHwsaxbZddyzCoq8AVZe
uDe9avIDKxj4ZkbtT14BptAdX5uiCU9q/sDJC3cDGe4NVMJzBadhBVNHW0ib269AhllgxzfP40QT
gqPnkDUCmzxThS0zdKrvKcnrH7Z2HLyOYZxQYt9Y+RMwS/2K4zo+++PsrgvK/JwJg3RwN+YMf1V+
KAN9A0W4u5hp8+C0zOMqOSNlMvGtDUz/0exww5uh9VR3PMMkVct1OfjebVr61oHWlmvSlf6t7T0X
hbJvgmwk0Gd5MCrVEz3D06Gq0Le9UMPt61A2XzfbjBXpxP1xOH99xtZBWgBZTTcKAgIIPqjDVtDH
ezuUwbq2z5ql1HM+uu65pJ6OcF+onktMT9sm0Mx1jmtskEF7Nzked9Souvit5PdHDITpTkehS7k3
BmVhbgfX/aFnrnb68Cf3UJZ2e6g13CG086BOxtmwgq6xkrPn2K5MZ1d2Of64Ci2UdpuF2YjooGy1
9SVhjxT5m92/zkVXGsuJPMaZSM2OAghvTYt1vSPEQS5Olu45sR5DI+HApOCTylCBpNj2tlOfwFMT
3UYVwlXmeejZEgpKKs2jb+iHgi6npcXoHxEnaEm7JsZqakUMvLAz71DiEHFblsNUSz5zDrnrKsf1
1nVDT3vT6N54xMYM1RsH3wveKAOv7rrCZOgY99taKTrl4KOvOeKWRPWc6iKTZOlHQ3ly6qDHWx6s
CmJON67RWzQ/TbvG8ha9HI2z5FB59lTygVmdY5FVAMZoWwGuoTsJIKrXsWHXEEjQBH4Zgqh0J8bw
ev5Wm157S7uqs6AgaHzvc6APflrd67FWr+J0IEHlzE7uKMqerLR4bHDq7uSccsrNluT/sM6uJmS4
NaFSe9+JivRl3RRLTzr+ZcKesfMQI+hol8/x6JYkHCnkrOc2z6a/Jb5Op6KhsmNaG69uLsKD2UPg
FHZDIV+nblsWqZ3RR0gSRNKUsygTVgNPMrWMZQsXU6BC009WXklPrhnJTUeN55EMpCIxEg/dIYp1
DV1DRZBa8HwADXQXarDVMYqjb2nrRKcadXgbFxE+fpfcGdxwrLXAvlZ6TVvhUFHjJ3GEPOf3Q09D
cKvbyX70bJ/cq+JwGgzNhsqTjrr0zF+HDU+ANySA8Oux2LsFXa9WNBucU8bxVtwuXELK14HiTdZ5
33c5gdAxfWOlfbHEF4zL2oTsqMDGlUULbaoitDD63PwrYZHe1rRHjsKvhAPyPRqON1PsbqSZuYC2
yuIYDNJbWzYnC98eSUFWzYteAeHU/TI6tsQv1xaavgEkCXMzL18J9GNnVUTwNRnVR8esUzy6NKxm
0wytwWyxtiVs9EiMZDicqNyVQQg+pC0/hyDW93ZnLXtqdPZkGoIj0xqS+rFj7joHCaRMvepQUS1B
Qd+ucoOYeLR7NzCeWPtEIW6xIlgbOJFrIAP+Os7LOF3qFb5wUPZDCsiDq64+p2m/dkCCghRV8k36
BPyEb+8FZuMdgJfoURkwpATcA92p+2uW4yq3Ycmstcox1z43yLPTI0pOjUlgXUXkm8J5Tlxq16Rs
kGWIKL4YBAwidm4VK+sYHSSs7GMbFNMmyTlbRkYy3HI7Xgcz7JXpqyA35wZ7GxtEOptHgIATrmvb
LRIXVOp+TLeqaSsgu+ULd4pdV8HorMCD69n4YAkS1BniNZ4QMLXOxcva8CYf0o1VdPHd1weQa83k
tEeBN9yx8+y+qttdkQVczPg+VhV7RUJhzxWs64XQwvjkWpxDIO68I+uSjVSUTTRN85mOvveZI9vS
o7qCMc3r4ViYEIQ6JhOWLsq1Lv6YPLVB3jz7SXoXZG671apRLAfdckjDd3sMJMOpTJpi3SgUXirV
gwNFiFhFWBpXqUu1mQh4mwdtgCbhNNWuMTJktDy0kWgkDYe4CPd6SkA7CbVzXdQ1mYvZm59xO0H1
tW9hjz8EIn52s5gYMQjdRUCz3J7h53cs/7jL4zbbJmko7kbDYQKVsUBFXXCda8RJxPqrppjiG1nO
sZM4gkkY0mLJFvBOWWm2q8EA7U3uP7deApGeDRhp4grwTAb+qNVLDa6eXRwmd36yK9YBCy4AtxGk
r0HqNnz65F6OZYBmBNOJNJtcdYFXL0Rse4DCATXB5FXKnunBeNkc2GyRyvv7hPEbtKFnywTDDMiW
eGIGtTbrhcF0S9OuXiefayvcaUWB9Z/wySKOEEUmQhPHBoEudFN56IxyuMnd4K4RBCiGNnlVGpT5
hFAFilH4zAa3vzVHkDeBJIOSYBVY9DMnKu9TpmjtkQY888yDSrYBxslMM+17x/EfAABf8rAMb4Uf
wRlieEVYSSOMC87VQ1fZl7rGMcWfedi0Ze6BIldHGKRi3a3sWOeHSJRKh0pJsJHFsHIVsyAXEx3Y
foO+Ln7RkYDEHKd8brQs5HBxyVnc9rZXfsCVaY5OVTarkYnZ0ixBw0mYtg9d32GPwiM0jPoddoxH
Mp9E1xoIwwmDPEJjXknoLu7qOy2WR61H5QvzwbjpjfJqWAp0SZJTTZPxRT3aPUeedlPmOcXapuCG
Cz6grap+3+HxXhi4R/fIW++piv1NQ8rzJN1s7es20MABb5rHtXffy/6xq/ITJtnu7jsQneqpCqga
nqrHHKwA75BNoheKPie2AaZ7YNWzsVe5L42FGEdAdZnX0qfNWB79yYDd6Az2/2HvzJrbRrJt/YvQ
ASAxvhKcJ5Ga7ReEbFcBSMxTYvj194O6+pTb3afrnIj7dOO+KExLpCiSyMy991rfupUEA7uloEDR
zC0nuzN/kXqDtXF2Jh/3ROqMb42NogwZl6HxwhDBmp4y4vhQrJKyo5XzDRvfS2KN+FRdKzqbYFvm
BKK/NDyUN0ZM879nrdCbbn73hi8FOEhvaG/OhCbI08fnafSjR0lXCpilSbZP3RHNTLcmdLIHNn5o
bIbGwX+2L5XpJbuiaOHO+pbYuHEMGs9E00stnD521dzuq5KpONuXtaFYIZXBztsjA+GvNM7HPQ77
h6gb0oM3TdUhyvWvs0acM8Y39zilcEZ8/JZyqowHJ4m+KpcqTvPhIWnYxRNk+UEEU2EfaSo6hmLB
dYe1vBAYvva69HHSCg2FMJx4zTP6DUkkvQE3MB9uml67wDai8Qe1LVAe6WwHv9L3eTViBSBLCa3I
tGpdoIdl/uJ7ahfqBatfEuZH8t//+DLZeC6xgP/V/8U9QqTg836hl7iEivx3D/HTT/77f37+ys+7
f/7ez5thWtGn//P2n4/+02P8xbd/+ct+fZqfD+n4EUb+kTdfLqQXa6OPHW7OxP4xKcv8vWn9u2c/
Vt3YP/kVpganT6+sZ61R6CeblX4tq9E9NDo60Twjq7C1MabqGCOscXb2eZy+1uFm5MU+lhWJ9lU/
UhxCX9ktY+brgIIYSJndPIBSqnROQvh4X62iql4kWaZZ1f/odSN96z1KEhTckYEqvYZWm4Rtd7FJ
mgdlnA0QIQgn8VInXxUtx4GyJqMns6u9dLgiWrSNQrPIK0m7i2Ug4iABBHckcsnLJGcypeO22xqi
Nc549FlX0fSQ4OLihWxhV4VC+RvXe/Bdu9lVQ4wFpguRwbckXvcRkzWOl8SkE4xjuT2vXDjB8Uym
ad/ayYmdK8C9RjRyHg77RRC4HGHGHt5ssbD1lB2dCTI+h54f7dse92tuvOmOOZ4joWPWBk241RQW
sgyA5lB4FKKifm3BwdBXYRSunoxKL/YKm1ptaReTMJfDlACjriUjNgA96xQJD9L5pN7BHvFWGYXv
sw1srdSM4WufcDowIKbZqm9eWrbGQu86ZLR1u26TvrqanGBZRR89dwHpeK1xmCXkOmPueqBouZae
Eysu1nUDLC1r3GsY+eGLnWCO0zMnsKvYWEQG+OcIV6AZVUL+aj0chniLPPviIAJFr3gzIeQEuk2s
tOlP9d1o3zKkGpuJ6f/OnMuDNPPo0lSVdUjmfu3ULextaYe3JqMqJnTL3lboznmEttpGRXnD+hL9
sMCQTmb/HqHWfsKATqFW33rqy+vwtfOc9kTut7nnuPZEZ1/bdakXbVWRbSZ/7C4iNangunwrVY/x
M13QYp+SIkDU9lnv9PQ989Gv9d5QPXaelW2c1MduZY2bLnX658anLURQPSr35aZoXHHkwBgBAEfi
UXS0iTwyVb2mny7xa6cZ8QPIH22fDMWLYY00k8c4PkDUMk/UwNpDq+5DRXAoUIBdxVzzy0CX+D4X
N63VxSUdQnFxUzJOsqI0jl2eX4yK7Iue7KQtxjZx7Wz1QcgSCO6FthtrItuUbHY7A1EDe6zuH4U+
Dd/JPRU7bTqXSTuf4jIbttNUPhaLXjM0cODP7Go7t9zak7co6MvtrEc7CQqc/kvyBS+Uf2wsrNiV
gqUGVA2xhy7lObdyrJCILYUZZlezhZRKl37d56q/48bcDg5VmpmO6aWK0NeUTYa2L7QRN3n6Mdag
rOnhD+n7pGEuaqSkUNNx7KiydKxzUTrRTwrz+JIiA+UCSZlY6YlCPViRB2OniH9NycxyHBow5Jy/
CotBSzPqxMI3XnpFq/aFuj4JiBQf36ZquusNQATN6S6JKbJ14Y869mtORyqsvia65qwNRdZELsv5
oUMV2gMNw02Bk6VImQosp/Xn0cAV6BnjfUQTC3sgHWnTkHo9ATV7Hl37957jcmjq2SNqqueaDfrs
1ROouhZBS0fa+1q4BC6YVvFV9fZXKx+HPQxC7ewJK9qVmvphiIzeRgPnjLwdWGYpOZgHxi2sOdbW
2UxzOpzmBGIecFpwnTWbeBQhqpwAYJ1sfW8PQU0DsAo1D2ocpSUeWHkYc+PIVL6CeQy+rq891jEy
eEr1wzGc+NksEx3i9rDrvfieJElzhkeEkQ+hJDaIfD2STr6TSFjP+rQfJq+96iKTD13iwBeq4mmz
cBA3ujt2G9/OqucGT49nOaRdyUIdIoEHFHm795Ga1rWjBQWzIX4jUI58VdLOAOBJ6lpoTXsLlWSA
nv2s3MI7Q/3L9nWW7pRWERQiLLHKS+JGRaTZBNzIA7PX9E7b/kEyWTh2iiwHXkyAaw5q1pksPkLB
1YLTsp5hvhJIODz5poQMr2VA3Gut2A42Ds1EV+l6tv3yQREL7VcDpvm8SM4oNru3Ad97XIM7z2Yq
W8/w0UJ75imfkkfPCN1rrscWK76DG1eKBlCu9ZrqffXFzSgC2orY5IHgHtZWqCmuyyQAbQd5RzVY
IiJKnkMbuT5n5XTXOrC0nDS1+dk43zvMQM0x3HSCzKIa83bXxGrbO7W9dZ2epoRX/z52VbfKXQgM
utDfpe/Ig7QzcU5yzNYNa7gMPICbKNFk8dhjQ2NZXfitw0I3dSL1Ind9CXaeMfk9tbJi7Y2lfda0
4qvt5eneGsAvtaJ5ciiNg7qS+smfiPui9LmxZpQnD4H2cU42jI7ECflkivSbeNncZ5I7j+0uHfOY
SVol4K8oGtF0D1Z+vbhidF8P+Ihp6w48S6CKKD4Yqviic+q+19By1rFAQF0hRpPS2gPfTVex5ECh
g+0gmxFmtlm42zLL/INf+IGOL+0yG7hNbd30Asgl2c7RIZYxENr6hg+6zTb3eut+aFYDdmRGUcDK
RQ9ukqeoLqq1bIsf/ei/NFGjNgwL85vqMRjB9d0rC2ST9NLfo2act5zSgwRP31FXrQwGK9MCNQwv
WhIPRwnL6M6ACNVehKkZWAMi9RAVpd5zYSQv3JhvCxa5qRO1SbjAz2pfN267j4SbrXOrt4KG1GIg
uSOJWhjFIUtl+iHXkqdOVdXWLI07KCR5TPyKdHhqSVFEOOH6LNlXBIdhV4pXs7KPbqGZZ9vJi50l
antjk2EumiZ8rqP8zomPA43Siw8tK778Xia0MzTl64ems/VVNQ5YdW0rRxLm3J263jmc+m/NINTO
kLTEPr+osNZ2y3s6EEYTuElRH5raQs5RWnIXiuiVzQcCn4jNr7HW3Gd/UDvm65CEwiLd6Ikf3VB2
T1sdLgAOQYcOzuymxLpt7QiXieXCphXDaB3iPqeFWxT9F0ej4pwmgK309g7QvQBzk/u1MxFBPBd5
8SNxvraR0r87c0p8ER0EQWsomJ1R7ibP7xFfN87zQI5fZPr6vcfxu06M3tzKufuYMmDPEUIs30E0
Tl/kbcoZLmbpukE6zDyjv8rSng5ZJ+rz1CJdxz2HMtinsdn4kN2z6ndUFw2nFZkxqYUDbglDIFJ3
2h1c35g1FKAzmdOrRiPUlLdJdFYKhMe0g8JtPljrqMaecMIveCwY6tJDp0Gj+RyN5YSXRv9e1TTh
JoBVFx0t79oxBnvNlW6cUHL7Rdh/TXV41KVG2ydesJLGNLqPPYYmw6inB5gg9ZqHD4rW646mjNcV
p88g7PuRapLtMMofa79/lNU8fanbQAe8xfugF9+a2jihbxObJveByRahfavi1DyOjAU/b/39v3ho
WDpIaFQbgbCt/XeYz+9UAKao/H1ZGuHBGORL4YXupRuBGtmpLoJWESxlSAI4gixNR5SlPv+skhao
REmAVDaHJ2vwwpOzfPm86U1+tY99cf68ZXihtzPa7A5DoVErMwqdMxFkwKnjLDoQnz4G2J1xajWo
GcK+82n3E9+AfOzKYVY/w+Yxg0aX1gYEBLJ8BzY1sxltlVoOw6FkSG6OE9HxslG7J25yG8jWIKCn
W7jYAvs+O3JMT7Gn4Apj706strPJVGSsrdp07+0EyV+KcCGb8UTT2btIUrEekkofmIWh3sQqOL9I
V/cxtMIno/fM9a+m8Vj0TSAdfEII/r27YPX2Wo5/4OCbHUxzcLFghAMjdTk8V/B2PN28mPAZTqlT
6Dfmv6B02rnaYrsTlHFF+qU28sfeGP0D8SnmEn2zspZGPaPdH5ZfBBnPc+1Wxbtt2aTh9tURoKS3
EiJ+13yc8yWtx62d2MVW9e33OYWVTdu7gJm5wsqAW/OVoc0awlx5VjlHc62HTkNlXqAOqRUCK9Xt
NaOk+VZsFKEE3hTNHxUQJ2BCaGxcE2XbtMBt2Lr2ea7tEjePbxlYsMkWt6QS6S2MDvEYabc6Tj3k
GaStWjoDWbp84cbGKrHBlHOX6OMCeyjTA+crsa0hhzzUla+DQhgfCCl+5QCRbbwWFboUwD5Aq0Bo
0GH8sQnuymaIb9GSizlWA+qoWtN3g+KFb6paQQscrY1NIO9urHBEIdkzjp5NdyOUYJdYel81csxW
0kK0QD/CXqwr/RBRTGEh0grzZAjtqElfPDST+TbkBDxnOblwXAVWXIPTM4ziFFbG757F1dAnW/Qa
+rGeheIEml0BAZL8bGrlXtmAPGl1A1igcfdC1Ma3iCCxK8LvFzpGzYbWlwk4P3Ivnv6N4QI5eH6Y
XEFOzXvfIbxQ00tyhKYS0Jul+c9RLB7gORCdMSe4qDy5ca283w19/RL7bHrdGBqrVEV14KOrXJNU
k+KDvrQWSJtSntqUUw6TSTRYNgxiCfBbm0Nrjb1Jg1KXUOCPL59FgksrYmdBaECAo9GDDzkFeM63
JMU6JtPBXRlzBpe9W0ZqWggKJ1QX2r1b2NQoB2U/X6vEWWttFAUgEvQnj3N9oScuadOjt2/GoArl
78zV/Ge7k6gTa1pZlp0sxziiyToNDPDYdveW2YQtPOve1YT9egMoSoi4aHDKcz6RsNYDJEEfJx4n
+HhID6xkjk6RBy8d1jWZDpHvXjtsW/qcZCfX8BDPjxk5VE2b4dOpWU8i5Kap342nFkFqKFL30qN9
RCQAU6qdZ/wS6uusjPwBe1nxkMazvdGEzAMrL4fL5xeznk/p1IljsQwMZ4ho8Ec1xHEDXQ0oz3Hq
5s8MbqeVgBx0ZDiSc6JEHtdMNtrEsDQ2RZJ7W3IpwMzaM//KG+8tVPx9QpnGtUrt9BVWNH0u/l+r
FFlfijS4UFjeG+ssFGPqT5MJ8g7QUfpmsLCvjFHMl3S52SRmMM22evZqkTxyUDjJkW2cD7158jLr
efLqt9JkwE3yNccmcJnaWDrvRZfu29hxf0Nv8qBJ4b8rjmy4AUb5QH9lPiwq7p1pE7mD0sHZwurp
j/SYvleMzgIwKO4Ra5GAV+UwKMtmYthm52RThW0KvzZu6XKRalU1PVAxtlAHnOFq4jDYhRG7p19K
GyBWsTHyAZfmBHMqnzz50E+Ztal6v38wJDrsGIqObujDq+qp9UavC78nhbFuPCnoSNvl1rHbgzky
9vNmz3nKfMekXz5kRwnp+CnMp24/zDDCZ4y+Nx9YSlzZZH2U6fdmMjx6vkbN+JqYcejR/guKr/5s
eRHneZlaxNcJtjFZnQtd+d+J8HipiEbdSju2DryCLwnGfdDW7XhnbvYc+2ULP38hgXrpcMP226+4
7hRsq3bjDWb7lWxnjpjqDHeeag1x9KoZ5PjoahQk1jC+s5YT96wq55YpZJbsRj/CuJCnzy8YmY52
PNHsS72velXR/U/r8FpDotqjn10SAYr6bldbRrXiFvn9l4Kj66HJapgpEyyUgojrphqL3VQN+OzL
CH8aGr4E5jtoqlb/qOt0V6u65iPXaDuNjlUfM4BsG0senKySl9jCE10z7bo1qvsNed1+Bn96+vzi
JdjSPtVw/3cIJv9k+nj+f8sXIgRpAT8pBxfnyR+OkutHjqPkOfsYv39kHz+7Qf64058sFEwNng7W
xEOqaZg83j9YKN7fXET5us3B2DYM10CF+IcdxPD/xpneWe7mYtJYJKB/uEH4DkMZx4dc4qEb9j3r
fwNDEeai6v5ZbOjQkfR1B8CJh04OHMo/67syUyE0LXIH7JiRbEYOgismY18ZSal3GZJs3so2erTZ
Ira9YU5nGofV5yQBIeQSYwoGaj2bRvfM6eBmKgHfTrOs7Yy2/ouXvdduXX/o3TRv2hbNrt6QWMOo
uzh0RuecvaBFgn9WdniKSX59VckKI/MKMVz+ZDI0fsH4vq2Gwrk3hfZUNXFyVQUCRBENGWWt+rAQ
yW+oRNbz6Nm7keDnVRvl77UGK9suLcDJLK6bttNCmnyFicsay7afNs3DYEotaDOj3BiF9jB2XXKc
p8xhvK2plWF2F8cXINcLS9HTpPHf48kLUNgWa7oY+kqajb3zbGjI/hTn63jJSzdgki5ImPiyZPPE
HaO1tE73dqme+1SfH5SPQIJgYQ74OWkpxTdqdUm7cEphgK3mRkTXFmcDTTx6vyT0kNKboX12tcqn
KHSNAiwBGH7aL5zkkTtsOCuogMbOEa9tuDbt3t1x5lmNvlu/TBs0i0yibDTjcfw6DIc0ZHqP2YJu
zQzMsGprc6/Evira+Cr7xcYmq+PMQR4m4fg81NNwtCTTY02IR68pVizrck2bDWlIPxQbG0b+iqUb
rx25VKeSYPSNmvy3ZgrrDWTiflsmrjwBE4AMO5ab2ulZoeSClZqiQ6VmomPnfmUsNBhij17yhQ9T
AIqBEk7AUL/W9G8IkK2TsxBlUtAy5sKY6RfaTAd2ZgY/YywcGghQ36jwFnh7dtOayNh44Uec281F
dPNlVlEfUAM3T7Kw9onIX6ux8498lpMNx3UvUHl7yRYujlwIObN5SAHmAIFF3xO3L/jtA0Qu4RLF
4GNEooIG9FOJ725I2HTorxOGOyUDGGj7pFcBSS2bg6W3h7FvzrQtdkSQntGn340mXDsQIo2Yn6F7
O6TO1bj3c4deBW0+DxxjgwalQEzqiLXWofFnB2AKt8tP5yRERG13SBhTkWXGW7LT63pblPPJdo29
E2enFDcEeMGN5NXCKO1HLSKdCsGrF0Rtv1FkNhQmOWPAWbRjllJgS4cPpzAYmuAkRHDO6ShcbLoY
YxezoVhsh/liQDRgkJ994DaNQvI6Wc3eT5B+SuLE4RhaUEj7NZZbdZO50a8GzWz3uRODC0V6bDkj
sWy5/tSP8auVk5Tc1lC26qU69QvlbEcFM99QP7CYtrwjBNL7YN8vZnVk8uPy0Yi9U9dPPxDMfmQ1
6F2a+IT0Pqa2rV6j6RHevrcuyTdfE5vDbj95C0i3+M0cVLcrpZjWYnk/WE9ZV3JiQGuDWS5BRFeX
UO2gNXFWsIMOu5JaNXBB6pyncOgCT22ZDhnfGydIhKKLKjtiWVKXMa49XqnM8rUlW/6IaVakfqA/
S80Zo/QSsjsh/VsRWWHeodyuEB7Uq46Un1eyXKn7GvfV9ot7Wy2+YprfwE5VfjVp5AWOVb+ZPpnd
Ba79W+eofN1Os7kxy+xVVrLck6Wlr1riboMBuMb/3+b/p/ZPnDf/Y/vnz5s9MgLu+g/rp2H+zbVt
z6E6JsQK+MF/7fVs73+jNc1+7XjGYiXhW3/s9YI7Yfm0PdekJ+GKxfb4D+vnpyuU/dnwXYae7NP/
m81+OU/8vNezkVs8usUvcRF6W84vdqN0igtX9JW4sOavQ422FgoelrEyoitmfgyT28JDJ/Ckjchi
MQjl0+0RRsBIpRSZfX9xD1wj57TSvFdOLcDLkvJVDnhJfnp1b38/ffyTEfQX0TlPFNC34Bm6zmK4
/NXoJVSYuFY6jAC5zD4QqExZCVkw4OjOG5Hk4mAR3bg1OhHRW9HzXZj9hWXR+penYME7slxa145L
x+Lz+z9ZJ50shw9edtnFTshHQbDzrPWMjxvkua4m9GvT5oiZanjLlpYC+1L91pwH715G8jXFXrX1
XAA3raat2a7D/TixEAHc93eI1R4mAse9Homb3Vo7VlAJUNKCDWfp8vs4PlcVShiyPShLdNoTRhU2
uySebg7K65Pd96TyQlWJ9bC5UyA/1RFlmQ2K2nTHk2kM7//53fiXTw0uFMzMeCgMIAdY9f/5hDgp
qMOF7eaXJG8om3OQlZbEaMd6+BvjYgl5C00VIYxz1Oz+86/+108sdsTlWtK5NkyB/faffzeKJoO4
6No6V06CXLyEQ1Lrw31uFr+aEqdk1i7WkE17q+eMJpvI3OWd8aEPwBtExUgeETRduWUTJ511Sxlq
7vazV1Z/9UT/5eNiG/pyYsf3bS1P95djNP6TrLOAlJ8be94tfJddOTK0rCaSBKnuTKbg0lwYvg1U
Wu159rL6r57CL+5p2vz8Zozjtsv6gkNyeR9/+sTGCVNyNxvHM7b65NBBmSAngma9pn3MPlFKlU83
hPBsvzGRpzCVPbgRxW0X6d5riMYKlvpD7fXj/j+/h9jTf1l1uJRtganU5F0UlvPLe9gAxMuHiOMQ
sPtu5xgTXRdoPNLSqDdgzCPJZG5bXeY87Ldjz3y4kFDPUqseHoFDPM6xk39B5C3W5jS+hTUMaob1
5UZJT98j0DPXK6cZp7MNz2TtK7RxTYhQIup1/ZaOQGSrOhHBWLUxSffE0Ns9475O5zA60AtKwgTu
89J4aMKxeaCAPxk1x/rCp5ckQ3mv62PuQn6IbKffVUlEUG2TIh5nGrk2JjTmTbbMunSBVydqwF6j
THHi+nVmuKW30vzLt3n5KP1UsS3vs0uhhjfNF+wjvy6OnN3zLHQqdSZUOz4kk0pOepERlAPIeUO5
tYBsexJD4/Y9jHXnAAqGCXhfQZuxa9QNjnaeUr1mNkrcs9zqOQJdvV3gRbN28iXcN7taEgddR52i
HCmdmsds8+mBrLHckdw4HGQTfwwGre/sLbfr6prk+UoWuYQkFGY/JpEB+NK6NeYZuLQFgEDsg0jX
GbCCyuQTIU6cEp8U18iF7qW1Nn1wlJYo7m6F7hSxBdS771Nite8oRCX++OlZ2hr6CjQ4jOMIvskm
6EpwYXxdKFrneb5PgD09TJhdrR6hpKaZQSIHZ2s1k1qXKQz6AXzKKRMAtHIVEZYHqwWEY2Wt64I3
HA1w/QiNqjpg7nuP2RTPsxbBtBrRwUtB2dMSZYUM00zOAK1ogaXlVY9ObmYwz2E3WBXxjHNhMs3T
2JMyhed32oc6s5M+qrX9OKbeMRo55Lu5UQeZsMdDSwuw8hOXXvTyUYTRvKWHa62UY/3W+wRE6CDu
V66adDQ6jovOJvpq66q4km34vU0mXKmlc82F1YHMKr4jMuPd0hz7XPigcYD76SyHNSltyoVat0g8
jAQUnVI58y6nRFRbifIIxG0AJ9Z+6xeBiBJZevHADa4k14Kjl/51xhc0W9XMZ6XvD6XoXz6DW0DK
iTM6NxBk9kNjgX7z4vBWNxNRrpKdbtC4YnKimNslHbWPRbEbYqzJhdM/FSHHDN4oA6PyUDwQ0PTO
8kAd7qT3psv+4qKhKfLLNeNxndB+0Vl/TN8Rv+xhbgnKUKjaOMemQ7gcQOVViSIzdwb/Vemdc9Hk
o2HD0+nIxCtS27kXlQpy+PandKzjE1w+s/RvzLhh0MHdU9MbO8uyjrg4PuYyO+KiegKLPRwj8NB1
mtkIqCHDhqRyHPtq+qYsG3T6XLiY+ZgCsoxl+9IN45OL+J/JjfM0uQzkLk2D+iBBmFWNlkmmRLer
7HY6RhLhSSbAYEXoIG6xl6PVyzvMKdkiorHXXQQzx0G1Dw0nOsameHIj8Vq3c3/JLdVcDMa/a0dT
7bfEP3hONn+1OqLoyv6NLlT1FlbpiNUU8DfYbfert9hdzT6B/pkMX+smWefJ9AX7lHtE/kNAW+sU
a0YJJDP4PpUT7QEDpRkXhQV8DQi9vqwSJVm4ZLJpT7JR8vCftxW21WXj+KeF0EPI6NG4sv3loLac
m3/e8Ayvt8iBd9TZEBvsEP66WBStf37pEx3J6p+3XXx4f/92lpc+oWL/9ePhIo+FzPvHvf/7b09i
RLH6y49/3vx8sJ/u+O//+fk7/vz5zzv99DR/utPnt/7dj/+7//v8yyYi3XaU8cT1FqQkYAPCmgmE
bDt8DMnYPJU9oLouZUBeqCNaMpN2vXxB59muRly4NK2ybKNKrBbSisabmcbAx9gITEckx9Ro6JS7
XXETzBc8i2B2oaPzIPcICVr+AYMW6HosvJsCEe5b/UVnQYpK0iG1DiHPhM+pEab/kMgIvF0LcI9D
A40iNJaXIomQgHemudYid4mEoFFRAI0FzJd4azpEuA9l+N5lQwazEbp9lSQXc7LeJWpLIpmmXVKk
s4VSrvnNkzozfrse2iPniRZ5eU/MfX4Ym9p9LaPqLDmub52aI3XXcFawUaYGbT+Ai0ido55H4ilD
SXJL4pGA1CSu7kPCaI1UZqZXkPNuk5RH6bMOznPXk8+giTU7hLltnDC7p8O0Vq2ar2GekJaA+7Aa
bJ1uQYn61DIXiusHlPs8n5h2S7lrFutPNTj1rhDVPU+yHHEGaGYYFaT2ytA4lgsc0i0kDVTP+8pZ
11yj0jM3mp4OhBzkWIUhR4EHu8N6YLTYGGLVl5O7Cwvg/QiU1gmFxFMLOL4fnF0y9AE1n9piLhk3
lWWXh5wZZqmb+qmqCEF3CHIiUQ/aAiLXxnpJbWQWg+9itYkEba4ctNqQuMbOg5QsUFeSa/sBvgWZ
MSkp0xQe7cx+jwg3O6UtCvSkt9+iYn6yc+sVrlZySWYrPnUl0bmu5urHaGBriioXsTH5vhz9qimI
TFSyE/XFxmrsj1K5/i42dbiLRrzGHUjA3tzi3nkw/UHcO6/A56LAz1mRz2RqirQtB1ttJZKRZRmx
7iGNSJUxNIU9d+6OuU4GkDVbZygiaUAp89Y5DuxrL7r5JibImGj5cRiP0K38fZuMZVBonXmrtGei
Wodx7L+5po+6Y370myp+FKGtSFOkLdNr/bSVtPRxTEQ+L0yGE7Kxl+Sw9odVxJwLpTsGNpeC3zf2
A+KZD4Nx6a7zc/QfLq3mPO8Y7xv4PDMSO9AuxfrF0vvfhQkYt+wIpWzhrgbmSEjegOdrNcds75Ts
4gzGFziBVTcBgEczIERFHPlcow/3rOIaOcZqyEEreKykZ3JSXrGAxEc3QzHJacNe8frINWEJ6X4g
fWmlRJlTojb9meL7R2bmJ4j88YPUknFnRiQa0HFGzY4c72vkxN/HkFD7Ked8xfT+KosWk9kQv3RC
iGD6Db1ce3GHmWjxxFz3BthVbCKsLCkiRwyHlPM21z0WfLFNewTJjSnUqq16+75IE6SKmFVCe0UI
A1wAzgGCN8z0JwDz4IUdhpCYcgl3HVi5vpl2Rgs9DAPHdOkxRyDOSzJFzMjuT/ZIv95uzGPo5D2r
GwedqrFPFO7bvgThJzNQSaIZbq5DQzgvSe3i4lQbPUcinygYlBWdQcdeUqR8Pb3Nw7BPQsl+3MkT
PNab0zeMhsE3xCsMt8TPzNsRVu3Owl93NXN1cbX+BRdqueeFt2ip07yNtFJbywWa62nIozIIJ+gF
M6hBYbMeBhKgDZW+ZbzdaxKmsgvgwHGsooNhJ2+OoeWPZcYBPALCQciZSYfGD3CDuI++1JaEcedI
izNa4UkkmAMV91W0wj9M4/SKaonFx0hSJvpDtkHQSC7kKDk9JMaXRNTaBQTPapr1oNHWUVbWtzjD
L2al11yL51VFRcbcgLQV1h0WNp+jj7cIrU155uR9tgqu51ZZwz5vkOLYefMoiZgMtKoOPBtX6oBN
7qmutJNtEeEWapjjO/2HjDJgTXOXXFpi4uMY6EU6tAG5ceYd/tClbybEgL6YdmS52IeZGPoiBcba
jVF7TMaouIeUQDJLOnIzROAvgYJcKSEBf+Y71ypDlcTfRQvnxsuyaznn/ctYE546NMkjmknwELqc
rr9xZbV3JM1JMKbhGy1w0jRTM95Ubfoe8tFYobL3tmqut4Zpqa2djdkO4sSx6Q3toEajOWtV521L
OdwMg8q2CGcXybw1cK05fgLF34Xi4Rbi6hcXURjY5ZumuDgjyDUrqc9Qup1rSTm7LuzXVkb62msc
/Y5AK3CpDb5qdfl73qnuyrQGSTWiUc5uaegHDldWO8zO3eDJBfTRsmNhhnKVRqT9KvbOFVbI8uD7
OC2Y/Xen1qiJTSLI6hASapq3VvWIoknbhT6pSV4ugKOyhzEfpKYL1cnwW4O6O3rhNyJ77xwzMDTk
kGqalt691hwd28E8r6sBHFpBEjMqQ5TcCFuR0PJJtOejq7TuI7dqd9W2en20ah3EcgX6FEgxor3O
aoMvJQD3qmBAj3snCTo12qwQzz7ChweENV9EXd/q1rqXLmSuYqNZLpqq1jvCrHmZ8hjObJm8ocZ+
N6X+NObjmxyMJzTKhC+F5sGnJR+n4VNhAjYKQ67J4c1JUuzB3tabErHGzYvLL/s/3J3JbhtJmsdf
xeh7Crkvh25gRIoUF0mUJcuWLwlaUuW+ZzKXt5ljH/rUj+AXm1+SlE1KVZ4aZGGGGKDKkEQymAxG
RnzLf8EmS0wzcHCu16Moucck6S5XbTIVH/O2uljbDUrEG3/JCWpOCruHq1f5ZZkb5gRY/tqGDDkS
oo6CUIp4WD4jqZ8TzdzjZPgct3dJZ13qWYCJ1+ZJ3WhPPqRfAdUjtahmFmBr2GirrqtfEgmIl21j
cwZeUXdcbvJIufIQKgcaiE6sXnTJyCG96tuHo+KT6ge3tuDLj11JDqMKxpcaZiBu6F19hY4z4h3V
N0oxWtZ+qRpnTraDlrqJX5DEzGFYcO41BgA2w8PSkKYjzZ50ThFmKappfF7l3P/ZRsG8VoTxkCuQ
GEmxJq6w+WhYSMUboi7iEr15tLG0j1vhFiF0mMpIQzOSwHGNB5YoJRiZ6fGizVdApqeSDGdNW3s5
MseYBFHDuIdRObYLUR+5Xf6Q2yD0SgGT8gSHSq81MEZo2+zcrMS7eCbH7r2N6LSgyyvF6SWts+DC
KLx71NlIw+DH+sDMACC516K1+Y3i+Ge9AlvblfW56gJIdFJaYmXVKwIIE0obtPMkUDA42svolegO
tqRIQiCJoGGvK8cjH6DZmN7PvNKvChukTpjfVg0M/dS7RfVdcqM7vaizkZtWX5B3vfZhHyiNg+H3
vdyBUBKkx6QzLvHXgYxaeJd567yEQdkL7gcPHV5jY7SSYu4K9OeSGv80bY1SzENRBBeenc6ppng0
m4ol7IFrDelcHCEkb2wV9SdFwLDRk+79jWzRm6Qo0YCwSWWbaMbDlcpeFa1Xnmu5fo7Y3dQprKta
ppdrxmM20efUkr2RlxoeDGQdxdduUeDoOvHC8tmuq5kvwTvMPIyLK7j03GXhUxNMSugq41huXvQM
yRvDnDkxLgU0sHqDp3StcrRjzenNgipiSrLqyhMdDSu6ZpIyDKpB3TeHglEZdeKCyLOjYdb/uP0H
4oy4AHpqCKPtj2r/+/YRLUyqKfUfsPao1gN5xR2Kx6zQt/fP3f4ONFFC/59H8h8/2XiYz7voOXaN
JptsH3zz3N0j21eYPuuwicRZJgjt4bN3b1ptYovgpB+bT/MQpqU92b7uYPDto7sL69pgYpDUzLZv
6Ps6GU0rq+PWtF8ve/vsg2F3L/RR4wF36fWWE3yYn9dLhf71s+/e8ucntlw/n8C1evr5p4MP9nam
NIg6l6qKt8z2O/j5msbXvVEloIcLQyEHQVB8TvO4vaQDY1znun7t1Jv7UG/B+RY9QrUorY85uPVR
VmW0hVNEMRPZuk0koRgBzjbHaHoI+Jdj02i0jXZhosMwDXWkF9LUeHTSWr1ip7LxroqezFaxljm9
/9qL3BvR9756JdwadumPBbHBtalDU/HUFAxq8iKbdrogppEWTuvd18VnlCoKaMe5TfKFKHNNpRI1
PO/GDOFNZ3rgfc0Lj8QIUuccpN4oakOSH3kzCzoEt83cvI8gnIN1KaGpBMVl0RUAAVQRqXpZ8oG1
0AIKBKcHSniXlPzae0W/9jcWg+dOOzJiDyC4Fd3k/mKjhvYU2YRerMB/aAPq10InfWpQticqithc
UV9WbQ5iKeMYpGPoQchHfkXrQjhgnt5eZxG+M0VgZ2NLj725o/tXouFFN00iLsschpInU1tHSUY4
T3XNXFR+kINLcBcAbWp24si6KLBsjYTnjkyfSK8DtRyi76HFIPgxE8QrT5Guy1TNUVzgLEjT4lYw
UGuhqMyFBwBnDTHqxtAsPMNeGW2NupYe4dumBc4SeKJwUfXCTzidCiRdm+DcgGUGyVoChxt+Q7z+
c1xEAKpzFeczv51XWbvcUV5pfE9csPhwOdHJ8UGmp+hw162NiIQ9q+nGTWRBRVOq66grtkDXzdZc
Bnq3MKXNN8sRnQnKL+oib8VLlB7Mqd6mULM3fKkA9vEVRvH8Jk7KexG4PIBPoVl2OXp0dCPo1Fhk
hNHm2nU31rJ1LW+ampBNW1S1pgTK7rWwqZ1p23k401BimBAylnNH8pspfEU0YzrZGgmOUkA6qe5a
K1vi1BRdU5ZKpnaDNpDoVCjues9lICef1AKtqLgTlXEG1uAijAV0M6pM+4SsQnmDQKmF7JWATwwE
/15wQkC9JUH4zjMQLjO0Dk3wDKnUWkCyLIteaso8pFaSAnLH/ZwaRBpCvrlWmjKeByoW1BX6kmOx
hOIhX6NzFl6XLkXtGjBoLFntpHH6VrAgWLd1tcKdQzp3TDdfOhRmkRXH6L1XPsnELrsIPMhORWCW
WK1JvYqXn89SL340QSsSZd7FqI/g6JM0qMSMJStuJhGZ9q2qIX+BAFg9bZGIvUog8RVNVS5DiI66
ayEvEhvNtdJrcqEGsXAEH1MHHa2QcKN+9iNqWHmdGPMMWuJcTGgh+ATYHKH+N4yA4c4UTozmnCnN
Iwgyl3p0CxAJvm9VqBeSHctoD8pfHa1B2Cpy1XnkLJsmFL4WdlpdVDHikZbUR6KAXkY5WQIcZTtC
P6mDulbjyZAkyaoUu3CaG3k5QugQcFpM8yqxnQtOMA8OWy4+4tO6xFCXdFUh08+EUeZ3xpeilAIE
zZwl4CJt1OA59KnV2xLMWg0bOGrcheBFNZk2rQxgcRe+d4scAO0RzoeJFmOqAM2gXiBK8HnD/Tgz
Y2I4wrp7hO8WhDeo62lRfVWYEqYsJb1530CgzEG609w4Cv7IBk63ZRFPUboIfhM2eX3B3vBRLfyF
0SbKvcrNeJ6bHqbslfKxhsaX1bUyVxJPurrMu9haiAZVIDNAZzWvS2WqB2l4XqgdhCi2Z1z4zHnB
93yDHONDqLZrr5XjxyQScTkjWcXAK+ck1jeozsgFrA8L84XcycJp0VaPbMjuo1Yrl26GjL6ux1/M
CFcjb2JlcvilsZsJeu7O1PYTHBQ1QZwVdrny6eb1RKl6rAYmZkZx21yJ5If08DGI9zwoqxq0jU8i
5PrnErihLhrR3caJn4NMJB7qFPsugiGDDIgEIx4aUISY2ycvsFq0Etp4xEV9KiwsaqCxF3Oaz7cZ
4PKrTdbCuucil60CcMdG1IN2GCoyGl34VG3nZWesND+AEGWFv+kgISdsojIY5CZCN1QIl6Id36VV
XEALV4zLJHYWcYR2hkQlboUI5kjPOzw8UehA/3XkJKq1RNrH4QjU5Cl260nvEpLP6TvehC6tt6gI
05WngG+MrE2zwlD8PA5jDNqSsrztlScuKk8LxkYrt7SgeR9dLIF3gS5LSGAuQ1RvZ1nX3ecFvnI6
Dlm0xXC+opGzbHWq3CxYdVW1WIFXqLzEpUhlTMO+xnQuQtcpLzhoJkEXOGM3B5hkFMCqDAkrsgCz
iV77lDeLSAUwUisvsAjxV4Id3oSxzJ/T6kbWbvR4kz5W1gQ6ku0gTKNXnToJkhw+OaoHmIyTr/Hl
TWlBzUWUIla93V4Xp+V1nIZfKCxikk4FZZSo+o0ruuUkynGqkOu8G9Pt19BZS+OZi5Lf2FAolYHz
rkap6Iv3uRY/3Na0vS7jpBXPoyChbUY5g32gbZe9qUSqhA/00axZqMiIPAsr+q2YsD9ZMxV07EVb
W+Wsa3hF0tjyXKs7wvq2XViV96xQwzLl8Mowq6umcfRL9Oeu85S+MXi5fNzFCcmlnc40KfQvRMiB
Y+QAnBsjC2M2BO0OEJBwKUn6Sgg2BltR7F8ledlcRqn2uf8/i7XkloQLmnXnRNO056HYvmgh+BI/
GGJrLO3AWnRBKMAVClaKWn0pOiu7w05j1VT21yjymk8pe66EfQpzhyprHTJFKL5fS9XXDRQeaGe5
NIWw/htaTe6t0ZHE5NWtZCJMRn+/ndtJl40zoyYIEAv3oSPMH6m2aNJr5tc6KT4Xm9S5j6joCLpb
458ikUnYejyrko4DF4WCicDJshRJ8jhmukUVditNCa0JmUw5S/zAOUf5RF3S/t08QLJSF+imB7M4
b3tXGWB7pvZYq0gaGBBpbgXUuUGmBrh64dRoCObKciPvdttx+v+Dgt9/kt+1R8BnYad53D+6FeC/
Ty7eGiz8qSf9eqA/6bdgoS9+0O/7cVFbt4dfjRGuQa9Uz0DvsUVAmVdFbNMEWb91Bf0QsmnuHxYk
UcSHQQdYD/xEV7dgPCB+B5P0R9Pw60/43ovi/ThHn+ApqQgA8LDAmCY+xA5KOm3oI9ThdqT3c/Bm
hIM5UM4sRdJB1WgmnjOKyKQezwGTJKItjtcDEyD15IP/kzn4Q+cN8n6QkH9mEt4M8XMSYETIBkYb
smaKnL9gK48nwYIxwceHokUP+SQnYQciHTQJisjdAIucFS9hsPB+JWA9InFqGMzBFkpKM/20VoJu
moDqBk2CpJ+hqCPDJEcmBTmPfmkd3g6WfAZ0StQwXjEh9uindzsYFmLfg+aAbRHIKrQiwJI6eE2V
AQ/nAFngs17phF3ToA5/elPAlffwnGGTIMKs0oEPo1oN8hDs6vEkmOaZJUu9sDuWLiKi1rs96H//
bHizqe3Q6rPnv/+NztrQlSCZZ6YqYuXxujG+mQRL7BeCyNGhGABGQYaf2pbAjdyj64ctBczDKcBw
BIow3d4vBUlirfQgYwWUs8jtspv2E1oKuqUOvh9YCr3rFH4BAIBMwwQbfLwpsHPiFGf24RJhhArm
lFk/oUkw4C0MXQnGGUZzFE8IAhSsPHo82fEksHXCjsCBS1NwoeqpkKc1CSYYfF3fXdabaP590Phm
azmIl3raKVhslgFfNkDi42kgXOI2wJPGFCUZNHm/d57WNBDjWCzgQdtCHzQC2MfWS4KDCyPn3WKQ
zpggZgLwi2Xhw3Fqs2CA8x8+CdwFPTsZkzBTlnvDpeM7gvxCIlriH+4KwoVTmwRLswYfECqxQH8Q
6hCwIG9p7/ZGnkAoSVStykQUxu4NT2hvZFsAoDZ4W7DOyJMh25AioAFsvokb2Ra4E5T9ngGG+uRu
iH6hDp0EWTyzxN52h8iZoIEQ+u0dIZ2xLWqqbMg8iyj61O6I35Ms+IOywh+fEDhYgqrmaCAUgFTU
x+OH+4JlngG8xiFO5r4gmOgz7tM6IiDL9l/d0COCTErUySSJi3bx8dEsQM4EzAlexzDJNdF2OLVZ
kOAHDc4ijDOMnwgeRcvktNTF9/sCqRS5liT9ILae1lro639Da0zsC1SXID+iksFcbO/7w7UgicoZ
a0CSTTIN6ST3BWpDQ9eCzEkIGZfbgXiBg7BPm49nwaDAQtLN3shikXpq2mmtBZkccPBaIDIUYQfL
FJL0Plt6V3RV+8TbkiyVzE02rZPbF6ChD18L2hk1CrwrNehUuPb2R+/hWiBesMgoCbE1GerOtip7
WmuBKqHyF8QLUI+weX4tLr+5Izgp6U2wC0N93RP4T+2OUGHbDz0pdb5r/IXJmik99jX2N2uB6gJ1
NkvqYwoJMvnpxQtwtwfvjuIZMREFNZWckVr7u+qzxbbAKYLB7jacOMHYkcB/8FogjcCXlKCQvVYm
lyBCPtoXWAusg75rhwwFghQnF0H3Fz201kR5ATEGDgeUDvuDsBc2OJwFCtBECwhx8CQdt3fz5GYB
pTB16FogXpCN3nv8D2qv7I40pHT2A1HsE+/TWwsKZ9fgPII8Aa63TlmRMjs16OOlQFMK/ioho0L9
ZafxcmJHRN8eGNqak5WzflP4UUB4c072XSlyCxYCgJ7+iDi9E4IOwsBjUtZYCCYW7lDR0W2gtnq8
EqjGnolElPstwzT+B936P1GO+oHuGLle+LwFf3gvxbZwvMM0/LdPeAVGvB9gD3joO1c9quHoifdt
+rIbetfe6n//x1HtYdtoOHjwtfGwfZ/9y/cf8P1bH73X66d6/eOl95Kv8yc8F7ZYl/1l7rQb/8Op
1gXijR7v/FIcAjO2Xdif1/P3vx1d7cEq+NXw52t//WHE8L8leeytD8ffi0ZtL6n/eH/JG3xAgf7N
m7Bgh36K0TpKX57cl9eRfvYmB4/seut0fTTvOwjAXzCwW6357/Cad020wUMnjOsdy33uOlPDR0bU
7uiKd/X9oeNevTTeU/Jh5JXt4XTsYDdDB8fQex07ydHA24L80IGn1Tpe+9W6PBp7X+AdPvhLnr/k
x0PvKmVDh770ntfh8YTss8yhI8/ZSIqn42ve1bWGjny9bte5Vx5+ifsqyeCRq5dN8mH58v3fR7C3
ffVh6Og362b9dHTHyLtUdujAq+rl2/Etvq8mDx24P2q//7NcHy890o0+9Rw+OBwW7poPH5OjVbLP
ZoYOf7eOPywrr/iwSsqk+P6v1wvuzwPQhT2ac/BbePE6TI6+UWVXtBw8coLU4vHAO2TJ0IHv198I
IY7me58xDB85WmNT8+aA3Cdlgwf/hWr1wKDkgXjrKa+61+XQrw9lV1YYetWP1dO6/P6fR3vJHiw2
dOiv7CTly9NxNLJPe4aOfeU9ucn66c2F7zEMgwdP8pcwOQqifoBEBo/9/Z997HD4Tf7oNP967N+L
1X+gid5H8K+I6t972XF60j/jKXxZ5//4LwAAAP//</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1</xdr:col>
      <xdr:colOff>1221447</xdr:colOff>
      <xdr:row>0</xdr:row>
      <xdr:rowOff>100853</xdr:rowOff>
    </xdr:from>
    <xdr:ext cx="672351" cy="448234"/>
    <xdr:pic>
      <xdr:nvPicPr>
        <xdr:cNvPr id="2" name="6 Imagen">
          <a:extLst>
            <a:ext uri="{FF2B5EF4-FFF2-40B4-BE49-F238E27FC236}">
              <a16:creationId xmlns:a16="http://schemas.microsoft.com/office/drawing/2014/main" xmlns="" id="{235CB61D-C0D9-4058-BDB4-9ADECA47E179}"/>
            </a:ext>
          </a:extLst>
        </xdr:cNvPr>
        <xdr:cNvPicPr>
          <a:picLocks noChangeAspect="1"/>
        </xdr:cNvPicPr>
      </xdr:nvPicPr>
      <xdr:blipFill rotWithShape="1">
        <a:blip xmlns:r="http://schemas.openxmlformats.org/officeDocument/2006/relationships" r:embed="rId1"/>
        <a:srcRect l="27821" t="1" r="26655" b="35714"/>
        <a:stretch/>
      </xdr:blipFill>
      <xdr:spPr>
        <a:xfrm>
          <a:off x="1478622" y="100853"/>
          <a:ext cx="672351" cy="448234"/>
        </a:xfrm>
        <a:prstGeom prst="rect">
          <a:avLst/>
        </a:prstGeom>
      </xdr:spPr>
    </xdr:pic>
    <xdr:clientData/>
  </xdr:oneCellAnchor>
  <xdr:oneCellAnchor>
    <xdr:from>
      <xdr:col>1</xdr:col>
      <xdr:colOff>246532</xdr:colOff>
      <xdr:row>0</xdr:row>
      <xdr:rowOff>112059</xdr:rowOff>
    </xdr:from>
    <xdr:ext cx="683559" cy="414618"/>
    <xdr:pic>
      <xdr:nvPicPr>
        <xdr:cNvPr id="3" name="Imagen 2">
          <a:extLst>
            <a:ext uri="{FF2B5EF4-FFF2-40B4-BE49-F238E27FC236}">
              <a16:creationId xmlns:a16="http://schemas.microsoft.com/office/drawing/2014/main" xmlns="" id="{8DA11F38-23D1-4C47-A406-646D1A1E49C1}"/>
            </a:ext>
          </a:extLst>
        </xdr:cNvPr>
        <xdr:cNvPicPr>
          <a:picLocks noChangeAspect="1"/>
        </xdr:cNvPicPr>
      </xdr:nvPicPr>
      <xdr:blipFill rotWithShape="1">
        <a:blip xmlns:r="http://schemas.openxmlformats.org/officeDocument/2006/relationships" r:embed="rId2"/>
        <a:srcRect l="10329" t="37026" r="66886" b="35764"/>
        <a:stretch/>
      </xdr:blipFill>
      <xdr:spPr>
        <a:xfrm>
          <a:off x="503707" y="112059"/>
          <a:ext cx="683559" cy="414618"/>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0</xdr:col>
      <xdr:colOff>0</xdr:colOff>
      <xdr:row>41</xdr:row>
      <xdr:rowOff>28575</xdr:rowOff>
    </xdr:from>
    <xdr:to>
      <xdr:col>2</xdr:col>
      <xdr:colOff>1104900</xdr:colOff>
      <xdr:row>55</xdr:row>
      <xdr:rowOff>104775</xdr:rowOff>
    </xdr:to>
    <xdr:graphicFrame macro="">
      <xdr:nvGraphicFramePr>
        <xdr:cNvPr id="2" name="Gráfico 1">
          <a:extLst>
            <a:ext uri="{FF2B5EF4-FFF2-40B4-BE49-F238E27FC236}">
              <a16:creationId xmlns:a16="http://schemas.microsoft.com/office/drawing/2014/main" xmlns="" id="{1E162492-4B53-450D-A6C8-4EA3F18502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76199</xdr:colOff>
      <xdr:row>37</xdr:row>
      <xdr:rowOff>19048</xdr:rowOff>
    </xdr:from>
    <xdr:to>
      <xdr:col>5</xdr:col>
      <xdr:colOff>1047750</xdr:colOff>
      <xdr:row>71</xdr:row>
      <xdr:rowOff>171449</xdr:rowOff>
    </xdr:to>
    <xdr:graphicFrame macro="">
      <xdr:nvGraphicFramePr>
        <xdr:cNvPr id="2" name="Gráfico 1">
          <a:extLst>
            <a:ext uri="{FF2B5EF4-FFF2-40B4-BE49-F238E27FC236}">
              <a16:creationId xmlns:a16="http://schemas.microsoft.com/office/drawing/2014/main" xmlns="" id="{4C0C003C-AC53-4933-AA45-B9596A718D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100852</xdr:colOff>
      <xdr:row>52</xdr:row>
      <xdr:rowOff>80543</xdr:rowOff>
    </xdr:from>
    <xdr:to>
      <xdr:col>5</xdr:col>
      <xdr:colOff>631031</xdr:colOff>
      <xdr:row>52</xdr:row>
      <xdr:rowOff>238124</xdr:rowOff>
    </xdr:to>
    <xdr:sp macro="" textlink="">
      <xdr:nvSpPr>
        <xdr:cNvPr id="4" name="Rectángulo: esquinas redondeadas 3">
          <a:extLst>
            <a:ext uri="{FF2B5EF4-FFF2-40B4-BE49-F238E27FC236}">
              <a16:creationId xmlns:a16="http://schemas.microsoft.com/office/drawing/2014/main" xmlns="" id="{D18BD6DC-0246-4C5E-BD11-858051EBE143}"/>
            </a:ext>
          </a:extLst>
        </xdr:cNvPr>
        <xdr:cNvSpPr/>
      </xdr:nvSpPr>
      <xdr:spPr>
        <a:xfrm>
          <a:off x="6542133" y="9831762"/>
          <a:ext cx="530179" cy="157581"/>
        </a:xfrm>
        <a:prstGeom prst="round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5</xdr:col>
      <xdr:colOff>96369</xdr:colOff>
      <xdr:row>53</xdr:row>
      <xdr:rowOff>63452</xdr:rowOff>
    </xdr:from>
    <xdr:to>
      <xdr:col>5</xdr:col>
      <xdr:colOff>642938</xdr:colOff>
      <xdr:row>53</xdr:row>
      <xdr:rowOff>214311</xdr:rowOff>
    </xdr:to>
    <xdr:sp macro="" textlink="">
      <xdr:nvSpPr>
        <xdr:cNvPr id="5" name="Rectángulo: esquinas redondeadas 4">
          <a:extLst>
            <a:ext uri="{FF2B5EF4-FFF2-40B4-BE49-F238E27FC236}">
              <a16:creationId xmlns:a16="http://schemas.microsoft.com/office/drawing/2014/main" xmlns="" id="{C52ADDF6-3713-4C4F-840F-3FC02BE8A24C}"/>
            </a:ext>
          </a:extLst>
        </xdr:cNvPr>
        <xdr:cNvSpPr/>
      </xdr:nvSpPr>
      <xdr:spPr>
        <a:xfrm>
          <a:off x="6537650" y="10088515"/>
          <a:ext cx="546569" cy="150859"/>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MX" sz="1100" b="1">
              <a:solidFill>
                <a:srgbClr val="FF0000"/>
              </a:solidFill>
            </a:rPr>
            <a:t>A</a:t>
          </a:r>
        </a:p>
      </xdr:txBody>
    </xdr:sp>
    <xdr:clientData/>
  </xdr:twoCellAnchor>
  <xdr:twoCellAnchor>
    <xdr:from>
      <xdr:col>5</xdr:col>
      <xdr:colOff>100852</xdr:colOff>
      <xdr:row>82</xdr:row>
      <xdr:rowOff>44825</xdr:rowOff>
    </xdr:from>
    <xdr:to>
      <xdr:col>5</xdr:col>
      <xdr:colOff>661147</xdr:colOff>
      <xdr:row>82</xdr:row>
      <xdr:rowOff>201707</xdr:rowOff>
    </xdr:to>
    <xdr:sp macro="" textlink="">
      <xdr:nvSpPr>
        <xdr:cNvPr id="11" name="Rectángulo: esquinas redondeadas 10">
          <a:extLst>
            <a:ext uri="{FF2B5EF4-FFF2-40B4-BE49-F238E27FC236}">
              <a16:creationId xmlns:a16="http://schemas.microsoft.com/office/drawing/2014/main" xmlns="" id="{4C5A8969-0BD7-42E1-9DCE-BA7BA72F0CFF}"/>
            </a:ext>
          </a:extLst>
        </xdr:cNvPr>
        <xdr:cNvSpPr/>
      </xdr:nvSpPr>
      <xdr:spPr>
        <a:xfrm>
          <a:off x="6996952" y="21552275"/>
          <a:ext cx="560295" cy="147357"/>
        </a:xfrm>
        <a:prstGeom prst="round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5</xdr:col>
      <xdr:colOff>96369</xdr:colOff>
      <xdr:row>83</xdr:row>
      <xdr:rowOff>30536</xdr:rowOff>
    </xdr:from>
    <xdr:to>
      <xdr:col>5</xdr:col>
      <xdr:colOff>656664</xdr:colOff>
      <xdr:row>83</xdr:row>
      <xdr:rowOff>177893</xdr:rowOff>
    </xdr:to>
    <xdr:sp macro="" textlink="">
      <xdr:nvSpPr>
        <xdr:cNvPr id="12" name="Rectángulo: esquinas redondeadas 11">
          <a:extLst>
            <a:ext uri="{FF2B5EF4-FFF2-40B4-BE49-F238E27FC236}">
              <a16:creationId xmlns:a16="http://schemas.microsoft.com/office/drawing/2014/main" xmlns="" id="{33840921-30BC-4552-B364-87C667763C80}"/>
            </a:ext>
          </a:extLst>
        </xdr:cNvPr>
        <xdr:cNvSpPr/>
      </xdr:nvSpPr>
      <xdr:spPr>
        <a:xfrm>
          <a:off x="6537650" y="18270911"/>
          <a:ext cx="560295" cy="147357"/>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MX" sz="1100" b="1">
              <a:solidFill>
                <a:srgbClr val="FF0000"/>
              </a:solidFill>
            </a:rPr>
            <a:t>A</a:t>
          </a:r>
        </a:p>
      </xdr:txBody>
    </xdr:sp>
    <xdr:clientData/>
  </xdr:twoCellAnchor>
  <xdr:oneCellAnchor>
    <xdr:from>
      <xdr:col>11</xdr:col>
      <xdr:colOff>751355</xdr:colOff>
      <xdr:row>95</xdr:row>
      <xdr:rowOff>52248</xdr:rowOff>
    </xdr:from>
    <xdr:ext cx="2210712" cy="593072"/>
    <xdr:pic>
      <xdr:nvPicPr>
        <xdr:cNvPr id="14" name="Imagen 13">
          <a:extLst>
            <a:ext uri="{FF2B5EF4-FFF2-40B4-BE49-F238E27FC236}">
              <a16:creationId xmlns:a16="http://schemas.microsoft.com/office/drawing/2014/main" xmlns="" id="{59B4706F-5A00-4520-99E9-5EAB26365AE3}"/>
            </a:ext>
          </a:extLst>
        </xdr:cNvPr>
        <xdr:cNvPicPr>
          <a:picLocks noChangeAspect="1"/>
        </xdr:cNvPicPr>
      </xdr:nvPicPr>
      <xdr:blipFill rotWithShape="1">
        <a:blip xmlns:r="http://schemas.openxmlformats.org/officeDocument/2006/relationships" r:embed="rId1"/>
        <a:srcRect l="9208" t="31879" r="6655" b="29991"/>
        <a:stretch/>
      </xdr:blipFill>
      <xdr:spPr>
        <a:xfrm>
          <a:off x="12257555" y="17921148"/>
          <a:ext cx="2210712" cy="593072"/>
        </a:xfrm>
        <a:prstGeom prst="rect">
          <a:avLst/>
        </a:prstGeom>
      </xdr:spPr>
    </xdr:pic>
    <xdr:clientData/>
  </xdr:oneCellAnchor>
  <xdr:oneCellAnchor>
    <xdr:from>
      <xdr:col>15</xdr:col>
      <xdr:colOff>540947</xdr:colOff>
      <xdr:row>94</xdr:row>
      <xdr:rowOff>165988</xdr:rowOff>
    </xdr:from>
    <xdr:ext cx="1411661" cy="657925"/>
    <xdr:pic>
      <xdr:nvPicPr>
        <xdr:cNvPr id="15" name="6 Imagen">
          <a:extLst>
            <a:ext uri="{FF2B5EF4-FFF2-40B4-BE49-F238E27FC236}">
              <a16:creationId xmlns:a16="http://schemas.microsoft.com/office/drawing/2014/main" xmlns="" id="{845F932A-26A9-4A2D-8D95-ADEBE73385ED}"/>
            </a:ext>
          </a:extLst>
        </xdr:cNvPr>
        <xdr:cNvPicPr>
          <a:picLocks noChangeAspect="1"/>
        </xdr:cNvPicPr>
      </xdr:nvPicPr>
      <xdr:blipFill rotWithShape="1">
        <a:blip xmlns:r="http://schemas.openxmlformats.org/officeDocument/2006/relationships" r:embed="rId2"/>
        <a:srcRect b="14141"/>
        <a:stretch/>
      </xdr:blipFill>
      <xdr:spPr>
        <a:xfrm>
          <a:off x="17866922" y="17844388"/>
          <a:ext cx="1411661" cy="657925"/>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xdr:from>
      <xdr:col>0</xdr:col>
      <xdr:colOff>370180</xdr:colOff>
      <xdr:row>20</xdr:row>
      <xdr:rowOff>189468</xdr:rowOff>
    </xdr:from>
    <xdr:to>
      <xdr:col>4</xdr:col>
      <xdr:colOff>300737</xdr:colOff>
      <xdr:row>36</xdr:row>
      <xdr:rowOff>64658</xdr:rowOff>
    </xdr:to>
    <xdr:graphicFrame macro="">
      <xdr:nvGraphicFramePr>
        <xdr:cNvPr id="2" name="Gráfico 46">
          <a:extLst>
            <a:ext uri="{FF2B5EF4-FFF2-40B4-BE49-F238E27FC236}">
              <a16:creationId xmlns:a16="http://schemas.microsoft.com/office/drawing/2014/main" xmlns="" id="{667D2A0F-71E5-4A70-B440-51745D2697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65689</xdr:colOff>
      <xdr:row>20</xdr:row>
      <xdr:rowOff>10947</xdr:rowOff>
    </xdr:from>
    <xdr:to>
      <xdr:col>9</xdr:col>
      <xdr:colOff>510815</xdr:colOff>
      <xdr:row>35</xdr:row>
      <xdr:rowOff>76637</xdr:rowOff>
    </xdr:to>
    <xdr:graphicFrame macro="">
      <xdr:nvGraphicFramePr>
        <xdr:cNvPr id="3" name="Gráfico 46">
          <a:extLst>
            <a:ext uri="{FF2B5EF4-FFF2-40B4-BE49-F238E27FC236}">
              <a16:creationId xmlns:a16="http://schemas.microsoft.com/office/drawing/2014/main" xmlns="" id="{05A6D280-D04B-48CB-87B3-3C96DBA702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1131797</xdr:colOff>
      <xdr:row>164</xdr:row>
      <xdr:rowOff>89647</xdr:rowOff>
    </xdr:from>
    <xdr:to>
      <xdr:col>8</xdr:col>
      <xdr:colOff>156883</xdr:colOff>
      <xdr:row>180</xdr:row>
      <xdr:rowOff>112060</xdr:rowOff>
    </xdr:to>
    <xdr:graphicFrame macro="">
      <xdr:nvGraphicFramePr>
        <xdr:cNvPr id="2" name="Gráfico 1">
          <a:extLst>
            <a:ext uri="{FF2B5EF4-FFF2-40B4-BE49-F238E27FC236}">
              <a16:creationId xmlns:a16="http://schemas.microsoft.com/office/drawing/2014/main" xmlns="" id="{CEE0759A-383E-4A79-A104-4E65ABF7CA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756397</xdr:colOff>
      <xdr:row>255</xdr:row>
      <xdr:rowOff>1119</xdr:rowOff>
    </xdr:from>
    <xdr:to>
      <xdr:col>3</xdr:col>
      <xdr:colOff>2818280</xdr:colOff>
      <xdr:row>269</xdr:row>
      <xdr:rowOff>77319</xdr:rowOff>
    </xdr:to>
    <mc:AlternateContent xmlns:mc="http://schemas.openxmlformats.org/markup-compatibility/2006">
      <mc:Choice xmlns:cx4="http://schemas.microsoft.com/office/drawing/2016/5/10/chartex" xmlns="" Requires="cx4">
        <xdr:graphicFrame macro="">
          <xdr:nvGraphicFramePr>
            <xdr:cNvPr id="14" name="Gráfico 13">
              <a:extLst>
                <a:ext uri="{FF2B5EF4-FFF2-40B4-BE49-F238E27FC236}">
                  <a16:creationId xmlns:a16="http://schemas.microsoft.com/office/drawing/2014/main" id="{70330C7E-2D08-4A9A-A4D9-5642E5CE707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3" name="Rectángulo 2"/>
            <xdr:cNvSpPr>
              <a:spLocks noTextEdit="1"/>
            </xdr:cNvSpPr>
          </xdr:nvSpPr>
          <xdr:spPr>
            <a:xfrm>
              <a:off x="5842747" y="48740544"/>
              <a:ext cx="2061883" cy="2743200"/>
            </a:xfrm>
            <a:prstGeom prst="rect">
              <a:avLst/>
            </a:prstGeom>
            <a:solidFill>
              <a:prstClr val="white"/>
            </a:solidFill>
            <a:ln w="1">
              <a:solidFill>
                <a:prstClr val="green"/>
              </a:solidFill>
            </a:ln>
          </xdr:spPr>
          <xdr:txBody>
            <a:bodyPr vertOverflow="clip" horzOverflow="clip"/>
            <a:lstStyle/>
            <a:p>
              <a:r>
                <a:rPr lang="es-MX" sz="1100"/>
                <a:t>Este gráfico no está disponible en su versión de Excel.
Si edita esta forma o guarda el libro en un formato de archivo diferente, el gráfico no se podrá utilizar.</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27.49.94\Compartido%20Calidad\Documents%20and%20Settings\mcmachado\Mis%20documentos\Compartido%20Calidad\abril\DIARIO%20GENERAL%20ABRIL.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olbogfile01\Coordinaci&#243;n%20de%20Calidad\Coordinaci&#243;n%20sede%20Royal\3.%202012\2.Informes\COLPATRIA\2012\12.%20DICIEMBRE\BVE\PRESENTACI&#211;N%20INFORME%20COLPATRIA%20BVE%20DICIEMBRE%20201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72.27.49.90\ld\MARZO\Archivo%20nuevo%20arreglado.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72.16.1.68\colpatria_uic\Documents%20and%20Settings\smontoya\Configuraci&#243;n%20local\Archivos%20temporales%20de%20Internet\OLKC\CAPACITACION%20EXCE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72.17.15.37\calidad%20colpatria%20cat\Documents%20and%20Settings\srodriguez\Mis%20documentos\SANDRITA\Compartida%20Salitre\SANTANDER\INFORMES\INFORME%20SANTANDER%20TELEVENTAS%20QUINCENA%202%20SEPTIEMBRE.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bogascn2s009\Calidad\Documents%20and%20Settings\YMELOG\Configuraci&#243;n%20local\Archivos%20temporales%20de%20Internet\OLK12D\NO%20BORRAR%20YURI\INFORMES\JUNIO\SEGUIMIENTO%20SEMESTRAL%20DE%20LOS%20AGENTES%20FEBRERO%20PARA%20MARZO.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172.27.49.94\Compartido%20Calidad\Contact%20Center%20Americas\j.%20Informes\a.%20Inbound%20170\2a%20Agosto\Internet\Diario%201%20al%2015%20Agosto.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172.27.49.94\Compartido%20Calidad\Contact%20Center%20Americas\j.%20Informes\a.%20Inbound%20170\2a%20Agosto\Internet\Diario%2016-3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gfbanorte-my.sharepoint.com/Users/a3118754/AppData/Local/Microsoft/Windows/INetCache/Content.Outlook/2MY4OOFD/Dashboard%20Call%20Center.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172.27.49.90\ld\Documents%20and%20Settings\mdguerrero\Configuraci&#243;n%20local\Archivos%20temporales%20de%20Internet\Content.IE5\83SK0VH6\Calidad\Documentos\IPS%20Calidad.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ARIO"/>
      <sheetName val="CARLOS"/>
      <sheetName val="EDGAR"/>
      <sheetName val="CASOS ESPECIALES"/>
      <sheetName val="NOTAS"/>
      <sheetName val="DATOS"/>
      <sheetName val="LISTAS"/>
      <sheetName val="Hoja1"/>
      <sheetName val="Hoja2"/>
      <sheetName val="FATALES "/>
      <sheetName val="PARETO CRITICO"/>
      <sheetName val="COPIA CRITICO NG"/>
    </sheetNames>
    <sheetDataSet>
      <sheetData sheetId="0" refreshError="1">
        <row r="1">
          <cell r="A1" t="str">
            <v>QA</v>
          </cell>
          <cell r="B1" t="str">
            <v>No.</v>
          </cell>
          <cell r="C1" t="str">
            <v>CEDULA</v>
          </cell>
          <cell r="D1" t="str">
            <v>ID</v>
          </cell>
          <cell r="E1" t="str">
            <v>ASESOR</v>
          </cell>
          <cell r="F1" t="str">
            <v>GR</v>
          </cell>
          <cell r="G1" t="str">
            <v>ANTIGUO</v>
          </cell>
          <cell r="H1" t="str">
            <v>EVALUADAS</v>
          </cell>
          <cell r="I1" t="str">
            <v>PRECISIÓN</v>
          </cell>
          <cell r="J1" t="str">
            <v>TOTAL</v>
          </cell>
          <cell r="K1" t="str">
            <v>PRECISIÓN</v>
          </cell>
          <cell r="L1" t="str">
            <v>TOTAL</v>
          </cell>
          <cell r="M1" t="str">
            <v>PRECISIÓN</v>
          </cell>
          <cell r="N1" t="str">
            <v>TOTAL</v>
          </cell>
          <cell r="O1" t="str">
            <v>PRECISIÓN</v>
          </cell>
          <cell r="P1" t="str">
            <v>TOTAL</v>
          </cell>
          <cell r="Q1" t="str">
            <v>PRECISIÓN</v>
          </cell>
          <cell r="R1" t="str">
            <v>TOTAL</v>
          </cell>
          <cell r="S1" t="str">
            <v>PRECISIÓN</v>
          </cell>
          <cell r="T1" t="str">
            <v>TOTAL</v>
          </cell>
          <cell r="U1" t="str">
            <v>PRECISION</v>
          </cell>
          <cell r="V1" t="str">
            <v>TOTAL</v>
          </cell>
          <cell r="W1" t="str">
            <v>NOTAS QUINCENA ANTERIOR</v>
          </cell>
          <cell r="X1" t="str">
            <v>NUEVO DIMENSIONADO?</v>
          </cell>
        </row>
        <row r="2">
          <cell r="A2" t="str">
            <v>CARLOS</v>
          </cell>
          <cell r="B2">
            <v>3</v>
          </cell>
          <cell r="C2">
            <v>51955040</v>
          </cell>
          <cell r="D2">
            <v>33008</v>
          </cell>
          <cell r="E2" t="str">
            <v>ALARCON CAICEDO JOSE ARMANDO</v>
          </cell>
          <cell r="G2" t="str">
            <v>ANTIGUO</v>
          </cell>
          <cell r="H2">
            <v>3</v>
          </cell>
          <cell r="I2">
            <v>91.67</v>
          </cell>
          <cell r="J2">
            <v>91.67</v>
          </cell>
          <cell r="K2">
            <v>100</v>
          </cell>
          <cell r="L2">
            <v>93.75</v>
          </cell>
          <cell r="M2">
            <v>91.67</v>
          </cell>
          <cell r="N2">
            <v>88.54</v>
          </cell>
          <cell r="O2" t="e">
            <v>#VALUE!</v>
          </cell>
          <cell r="P2" t="e">
            <v>#VALUE!</v>
          </cell>
          <cell r="Q2" t="e">
            <v>#VALUE!</v>
          </cell>
          <cell r="R2" t="e">
            <v>#VALUE!</v>
          </cell>
          <cell r="S2" t="e">
            <v>#VALUE!</v>
          </cell>
          <cell r="T2" t="e">
            <v>#VALUE!</v>
          </cell>
          <cell r="U2">
            <v>94.446666666666673</v>
          </cell>
          <cell r="V2">
            <v>91.320000000000007</v>
          </cell>
          <cell r="W2" t="e">
            <v>#VALUE!</v>
          </cell>
          <cell r="X2">
            <v>0</v>
          </cell>
        </row>
        <row r="3">
          <cell r="B3">
            <v>3</v>
          </cell>
          <cell r="C3">
            <v>52151391</v>
          </cell>
          <cell r="D3">
            <v>33001</v>
          </cell>
          <cell r="E3" t="str">
            <v>ALVAREZ MOLANO EDGAR</v>
          </cell>
          <cell r="G3" t="str">
            <v>ANTIGUO</v>
          </cell>
          <cell r="H3">
            <v>5</v>
          </cell>
          <cell r="I3">
            <v>91.67</v>
          </cell>
          <cell r="J3">
            <v>92.71</v>
          </cell>
          <cell r="K3">
            <v>75</v>
          </cell>
          <cell r="L3">
            <v>69.790000000000006</v>
          </cell>
          <cell r="M3">
            <v>83.33</v>
          </cell>
          <cell r="N3">
            <v>85</v>
          </cell>
          <cell r="O3">
            <v>100</v>
          </cell>
          <cell r="P3">
            <v>97.92</v>
          </cell>
          <cell r="Q3">
            <v>91.67</v>
          </cell>
          <cell r="R3">
            <v>87.5</v>
          </cell>
          <cell r="S3" t="e">
            <v>#VALUE!</v>
          </cell>
          <cell r="T3" t="e">
            <v>#VALUE!</v>
          </cell>
          <cell r="U3">
            <v>88.334000000000003</v>
          </cell>
          <cell r="V3">
            <v>86.584000000000003</v>
          </cell>
          <cell r="W3" t="e">
            <v>#VALUE!</v>
          </cell>
          <cell r="X3">
            <v>0</v>
          </cell>
        </row>
        <row r="4">
          <cell r="B4">
            <v>3</v>
          </cell>
          <cell r="C4">
            <v>35331044</v>
          </cell>
          <cell r="D4">
            <v>32521</v>
          </cell>
          <cell r="E4" t="str">
            <v xml:space="preserve">ARANGUREN PIRE JAQUELINE </v>
          </cell>
          <cell r="G4" t="str">
            <v>ANTIGUO</v>
          </cell>
          <cell r="H4">
            <v>4</v>
          </cell>
          <cell r="I4">
            <v>100</v>
          </cell>
          <cell r="J4">
            <v>98.96</v>
          </cell>
          <cell r="K4">
            <v>83.33</v>
          </cell>
          <cell r="L4">
            <v>82.29</v>
          </cell>
          <cell r="M4">
            <v>100</v>
          </cell>
          <cell r="N4">
            <v>100</v>
          </cell>
          <cell r="O4">
            <v>100</v>
          </cell>
          <cell r="P4">
            <v>97.92</v>
          </cell>
          <cell r="Q4" t="e">
            <v>#VALUE!</v>
          </cell>
          <cell r="R4" t="e">
            <v>#VALUE!</v>
          </cell>
          <cell r="S4" t="e">
            <v>#VALUE!</v>
          </cell>
          <cell r="T4" t="e">
            <v>#VALUE!</v>
          </cell>
          <cell r="U4">
            <v>95.832499999999996</v>
          </cell>
          <cell r="V4">
            <v>94.792500000000004</v>
          </cell>
          <cell r="W4" t="e">
            <v>#VALUE!</v>
          </cell>
          <cell r="X4">
            <v>0</v>
          </cell>
        </row>
        <row r="5">
          <cell r="B5">
            <v>3</v>
          </cell>
          <cell r="C5">
            <v>53038376</v>
          </cell>
          <cell r="D5">
            <v>32522</v>
          </cell>
          <cell r="E5" t="str">
            <v>ARAUJO MEJIA  PAOLA ANDREA</v>
          </cell>
          <cell r="G5" t="str">
            <v>ANTIGUO</v>
          </cell>
          <cell r="H5">
            <v>3</v>
          </cell>
          <cell r="I5">
            <v>100</v>
          </cell>
          <cell r="J5">
            <v>92.71</v>
          </cell>
          <cell r="K5">
            <v>91.67</v>
          </cell>
          <cell r="L5">
            <v>94.79</v>
          </cell>
          <cell r="M5">
            <v>100</v>
          </cell>
          <cell r="N5">
            <v>97.92</v>
          </cell>
          <cell r="O5" t="e">
            <v>#VALUE!</v>
          </cell>
          <cell r="P5" t="e">
            <v>#VALUE!</v>
          </cell>
          <cell r="Q5" t="e">
            <v>#VALUE!</v>
          </cell>
          <cell r="R5" t="e">
            <v>#VALUE!</v>
          </cell>
          <cell r="S5" t="e">
            <v>#VALUE!</v>
          </cell>
          <cell r="T5" t="e">
            <v>#VALUE!</v>
          </cell>
          <cell r="U5">
            <v>97.223333333333343</v>
          </cell>
          <cell r="V5">
            <v>95.14</v>
          </cell>
          <cell r="W5" t="e">
            <v>#VALUE!</v>
          </cell>
          <cell r="X5">
            <v>0</v>
          </cell>
        </row>
        <row r="6">
          <cell r="B6">
            <v>3</v>
          </cell>
          <cell r="C6">
            <v>52193316</v>
          </cell>
          <cell r="D6">
            <v>32527</v>
          </cell>
          <cell r="E6" t="str">
            <v xml:space="preserve">ARIAS SALAVARRIETA ANGELA IVONNE </v>
          </cell>
          <cell r="G6" t="str">
            <v>ANTIGUO</v>
          </cell>
          <cell r="H6">
            <v>2</v>
          </cell>
          <cell r="I6">
            <v>100</v>
          </cell>
          <cell r="J6">
            <v>97.92</v>
          </cell>
          <cell r="K6">
            <v>91.67</v>
          </cell>
          <cell r="L6">
            <v>91.67</v>
          </cell>
          <cell r="M6" t="e">
            <v>#VALUE!</v>
          </cell>
          <cell r="N6" t="e">
            <v>#VALUE!</v>
          </cell>
          <cell r="O6" t="e">
            <v>#VALUE!</v>
          </cell>
          <cell r="P6" t="e">
            <v>#VALUE!</v>
          </cell>
          <cell r="Q6" t="e">
            <v>#VALUE!</v>
          </cell>
          <cell r="R6" t="e">
            <v>#VALUE!</v>
          </cell>
          <cell r="S6" t="e">
            <v>#VALUE!</v>
          </cell>
          <cell r="T6" t="e">
            <v>#VALUE!</v>
          </cell>
          <cell r="U6">
            <v>95.835000000000008</v>
          </cell>
          <cell r="V6">
            <v>94.795000000000002</v>
          </cell>
          <cell r="W6" t="e">
            <v>#VALUE!</v>
          </cell>
          <cell r="X6">
            <v>0</v>
          </cell>
        </row>
        <row r="7">
          <cell r="B7">
            <v>3</v>
          </cell>
          <cell r="C7">
            <v>52387221</v>
          </cell>
          <cell r="D7">
            <v>32535</v>
          </cell>
          <cell r="E7" t="str">
            <v>BARACALDO ORTIZ AURA JOHANNA</v>
          </cell>
          <cell r="G7" t="str">
            <v>ANTIGUO</v>
          </cell>
          <cell r="H7">
            <v>4</v>
          </cell>
          <cell r="I7">
            <v>100</v>
          </cell>
          <cell r="J7">
            <v>100</v>
          </cell>
          <cell r="K7">
            <v>83.33</v>
          </cell>
          <cell r="L7">
            <v>87.5</v>
          </cell>
          <cell r="M7">
            <v>83.33</v>
          </cell>
          <cell r="N7">
            <v>90</v>
          </cell>
          <cell r="O7">
            <v>100</v>
          </cell>
          <cell r="P7">
            <v>98</v>
          </cell>
          <cell r="Q7" t="e">
            <v>#VALUE!</v>
          </cell>
          <cell r="R7" t="e">
            <v>#VALUE!</v>
          </cell>
          <cell r="S7" t="e">
            <v>#VALUE!</v>
          </cell>
          <cell r="T7" t="e">
            <v>#VALUE!</v>
          </cell>
          <cell r="U7">
            <v>91.664999999999992</v>
          </cell>
          <cell r="V7">
            <v>93.875</v>
          </cell>
          <cell r="W7" t="e">
            <v>#VALUE!</v>
          </cell>
          <cell r="X7">
            <v>0</v>
          </cell>
        </row>
        <row r="8">
          <cell r="B8">
            <v>3</v>
          </cell>
          <cell r="C8">
            <v>52871759</v>
          </cell>
          <cell r="D8">
            <v>32540</v>
          </cell>
          <cell r="E8" t="str">
            <v xml:space="preserve">BARRERA RIVERA FREDDY </v>
          </cell>
          <cell r="G8" t="str">
            <v>ANTIGUO</v>
          </cell>
          <cell r="H8">
            <v>3</v>
          </cell>
          <cell r="I8">
            <v>100</v>
          </cell>
          <cell r="J8">
            <v>94.79</v>
          </cell>
          <cell r="K8">
            <v>100</v>
          </cell>
          <cell r="L8">
            <v>90.63</v>
          </cell>
          <cell r="M8">
            <v>100</v>
          </cell>
          <cell r="N8">
            <v>97.92</v>
          </cell>
          <cell r="O8" t="e">
            <v>#VALUE!</v>
          </cell>
          <cell r="P8" t="e">
            <v>#VALUE!</v>
          </cell>
          <cell r="Q8" t="e">
            <v>#VALUE!</v>
          </cell>
          <cell r="R8" t="e">
            <v>#VALUE!</v>
          </cell>
          <cell r="S8" t="e">
            <v>#VALUE!</v>
          </cell>
          <cell r="T8" t="e">
            <v>#VALUE!</v>
          </cell>
          <cell r="U8">
            <v>100</v>
          </cell>
          <cell r="V8">
            <v>94.446666666666673</v>
          </cell>
          <cell r="W8" t="e">
            <v>#VALUE!</v>
          </cell>
          <cell r="X8">
            <v>0</v>
          </cell>
        </row>
        <row r="9">
          <cell r="B9">
            <v>3</v>
          </cell>
          <cell r="C9">
            <v>52054951</v>
          </cell>
          <cell r="D9">
            <v>32544</v>
          </cell>
          <cell r="E9" t="str">
            <v xml:space="preserve">BARRIOS PADILLA ANGELA BRIYID </v>
          </cell>
          <cell r="G9" t="str">
            <v>ANTIGUO</v>
          </cell>
          <cell r="H9">
            <v>5</v>
          </cell>
          <cell r="I9">
            <v>91.67</v>
          </cell>
          <cell r="J9">
            <v>92.71</v>
          </cell>
          <cell r="K9">
            <v>91.67</v>
          </cell>
          <cell r="L9">
            <v>92.71</v>
          </cell>
          <cell r="M9">
            <v>91.67</v>
          </cell>
          <cell r="N9">
            <v>91.67</v>
          </cell>
          <cell r="O9">
            <v>91.67</v>
          </cell>
          <cell r="P9">
            <v>85.42</v>
          </cell>
          <cell r="Q9">
            <v>83.33</v>
          </cell>
          <cell r="R9">
            <v>76.040000000000006</v>
          </cell>
          <cell r="S9" t="e">
            <v>#VALUE!</v>
          </cell>
          <cell r="T9" t="e">
            <v>#VALUE!</v>
          </cell>
          <cell r="U9">
            <v>90.001999999999995</v>
          </cell>
          <cell r="V9">
            <v>87.710000000000008</v>
          </cell>
          <cell r="W9" t="e">
            <v>#VALUE!</v>
          </cell>
          <cell r="X9">
            <v>0</v>
          </cell>
        </row>
        <row r="10">
          <cell r="B10">
            <v>3</v>
          </cell>
          <cell r="C10">
            <v>80218292</v>
          </cell>
          <cell r="D10">
            <v>33009</v>
          </cell>
          <cell r="E10" t="str">
            <v>BAUTISTA NIDIA YECENIA</v>
          </cell>
          <cell r="G10" t="str">
            <v>ANTIGUO</v>
          </cell>
          <cell r="H10">
            <v>4</v>
          </cell>
          <cell r="I10">
            <v>100</v>
          </cell>
          <cell r="J10">
            <v>96</v>
          </cell>
          <cell r="K10">
            <v>91.67</v>
          </cell>
          <cell r="L10">
            <v>92.71</v>
          </cell>
          <cell r="M10">
            <v>75</v>
          </cell>
          <cell r="N10">
            <v>79.17</v>
          </cell>
          <cell r="O10">
            <v>100</v>
          </cell>
          <cell r="P10">
            <v>95.83</v>
          </cell>
          <cell r="Q10" t="e">
            <v>#VALUE!</v>
          </cell>
          <cell r="R10" t="e">
            <v>#VALUE!</v>
          </cell>
          <cell r="S10" t="e">
            <v>#VALUE!</v>
          </cell>
          <cell r="T10" t="e">
            <v>#VALUE!</v>
          </cell>
          <cell r="U10">
            <v>91.667500000000004</v>
          </cell>
          <cell r="V10">
            <v>90.927499999999995</v>
          </cell>
          <cell r="W10" t="e">
            <v>#VALUE!</v>
          </cell>
          <cell r="X10">
            <v>0</v>
          </cell>
        </row>
        <row r="11">
          <cell r="B11">
            <v>3</v>
          </cell>
          <cell r="C11">
            <v>80168211</v>
          </cell>
          <cell r="D11">
            <v>33004</v>
          </cell>
          <cell r="E11" t="str">
            <v>BENITEZ ZAMBRANO CRISTINA</v>
          </cell>
          <cell r="G11" t="str">
            <v>ANTIGUO</v>
          </cell>
          <cell r="H11">
            <v>4</v>
          </cell>
          <cell r="I11">
            <v>100</v>
          </cell>
          <cell r="J11">
            <v>100</v>
          </cell>
          <cell r="K11">
            <v>91.67</v>
          </cell>
          <cell r="L11">
            <v>90.63</v>
          </cell>
          <cell r="M11">
            <v>100</v>
          </cell>
          <cell r="N11">
            <v>94</v>
          </cell>
          <cell r="O11">
            <v>100</v>
          </cell>
          <cell r="P11">
            <v>97.92</v>
          </cell>
          <cell r="Q11" t="e">
            <v>#VALUE!</v>
          </cell>
          <cell r="R11" t="e">
            <v>#VALUE!</v>
          </cell>
          <cell r="S11" t="e">
            <v>#VALUE!</v>
          </cell>
          <cell r="T11" t="e">
            <v>#VALUE!</v>
          </cell>
          <cell r="U11">
            <v>97.917500000000004</v>
          </cell>
          <cell r="V11">
            <v>95.637500000000003</v>
          </cell>
          <cell r="W11" t="e">
            <v>#VALUE!</v>
          </cell>
          <cell r="X11">
            <v>0</v>
          </cell>
        </row>
        <row r="12">
          <cell r="B12">
            <v>3</v>
          </cell>
          <cell r="C12">
            <v>52802616</v>
          </cell>
          <cell r="D12">
            <v>32558</v>
          </cell>
          <cell r="E12" t="str">
            <v>BERNAL  LOPEZ WINSTON ANTONIO</v>
          </cell>
          <cell r="G12" t="str">
            <v>ANTIGUO</v>
          </cell>
          <cell r="H12">
            <v>5</v>
          </cell>
          <cell r="I12">
            <v>91.67</v>
          </cell>
          <cell r="J12">
            <v>94.79</v>
          </cell>
          <cell r="K12">
            <v>91.67</v>
          </cell>
          <cell r="L12">
            <v>87.5</v>
          </cell>
          <cell r="M12">
            <v>83.33</v>
          </cell>
          <cell r="N12">
            <v>87.5</v>
          </cell>
          <cell r="O12">
            <v>100</v>
          </cell>
          <cell r="P12">
            <v>97.92</v>
          </cell>
          <cell r="Q12">
            <v>66.67</v>
          </cell>
          <cell r="R12">
            <v>76.040000000000006</v>
          </cell>
          <cell r="S12" t="e">
            <v>#VALUE!</v>
          </cell>
          <cell r="T12" t="e">
            <v>#VALUE!</v>
          </cell>
          <cell r="U12">
            <v>86.668000000000006</v>
          </cell>
          <cell r="V12">
            <v>88.750000000000014</v>
          </cell>
          <cell r="W12" t="e">
            <v>#VALUE!</v>
          </cell>
          <cell r="X12">
            <v>0</v>
          </cell>
        </row>
        <row r="13">
          <cell r="B13">
            <v>3</v>
          </cell>
          <cell r="C13">
            <v>65772569</v>
          </cell>
          <cell r="D13">
            <v>32998</v>
          </cell>
          <cell r="E13" t="str">
            <v>BUSTOS POVEDA YADIRA</v>
          </cell>
          <cell r="G13" t="str">
            <v>ANTIGUO</v>
          </cell>
          <cell r="H13">
            <v>3</v>
          </cell>
          <cell r="I13">
            <v>75</v>
          </cell>
          <cell r="J13">
            <v>85</v>
          </cell>
          <cell r="K13">
            <v>100</v>
          </cell>
          <cell r="L13">
            <v>93.75</v>
          </cell>
          <cell r="M13">
            <v>100</v>
          </cell>
          <cell r="N13">
            <v>100</v>
          </cell>
          <cell r="O13" t="e">
            <v>#VALUE!</v>
          </cell>
          <cell r="P13" t="e">
            <v>#VALUE!</v>
          </cell>
          <cell r="Q13" t="e">
            <v>#VALUE!</v>
          </cell>
          <cell r="R13" t="e">
            <v>#VALUE!</v>
          </cell>
          <cell r="S13" t="e">
            <v>#VALUE!</v>
          </cell>
          <cell r="T13" t="e">
            <v>#VALUE!</v>
          </cell>
          <cell r="U13">
            <v>91.666666666666671</v>
          </cell>
          <cell r="V13">
            <v>92.916666666666671</v>
          </cell>
          <cell r="W13" t="e">
            <v>#VALUE!</v>
          </cell>
          <cell r="X13">
            <v>0</v>
          </cell>
        </row>
        <row r="14">
          <cell r="B14">
            <v>3</v>
          </cell>
          <cell r="C14">
            <v>51958281</v>
          </cell>
          <cell r="D14">
            <v>33028</v>
          </cell>
          <cell r="E14" t="str">
            <v>BUSTOS SUAREZ NIDIA CAROLINA</v>
          </cell>
          <cell r="G14" t="str">
            <v>ANTIGUO</v>
          </cell>
          <cell r="H14">
            <v>3</v>
          </cell>
          <cell r="I14">
            <v>83.33</v>
          </cell>
          <cell r="J14">
            <v>87.5</v>
          </cell>
          <cell r="K14">
            <v>83.33</v>
          </cell>
          <cell r="L14">
            <v>87.5</v>
          </cell>
          <cell r="M14">
            <v>75</v>
          </cell>
          <cell r="N14">
            <v>77.08</v>
          </cell>
          <cell r="O14" t="e">
            <v>#VALUE!</v>
          </cell>
          <cell r="P14" t="e">
            <v>#VALUE!</v>
          </cell>
          <cell r="Q14" t="e">
            <v>#VALUE!</v>
          </cell>
          <cell r="R14" t="e">
            <v>#VALUE!</v>
          </cell>
          <cell r="S14" t="e">
            <v>#VALUE!</v>
          </cell>
          <cell r="T14" t="e">
            <v>#VALUE!</v>
          </cell>
          <cell r="U14">
            <v>80.553333333333327</v>
          </cell>
          <cell r="V14">
            <v>84.026666666666657</v>
          </cell>
          <cell r="W14" t="e">
            <v>#VALUE!</v>
          </cell>
          <cell r="X14">
            <v>0</v>
          </cell>
        </row>
        <row r="15">
          <cell r="B15">
            <v>3</v>
          </cell>
          <cell r="C15">
            <v>51947333</v>
          </cell>
          <cell r="D15">
            <v>32582</v>
          </cell>
          <cell r="E15" t="str">
            <v>CARRILLO AMAYA CLAUDIA</v>
          </cell>
          <cell r="G15" t="str">
            <v>ANTIGUO</v>
          </cell>
          <cell r="H15">
            <v>3</v>
          </cell>
          <cell r="I15">
            <v>100</v>
          </cell>
          <cell r="J15">
            <v>97.92</v>
          </cell>
          <cell r="K15">
            <v>91.67</v>
          </cell>
          <cell r="L15">
            <v>95</v>
          </cell>
          <cell r="M15">
            <v>100</v>
          </cell>
          <cell r="N15">
            <v>100</v>
          </cell>
          <cell r="O15" t="e">
            <v>#VALUE!</v>
          </cell>
          <cell r="P15" t="e">
            <v>#VALUE!</v>
          </cell>
          <cell r="Q15" t="e">
            <v>#VALUE!</v>
          </cell>
          <cell r="R15" t="e">
            <v>#VALUE!</v>
          </cell>
          <cell r="S15" t="e">
            <v>#VALUE!</v>
          </cell>
          <cell r="T15" t="e">
            <v>#VALUE!</v>
          </cell>
          <cell r="U15">
            <v>97.223333333333343</v>
          </cell>
          <cell r="V15">
            <v>97.64</v>
          </cell>
          <cell r="W15" t="e">
            <v>#VALUE!</v>
          </cell>
          <cell r="X15">
            <v>0</v>
          </cell>
        </row>
        <row r="16">
          <cell r="B16">
            <v>3</v>
          </cell>
          <cell r="C16">
            <v>79865995</v>
          </cell>
          <cell r="D16">
            <v>32584</v>
          </cell>
          <cell r="E16" t="str">
            <v>CARVAJAL VILLALBA DIANA MARCELA</v>
          </cell>
          <cell r="G16" t="str">
            <v>ANTIGUO</v>
          </cell>
          <cell r="H16">
            <v>3</v>
          </cell>
          <cell r="I16">
            <v>91.67</v>
          </cell>
          <cell r="J16">
            <v>88</v>
          </cell>
          <cell r="K16">
            <v>91.67</v>
          </cell>
          <cell r="L16">
            <v>89.58</v>
          </cell>
          <cell r="M16">
            <v>91.67</v>
          </cell>
          <cell r="N16">
            <v>91.67</v>
          </cell>
          <cell r="O16" t="e">
            <v>#VALUE!</v>
          </cell>
          <cell r="P16" t="e">
            <v>#VALUE!</v>
          </cell>
          <cell r="Q16" t="e">
            <v>#VALUE!</v>
          </cell>
          <cell r="R16" t="e">
            <v>#VALUE!</v>
          </cell>
          <cell r="S16" t="e">
            <v>#VALUE!</v>
          </cell>
          <cell r="T16" t="e">
            <v>#VALUE!</v>
          </cell>
          <cell r="U16">
            <v>91.67</v>
          </cell>
          <cell r="V16">
            <v>89.75</v>
          </cell>
          <cell r="W16" t="e">
            <v>#VALUE!</v>
          </cell>
          <cell r="X16">
            <v>0</v>
          </cell>
        </row>
        <row r="17">
          <cell r="B17">
            <v>3</v>
          </cell>
          <cell r="C17">
            <v>39566210</v>
          </cell>
          <cell r="D17">
            <v>32598</v>
          </cell>
          <cell r="E17" t="str">
            <v>CELY ORTIZ PEDRO ANTONIO</v>
          </cell>
          <cell r="G17" t="str">
            <v>ANTIGUO</v>
          </cell>
          <cell r="H17">
            <v>3</v>
          </cell>
          <cell r="I17">
            <v>100</v>
          </cell>
          <cell r="J17">
            <v>92.71</v>
          </cell>
          <cell r="K17">
            <v>91.67</v>
          </cell>
          <cell r="L17">
            <v>89.58</v>
          </cell>
          <cell r="M17">
            <v>83.33</v>
          </cell>
          <cell r="N17">
            <v>86.46</v>
          </cell>
          <cell r="O17" t="e">
            <v>#VALUE!</v>
          </cell>
          <cell r="P17" t="e">
            <v>#VALUE!</v>
          </cell>
          <cell r="Q17" t="e">
            <v>#VALUE!</v>
          </cell>
          <cell r="R17" t="e">
            <v>#VALUE!</v>
          </cell>
          <cell r="S17" t="e">
            <v>#VALUE!</v>
          </cell>
          <cell r="T17" t="e">
            <v>#VALUE!</v>
          </cell>
          <cell r="U17">
            <v>91.666666666666671</v>
          </cell>
          <cell r="V17">
            <v>89.583333333333329</v>
          </cell>
          <cell r="W17" t="e">
            <v>#VALUE!</v>
          </cell>
          <cell r="X17">
            <v>0</v>
          </cell>
        </row>
        <row r="18">
          <cell r="B18">
            <v>3</v>
          </cell>
          <cell r="C18">
            <v>52559906</v>
          </cell>
          <cell r="D18">
            <v>32603</v>
          </cell>
          <cell r="E18" t="str">
            <v>CHACÓN BARBA VIVIANA MILENA</v>
          </cell>
          <cell r="G18" t="str">
            <v>ANTIGUO</v>
          </cell>
          <cell r="H18">
            <v>3</v>
          </cell>
          <cell r="I18">
            <v>83.33</v>
          </cell>
          <cell r="J18">
            <v>83</v>
          </cell>
          <cell r="K18">
            <v>91.67</v>
          </cell>
          <cell r="L18">
            <v>92.71</v>
          </cell>
          <cell r="M18">
            <v>91.67</v>
          </cell>
          <cell r="N18">
            <v>91.67</v>
          </cell>
          <cell r="O18" t="e">
            <v>#VALUE!</v>
          </cell>
          <cell r="P18" t="e">
            <v>#VALUE!</v>
          </cell>
          <cell r="Q18" t="e">
            <v>#VALUE!</v>
          </cell>
          <cell r="R18" t="e">
            <v>#VALUE!</v>
          </cell>
          <cell r="S18" t="e">
            <v>#VALUE!</v>
          </cell>
          <cell r="T18" t="e">
            <v>#VALUE!</v>
          </cell>
          <cell r="U18">
            <v>88.89</v>
          </cell>
          <cell r="V18">
            <v>89.126666666666665</v>
          </cell>
          <cell r="W18" t="e">
            <v>#VALUE!</v>
          </cell>
          <cell r="X18">
            <v>0</v>
          </cell>
        </row>
        <row r="19">
          <cell r="B19">
            <v>3</v>
          </cell>
          <cell r="C19">
            <v>80038444</v>
          </cell>
          <cell r="D19">
            <v>32607</v>
          </cell>
          <cell r="E19" t="str">
            <v>CHARRIS LOPEZ MARIO ALEJANDRO</v>
          </cell>
          <cell r="G19" t="str">
            <v>ANTIGUO</v>
          </cell>
          <cell r="H19">
            <v>3</v>
          </cell>
          <cell r="I19">
            <v>83.33</v>
          </cell>
          <cell r="J19">
            <v>84.38</v>
          </cell>
          <cell r="K19">
            <v>100</v>
          </cell>
          <cell r="L19">
            <v>95.83</v>
          </cell>
          <cell r="M19">
            <v>91.67</v>
          </cell>
          <cell r="N19">
            <v>89.58</v>
          </cell>
          <cell r="O19" t="e">
            <v>#VALUE!</v>
          </cell>
          <cell r="P19" t="e">
            <v>#VALUE!</v>
          </cell>
          <cell r="Q19" t="e">
            <v>#VALUE!</v>
          </cell>
          <cell r="R19" t="e">
            <v>#VALUE!</v>
          </cell>
          <cell r="S19" t="e">
            <v>#VALUE!</v>
          </cell>
          <cell r="T19" t="e">
            <v>#VALUE!</v>
          </cell>
          <cell r="U19">
            <v>91.666666666666671</v>
          </cell>
          <cell r="V19">
            <v>89.929999999999993</v>
          </cell>
          <cell r="W19" t="e">
            <v>#VALUE!</v>
          </cell>
          <cell r="X19">
            <v>0</v>
          </cell>
        </row>
        <row r="20">
          <cell r="B20">
            <v>3</v>
          </cell>
          <cell r="C20">
            <v>52911653</v>
          </cell>
          <cell r="D20">
            <v>32609</v>
          </cell>
          <cell r="E20" t="str">
            <v xml:space="preserve">CONTRERAS GARCIA ANGELICA </v>
          </cell>
          <cell r="G20" t="str">
            <v>ANTIGUO</v>
          </cell>
          <cell r="H20">
            <v>3</v>
          </cell>
          <cell r="I20">
            <v>91.67</v>
          </cell>
          <cell r="J20">
            <v>92.71</v>
          </cell>
          <cell r="K20">
            <v>75</v>
          </cell>
          <cell r="L20">
            <v>81</v>
          </cell>
          <cell r="M20">
            <v>91.67</v>
          </cell>
          <cell r="N20">
            <v>91.67</v>
          </cell>
          <cell r="O20" t="e">
            <v>#VALUE!</v>
          </cell>
          <cell r="P20" t="e">
            <v>#VALUE!</v>
          </cell>
          <cell r="Q20" t="e">
            <v>#VALUE!</v>
          </cell>
          <cell r="R20" t="e">
            <v>#VALUE!</v>
          </cell>
          <cell r="S20" t="e">
            <v>#VALUE!</v>
          </cell>
          <cell r="T20" t="e">
            <v>#VALUE!</v>
          </cell>
          <cell r="U20">
            <v>86.113333333333344</v>
          </cell>
          <cell r="V20">
            <v>88.46</v>
          </cell>
          <cell r="W20" t="e">
            <v>#VALUE!</v>
          </cell>
          <cell r="X20">
            <v>0</v>
          </cell>
        </row>
        <row r="21">
          <cell r="B21">
            <v>3</v>
          </cell>
          <cell r="C21">
            <v>80019052</v>
          </cell>
          <cell r="D21">
            <v>32617</v>
          </cell>
          <cell r="E21" t="str">
            <v xml:space="preserve">CRUZ BELTRAN SANDRA YASMIN </v>
          </cell>
          <cell r="G21" t="str">
            <v>ANTIGUO</v>
          </cell>
          <cell r="H21">
            <v>3</v>
          </cell>
          <cell r="I21">
            <v>100</v>
          </cell>
          <cell r="J21">
            <v>93.75</v>
          </cell>
          <cell r="K21">
            <v>83.33</v>
          </cell>
          <cell r="L21">
            <v>83.33</v>
          </cell>
          <cell r="M21">
            <v>91.67</v>
          </cell>
          <cell r="N21">
            <v>94.79</v>
          </cell>
          <cell r="O21" t="e">
            <v>#VALUE!</v>
          </cell>
          <cell r="P21" t="e">
            <v>#VALUE!</v>
          </cell>
          <cell r="Q21" t="e">
            <v>#VALUE!</v>
          </cell>
          <cell r="R21" t="e">
            <v>#VALUE!</v>
          </cell>
          <cell r="S21" t="e">
            <v>#VALUE!</v>
          </cell>
          <cell r="T21" t="e">
            <v>#VALUE!</v>
          </cell>
          <cell r="U21">
            <v>91.666666666666671</v>
          </cell>
          <cell r="V21">
            <v>90.623333333333335</v>
          </cell>
          <cell r="W21" t="e">
            <v>#VALUE!</v>
          </cell>
          <cell r="X21">
            <v>0</v>
          </cell>
        </row>
        <row r="22">
          <cell r="B22">
            <v>3</v>
          </cell>
          <cell r="C22">
            <v>52801594</v>
          </cell>
          <cell r="D22">
            <v>33027</v>
          </cell>
          <cell r="E22" t="str">
            <v>FONSECA MALAGON FERNANDO</v>
          </cell>
          <cell r="G22" t="str">
            <v>ANTIGUO</v>
          </cell>
          <cell r="H22">
            <v>3</v>
          </cell>
          <cell r="I22">
            <v>91.67</v>
          </cell>
          <cell r="J22">
            <v>90.63</v>
          </cell>
          <cell r="K22">
            <v>100</v>
          </cell>
          <cell r="L22">
            <v>97.92</v>
          </cell>
          <cell r="M22">
            <v>91.67</v>
          </cell>
          <cell r="N22">
            <v>91.67</v>
          </cell>
          <cell r="O22" t="e">
            <v>#VALUE!</v>
          </cell>
          <cell r="P22" t="e">
            <v>#VALUE!</v>
          </cell>
          <cell r="Q22" t="e">
            <v>#VALUE!</v>
          </cell>
          <cell r="R22" t="e">
            <v>#VALUE!</v>
          </cell>
          <cell r="S22" t="e">
            <v>#VALUE!</v>
          </cell>
          <cell r="T22" t="e">
            <v>#VALUE!</v>
          </cell>
          <cell r="U22">
            <v>94.446666666666673</v>
          </cell>
          <cell r="V22">
            <v>93.40666666666668</v>
          </cell>
          <cell r="W22" t="e">
            <v>#VALUE!</v>
          </cell>
          <cell r="X22">
            <v>0</v>
          </cell>
        </row>
        <row r="23">
          <cell r="B23">
            <v>3</v>
          </cell>
          <cell r="C23">
            <v>79566254</v>
          </cell>
          <cell r="D23">
            <v>32648</v>
          </cell>
          <cell r="E23" t="str">
            <v>FORERO PARRA FLOR ANGELA</v>
          </cell>
          <cell r="G23" t="str">
            <v>ANTIGUO</v>
          </cell>
          <cell r="H23">
            <v>3</v>
          </cell>
          <cell r="I23">
            <v>100</v>
          </cell>
          <cell r="J23">
            <v>100</v>
          </cell>
          <cell r="K23">
            <v>100</v>
          </cell>
          <cell r="L23">
            <v>100</v>
          </cell>
          <cell r="M23">
            <v>100</v>
          </cell>
          <cell r="N23">
            <v>97.92</v>
          </cell>
          <cell r="O23" t="e">
            <v>#VALUE!</v>
          </cell>
          <cell r="P23" t="e">
            <v>#VALUE!</v>
          </cell>
          <cell r="Q23" t="e">
            <v>#VALUE!</v>
          </cell>
          <cell r="R23" t="e">
            <v>#VALUE!</v>
          </cell>
          <cell r="S23" t="e">
            <v>#VALUE!</v>
          </cell>
          <cell r="T23" t="e">
            <v>#VALUE!</v>
          </cell>
          <cell r="U23">
            <v>100</v>
          </cell>
          <cell r="V23">
            <v>99.306666666666672</v>
          </cell>
          <cell r="W23" t="e">
            <v>#VALUE!</v>
          </cell>
          <cell r="X23">
            <v>0</v>
          </cell>
        </row>
        <row r="24">
          <cell r="B24">
            <v>3</v>
          </cell>
          <cell r="C24">
            <v>79599487</v>
          </cell>
          <cell r="D24">
            <v>32669</v>
          </cell>
          <cell r="E24" t="str">
            <v>GONZALEZ BARBOSA ANDRUBAL</v>
          </cell>
          <cell r="G24" t="str">
            <v>ANTIGUO</v>
          </cell>
          <cell r="H24">
            <v>4</v>
          </cell>
          <cell r="I24">
            <v>100</v>
          </cell>
          <cell r="J24">
            <v>95.83</v>
          </cell>
          <cell r="K24">
            <v>91.67</v>
          </cell>
          <cell r="L24">
            <v>94.79</v>
          </cell>
          <cell r="M24">
            <v>100</v>
          </cell>
          <cell r="N24">
            <v>96.88</v>
          </cell>
          <cell r="O24">
            <v>100</v>
          </cell>
          <cell r="P24">
            <v>97.92</v>
          </cell>
          <cell r="Q24" t="e">
            <v>#VALUE!</v>
          </cell>
          <cell r="R24" t="e">
            <v>#VALUE!</v>
          </cell>
          <cell r="S24" t="e">
            <v>#VALUE!</v>
          </cell>
          <cell r="T24" t="e">
            <v>#VALUE!</v>
          </cell>
          <cell r="U24">
            <v>97.917500000000004</v>
          </cell>
          <cell r="V24">
            <v>96.355000000000004</v>
          </cell>
          <cell r="W24" t="e">
            <v>#VALUE!</v>
          </cell>
          <cell r="X24">
            <v>0</v>
          </cell>
        </row>
        <row r="25">
          <cell r="B25">
            <v>3</v>
          </cell>
          <cell r="C25">
            <v>52498385</v>
          </cell>
          <cell r="D25">
            <v>32678</v>
          </cell>
          <cell r="E25" t="str">
            <v>GUEVARA CAMARGO ANGELA</v>
          </cell>
          <cell r="G25" t="str">
            <v>ANTIGUO</v>
          </cell>
          <cell r="H25">
            <v>3</v>
          </cell>
          <cell r="I25">
            <v>100</v>
          </cell>
          <cell r="J25">
            <v>97.92</v>
          </cell>
          <cell r="K25">
            <v>100</v>
          </cell>
          <cell r="L25">
            <v>97.92</v>
          </cell>
          <cell r="M25">
            <v>91.67</v>
          </cell>
          <cell r="N25">
            <v>89.58</v>
          </cell>
          <cell r="O25" t="e">
            <v>#VALUE!</v>
          </cell>
          <cell r="P25" t="e">
            <v>#VALUE!</v>
          </cell>
          <cell r="Q25" t="e">
            <v>#VALUE!</v>
          </cell>
          <cell r="R25" t="e">
            <v>#VALUE!</v>
          </cell>
          <cell r="S25" t="e">
            <v>#VALUE!</v>
          </cell>
          <cell r="T25" t="e">
            <v>#VALUE!</v>
          </cell>
          <cell r="U25">
            <v>97.223333333333343</v>
          </cell>
          <cell r="V25">
            <v>95.14</v>
          </cell>
          <cell r="W25" t="e">
            <v>#VALUE!</v>
          </cell>
          <cell r="X25">
            <v>0</v>
          </cell>
        </row>
        <row r="26">
          <cell r="B26">
            <v>3</v>
          </cell>
          <cell r="C26">
            <v>14701897</v>
          </cell>
          <cell r="D26">
            <v>32686</v>
          </cell>
          <cell r="E26" t="str">
            <v>GUZMAN ALIX JOHANA</v>
          </cell>
          <cell r="G26" t="str">
            <v>ANTIGUO</v>
          </cell>
          <cell r="H26">
            <v>4</v>
          </cell>
          <cell r="I26">
            <v>100</v>
          </cell>
          <cell r="J26">
            <v>90</v>
          </cell>
          <cell r="K26">
            <v>75</v>
          </cell>
          <cell r="L26">
            <v>72.92</v>
          </cell>
          <cell r="M26">
            <v>91.67</v>
          </cell>
          <cell r="N26">
            <v>81.25</v>
          </cell>
          <cell r="O26">
            <v>66.67</v>
          </cell>
          <cell r="P26">
            <v>73.959999999999994</v>
          </cell>
          <cell r="Q26" t="e">
            <v>#VALUE!</v>
          </cell>
          <cell r="R26" t="e">
            <v>#VALUE!</v>
          </cell>
          <cell r="S26" t="e">
            <v>#VALUE!</v>
          </cell>
          <cell r="T26" t="e">
            <v>#VALUE!</v>
          </cell>
          <cell r="U26">
            <v>83.335000000000008</v>
          </cell>
          <cell r="V26">
            <v>79.532499999999999</v>
          </cell>
          <cell r="W26" t="e">
            <v>#VALUE!</v>
          </cell>
          <cell r="X26">
            <v>0</v>
          </cell>
        </row>
        <row r="27">
          <cell r="B27">
            <v>3</v>
          </cell>
          <cell r="C27">
            <v>52184280</v>
          </cell>
          <cell r="D27">
            <v>33018</v>
          </cell>
          <cell r="E27" t="str">
            <v>GUZMAN WILLIAM ANDRES</v>
          </cell>
          <cell r="G27" t="str">
            <v>ANTIGUO</v>
          </cell>
          <cell r="H27">
            <v>3</v>
          </cell>
          <cell r="I27">
            <v>91.67</v>
          </cell>
          <cell r="J27">
            <v>92.71</v>
          </cell>
          <cell r="K27">
            <v>91.67</v>
          </cell>
          <cell r="L27">
            <v>88</v>
          </cell>
          <cell r="M27">
            <v>66.67</v>
          </cell>
          <cell r="N27">
            <v>73.959999999999994</v>
          </cell>
          <cell r="O27" t="e">
            <v>#VALUE!</v>
          </cell>
          <cell r="P27" t="e">
            <v>#VALUE!</v>
          </cell>
          <cell r="Q27" t="e">
            <v>#VALUE!</v>
          </cell>
          <cell r="R27" t="e">
            <v>#VALUE!</v>
          </cell>
          <cell r="S27" t="e">
            <v>#VALUE!</v>
          </cell>
          <cell r="T27" t="e">
            <v>#VALUE!</v>
          </cell>
          <cell r="U27">
            <v>83.336666666666659</v>
          </cell>
          <cell r="V27">
            <v>84.889999999999986</v>
          </cell>
          <cell r="W27" t="e">
            <v>#VALUE!</v>
          </cell>
          <cell r="X27">
            <v>0</v>
          </cell>
        </row>
        <row r="28">
          <cell r="B28">
            <v>3</v>
          </cell>
          <cell r="C28">
            <v>79052816</v>
          </cell>
          <cell r="D28">
            <v>33005</v>
          </cell>
          <cell r="E28" t="str">
            <v>JIMENEZ MARTINEZ SANDRA MILENA</v>
          </cell>
          <cell r="G28" t="str">
            <v>ANTIGUO</v>
          </cell>
          <cell r="H28">
            <v>3</v>
          </cell>
          <cell r="I28">
            <v>66.67</v>
          </cell>
          <cell r="J28">
            <v>70.83</v>
          </cell>
          <cell r="K28">
            <v>91.67</v>
          </cell>
          <cell r="L28">
            <v>90.63</v>
          </cell>
          <cell r="M28">
            <v>100</v>
          </cell>
          <cell r="N28">
            <v>91</v>
          </cell>
          <cell r="O28" t="e">
            <v>#VALUE!</v>
          </cell>
          <cell r="P28" t="e">
            <v>#VALUE!</v>
          </cell>
          <cell r="Q28" t="e">
            <v>#VALUE!</v>
          </cell>
          <cell r="R28" t="e">
            <v>#VALUE!</v>
          </cell>
          <cell r="S28" t="e">
            <v>#VALUE!</v>
          </cell>
          <cell r="T28" t="e">
            <v>#VALUE!</v>
          </cell>
          <cell r="U28">
            <v>86.113333333333344</v>
          </cell>
          <cell r="V28">
            <v>84.153333333333322</v>
          </cell>
          <cell r="W28" t="e">
            <v>#VALUE!</v>
          </cell>
          <cell r="X28">
            <v>0</v>
          </cell>
        </row>
        <row r="29">
          <cell r="B29">
            <v>3</v>
          </cell>
          <cell r="C29">
            <v>80759230</v>
          </cell>
          <cell r="D29">
            <v>32716</v>
          </cell>
          <cell r="E29" t="str">
            <v xml:space="preserve">LIZARAZO CONTRERAS LUIS CARLOS </v>
          </cell>
          <cell r="G29" t="str">
            <v>ANTIGUO</v>
          </cell>
          <cell r="H29">
            <v>4</v>
          </cell>
          <cell r="I29">
            <v>91.67</v>
          </cell>
          <cell r="J29">
            <v>89.58</v>
          </cell>
          <cell r="K29">
            <v>91.67</v>
          </cell>
          <cell r="L29">
            <v>85.42</v>
          </cell>
          <cell r="M29">
            <v>100</v>
          </cell>
          <cell r="N29">
            <v>94.79</v>
          </cell>
          <cell r="O29">
            <v>100</v>
          </cell>
          <cell r="P29">
            <v>97.92</v>
          </cell>
          <cell r="Q29" t="e">
            <v>#VALUE!</v>
          </cell>
          <cell r="R29" t="e">
            <v>#VALUE!</v>
          </cell>
          <cell r="S29" t="e">
            <v>#VALUE!</v>
          </cell>
          <cell r="T29" t="e">
            <v>#VALUE!</v>
          </cell>
          <cell r="U29">
            <v>95.835000000000008</v>
          </cell>
          <cell r="V29">
            <v>91.927500000000009</v>
          </cell>
          <cell r="W29" t="e">
            <v>#VALUE!</v>
          </cell>
          <cell r="X29">
            <v>0</v>
          </cell>
        </row>
        <row r="30">
          <cell r="B30">
            <v>3</v>
          </cell>
          <cell r="C30">
            <v>52123926</v>
          </cell>
          <cell r="D30">
            <v>33020</v>
          </cell>
          <cell r="E30" t="str">
            <v>LOZANO LEIDY VIVIANA</v>
          </cell>
          <cell r="G30" t="str">
            <v>ANTIGUO</v>
          </cell>
          <cell r="H30">
            <v>3</v>
          </cell>
          <cell r="I30">
            <v>83.33</v>
          </cell>
          <cell r="J30">
            <v>78.13</v>
          </cell>
          <cell r="K30">
            <v>100</v>
          </cell>
          <cell r="L30">
            <v>97.92</v>
          </cell>
          <cell r="M30">
            <v>91.67</v>
          </cell>
          <cell r="N30">
            <v>91.67</v>
          </cell>
          <cell r="O30" t="e">
            <v>#VALUE!</v>
          </cell>
          <cell r="P30" t="e">
            <v>#VALUE!</v>
          </cell>
          <cell r="Q30" t="e">
            <v>#VALUE!</v>
          </cell>
          <cell r="R30" t="e">
            <v>#VALUE!</v>
          </cell>
          <cell r="S30" t="e">
            <v>#VALUE!</v>
          </cell>
          <cell r="T30" t="e">
            <v>#VALUE!</v>
          </cell>
          <cell r="U30">
            <v>91.666666666666671</v>
          </cell>
          <cell r="V30">
            <v>89.240000000000009</v>
          </cell>
          <cell r="W30" t="e">
            <v>#VALUE!</v>
          </cell>
          <cell r="X30">
            <v>0</v>
          </cell>
        </row>
        <row r="31">
          <cell r="B31">
            <v>3</v>
          </cell>
          <cell r="C31">
            <v>52020067</v>
          </cell>
          <cell r="D31">
            <v>33033</v>
          </cell>
          <cell r="E31" t="str">
            <v>MALDONADO LAUREANO</v>
          </cell>
          <cell r="G31" t="str">
            <v>ANTIGUO</v>
          </cell>
          <cell r="H31">
            <v>3</v>
          </cell>
          <cell r="I31">
            <v>75</v>
          </cell>
          <cell r="J31">
            <v>73.959999999999994</v>
          </cell>
          <cell r="K31">
            <v>83.33</v>
          </cell>
          <cell r="L31">
            <v>87.5</v>
          </cell>
          <cell r="M31">
            <v>100</v>
          </cell>
          <cell r="N31">
            <v>97.92</v>
          </cell>
          <cell r="O31" t="e">
            <v>#VALUE!</v>
          </cell>
          <cell r="P31" t="e">
            <v>#VALUE!</v>
          </cell>
          <cell r="Q31" t="e">
            <v>#VALUE!</v>
          </cell>
          <cell r="R31" t="e">
            <v>#VALUE!</v>
          </cell>
          <cell r="S31" t="e">
            <v>#VALUE!</v>
          </cell>
          <cell r="T31" t="e">
            <v>#VALUE!</v>
          </cell>
          <cell r="U31">
            <v>86.11</v>
          </cell>
          <cell r="V31">
            <v>86.46</v>
          </cell>
          <cell r="W31" t="e">
            <v>#VALUE!</v>
          </cell>
          <cell r="X31">
            <v>0</v>
          </cell>
        </row>
        <row r="32">
          <cell r="B32">
            <v>3</v>
          </cell>
          <cell r="C32">
            <v>52234332</v>
          </cell>
          <cell r="D32">
            <v>32993</v>
          </cell>
          <cell r="E32" t="str">
            <v>MALDONADO YANIRA DEL PILAR</v>
          </cell>
          <cell r="G32" t="str">
            <v>ANTIGUO</v>
          </cell>
          <cell r="H32">
            <v>3</v>
          </cell>
          <cell r="I32">
            <v>100</v>
          </cell>
          <cell r="J32">
            <v>100</v>
          </cell>
          <cell r="K32">
            <v>91.67</v>
          </cell>
          <cell r="L32">
            <v>87.5</v>
          </cell>
          <cell r="M32">
            <v>100</v>
          </cell>
          <cell r="N32">
            <v>100</v>
          </cell>
          <cell r="O32" t="e">
            <v>#VALUE!</v>
          </cell>
          <cell r="P32" t="e">
            <v>#VALUE!</v>
          </cell>
          <cell r="Q32" t="e">
            <v>#VALUE!</v>
          </cell>
          <cell r="R32" t="e">
            <v>#VALUE!</v>
          </cell>
          <cell r="S32" t="e">
            <v>#VALUE!</v>
          </cell>
          <cell r="T32" t="e">
            <v>#VALUE!</v>
          </cell>
          <cell r="U32">
            <v>97.223333333333343</v>
          </cell>
          <cell r="V32">
            <v>95.833333333333329</v>
          </cell>
          <cell r="W32" t="e">
            <v>#VALUE!</v>
          </cell>
          <cell r="X32">
            <v>0</v>
          </cell>
        </row>
        <row r="33">
          <cell r="B33">
            <v>3</v>
          </cell>
          <cell r="C33">
            <v>52930029</v>
          </cell>
          <cell r="D33">
            <v>32739</v>
          </cell>
          <cell r="E33" t="str">
            <v xml:space="preserve">MARTINEZ AGUIRRE SANDRA LILIANA </v>
          </cell>
          <cell r="G33" t="str">
            <v>ANTIGUO</v>
          </cell>
          <cell r="H33">
            <v>3</v>
          </cell>
          <cell r="I33">
            <v>75</v>
          </cell>
          <cell r="J33">
            <v>78</v>
          </cell>
          <cell r="K33">
            <v>91.67</v>
          </cell>
          <cell r="L33">
            <v>91</v>
          </cell>
          <cell r="M33">
            <v>100</v>
          </cell>
          <cell r="N33">
            <v>95.83</v>
          </cell>
          <cell r="O33" t="e">
            <v>#VALUE!</v>
          </cell>
          <cell r="P33" t="e">
            <v>#VALUE!</v>
          </cell>
          <cell r="Q33" t="e">
            <v>#VALUE!</v>
          </cell>
          <cell r="R33" t="e">
            <v>#VALUE!</v>
          </cell>
          <cell r="S33" t="e">
            <v>#VALUE!</v>
          </cell>
          <cell r="T33" t="e">
            <v>#VALUE!</v>
          </cell>
          <cell r="U33">
            <v>88.89</v>
          </cell>
          <cell r="V33">
            <v>88.276666666666657</v>
          </cell>
          <cell r="W33" t="e">
            <v>#VALUE!</v>
          </cell>
          <cell r="X33">
            <v>0</v>
          </cell>
        </row>
        <row r="34">
          <cell r="B34">
            <v>3</v>
          </cell>
          <cell r="G34" t="str">
            <v>ANTIGUO</v>
          </cell>
          <cell r="H34">
            <v>0</v>
          </cell>
          <cell r="I34" t="e">
            <v>#VALUE!</v>
          </cell>
          <cell r="J34" t="e">
            <v>#VALUE!</v>
          </cell>
          <cell r="K34" t="e">
            <v>#VALUE!</v>
          </cell>
          <cell r="L34" t="e">
            <v>#VALUE!</v>
          </cell>
          <cell r="M34" t="e">
            <v>#VALUE!</v>
          </cell>
          <cell r="N34" t="e">
            <v>#VALUE!</v>
          </cell>
          <cell r="O34" t="e">
            <v>#VALUE!</v>
          </cell>
          <cell r="P34" t="e">
            <v>#VALUE!</v>
          </cell>
          <cell r="Q34" t="e">
            <v>#VALUE!</v>
          </cell>
          <cell r="R34" t="e">
            <v>#VALUE!</v>
          </cell>
          <cell r="S34" t="e">
            <v>#VALUE!</v>
          </cell>
          <cell r="T34" t="e">
            <v>#VALUE!</v>
          </cell>
          <cell r="U34">
            <v>0</v>
          </cell>
          <cell r="V34">
            <v>0</v>
          </cell>
          <cell r="W34" t="e">
            <v>#VALUE!</v>
          </cell>
          <cell r="X34">
            <v>0</v>
          </cell>
        </row>
        <row r="35">
          <cell r="B35">
            <v>3</v>
          </cell>
          <cell r="C35">
            <v>52587444</v>
          </cell>
          <cell r="D35">
            <v>32740</v>
          </cell>
          <cell r="E35" t="str">
            <v>AGUILAR HERNANDEZ LUZ EMILSE</v>
          </cell>
          <cell r="G35" t="str">
            <v>ANTIGUO</v>
          </cell>
          <cell r="H35">
            <v>3</v>
          </cell>
          <cell r="I35">
            <v>91.67</v>
          </cell>
          <cell r="J35">
            <v>92.71</v>
          </cell>
          <cell r="K35">
            <v>66.67</v>
          </cell>
          <cell r="L35">
            <v>71.88</v>
          </cell>
          <cell r="M35">
            <v>91.67</v>
          </cell>
          <cell r="N35">
            <v>89</v>
          </cell>
          <cell r="O35" t="e">
            <v>#VALUE!</v>
          </cell>
          <cell r="P35" t="e">
            <v>#VALUE!</v>
          </cell>
          <cell r="Q35" t="e">
            <v>#VALUE!</v>
          </cell>
          <cell r="R35" t="e">
            <v>#VALUE!</v>
          </cell>
          <cell r="S35" t="e">
            <v>#VALUE!</v>
          </cell>
          <cell r="T35" t="e">
            <v>#VALUE!</v>
          </cell>
          <cell r="U35">
            <v>83.336666666666659</v>
          </cell>
          <cell r="V35">
            <v>84.529999999999987</v>
          </cell>
          <cell r="W35" t="e">
            <v>#VALUE!</v>
          </cell>
          <cell r="X35">
            <v>0</v>
          </cell>
        </row>
        <row r="36">
          <cell r="B36">
            <v>3</v>
          </cell>
          <cell r="C36">
            <v>52453650</v>
          </cell>
          <cell r="D36">
            <v>1234</v>
          </cell>
          <cell r="E36" t="str">
            <v>MEJÍA CÁCERES PAOLA ANDREA</v>
          </cell>
          <cell r="G36" t="str">
            <v>ANTIGUO</v>
          </cell>
          <cell r="H36">
            <v>3</v>
          </cell>
          <cell r="I36">
            <v>100</v>
          </cell>
          <cell r="J36">
            <v>96</v>
          </cell>
          <cell r="K36">
            <v>100</v>
          </cell>
          <cell r="L36">
            <v>97.92</v>
          </cell>
          <cell r="M36">
            <v>91.67</v>
          </cell>
          <cell r="N36">
            <v>87.5</v>
          </cell>
          <cell r="O36" t="e">
            <v>#VALUE!</v>
          </cell>
          <cell r="P36" t="e">
            <v>#VALUE!</v>
          </cell>
          <cell r="Q36" t="e">
            <v>#VALUE!</v>
          </cell>
          <cell r="R36" t="e">
            <v>#VALUE!</v>
          </cell>
          <cell r="S36" t="e">
            <v>#VALUE!</v>
          </cell>
          <cell r="T36" t="e">
            <v>#VALUE!</v>
          </cell>
          <cell r="U36">
            <v>97.223333333333343</v>
          </cell>
          <cell r="V36">
            <v>93.806666666666672</v>
          </cell>
          <cell r="W36" t="e">
            <v>#VALUE!</v>
          </cell>
          <cell r="X36">
            <v>0</v>
          </cell>
        </row>
        <row r="37">
          <cell r="B37">
            <v>3</v>
          </cell>
          <cell r="C37">
            <v>80239648</v>
          </cell>
          <cell r="D37">
            <v>32745</v>
          </cell>
          <cell r="E37" t="str">
            <v xml:space="preserve">MENDOZA BARRETO CARLOS ARTURO </v>
          </cell>
          <cell r="G37" t="str">
            <v>ANTIGUO</v>
          </cell>
          <cell r="H37">
            <v>3</v>
          </cell>
          <cell r="I37">
            <v>75</v>
          </cell>
          <cell r="J37">
            <v>82.29</v>
          </cell>
          <cell r="K37">
            <v>97.61</v>
          </cell>
          <cell r="L37">
            <v>92.71</v>
          </cell>
          <cell r="M37">
            <v>83.33</v>
          </cell>
          <cell r="N37">
            <v>84.38</v>
          </cell>
          <cell r="O37" t="e">
            <v>#VALUE!</v>
          </cell>
          <cell r="P37" t="e">
            <v>#VALUE!</v>
          </cell>
          <cell r="Q37" t="e">
            <v>#VALUE!</v>
          </cell>
          <cell r="R37" t="e">
            <v>#VALUE!</v>
          </cell>
          <cell r="S37" t="e">
            <v>#VALUE!</v>
          </cell>
          <cell r="T37" t="e">
            <v>#VALUE!</v>
          </cell>
          <cell r="U37">
            <v>85.313333333333333</v>
          </cell>
          <cell r="V37">
            <v>86.46</v>
          </cell>
          <cell r="W37" t="e">
            <v>#VALUE!</v>
          </cell>
          <cell r="X37">
            <v>0</v>
          </cell>
        </row>
        <row r="38">
          <cell r="B38">
            <v>3</v>
          </cell>
          <cell r="C38">
            <v>45556986</v>
          </cell>
          <cell r="D38">
            <v>32747</v>
          </cell>
          <cell r="G38" t="str">
            <v>ANTIGUO</v>
          </cell>
          <cell r="H38">
            <v>0</v>
          </cell>
          <cell r="I38" t="e">
            <v>#VALUE!</v>
          </cell>
          <cell r="J38" t="e">
            <v>#VALUE!</v>
          </cell>
          <cell r="K38" t="e">
            <v>#VALUE!</v>
          </cell>
          <cell r="L38" t="e">
            <v>#VALUE!</v>
          </cell>
          <cell r="M38" t="e">
            <v>#VALUE!</v>
          </cell>
          <cell r="N38" t="e">
            <v>#VALUE!</v>
          </cell>
          <cell r="O38" t="e">
            <v>#VALUE!</v>
          </cell>
          <cell r="P38" t="e">
            <v>#VALUE!</v>
          </cell>
          <cell r="Q38" t="e">
            <v>#VALUE!</v>
          </cell>
          <cell r="R38" t="e">
            <v>#VALUE!</v>
          </cell>
          <cell r="S38" t="e">
            <v>#VALUE!</v>
          </cell>
          <cell r="T38" t="e">
            <v>#VALUE!</v>
          </cell>
          <cell r="U38">
            <v>0</v>
          </cell>
          <cell r="V38">
            <v>0</v>
          </cell>
          <cell r="W38" t="e">
            <v>#VALUE!</v>
          </cell>
          <cell r="X38">
            <v>0</v>
          </cell>
        </row>
        <row r="39">
          <cell r="B39">
            <v>3</v>
          </cell>
          <cell r="C39">
            <v>11226187</v>
          </cell>
          <cell r="D39">
            <v>32748</v>
          </cell>
          <cell r="E39" t="str">
            <v>MIRQUE ORJUELA FRANCY JANETH</v>
          </cell>
          <cell r="G39" t="str">
            <v>ANTIGUO</v>
          </cell>
          <cell r="H39">
            <v>3</v>
          </cell>
          <cell r="I39">
            <v>75</v>
          </cell>
          <cell r="J39">
            <v>80.209999999999994</v>
          </cell>
          <cell r="K39">
            <v>91.67</v>
          </cell>
          <cell r="L39">
            <v>91.67</v>
          </cell>
          <cell r="M39">
            <v>91.67</v>
          </cell>
          <cell r="N39">
            <v>81.25</v>
          </cell>
          <cell r="O39" t="e">
            <v>#VALUE!</v>
          </cell>
          <cell r="P39" t="e">
            <v>#VALUE!</v>
          </cell>
          <cell r="Q39" t="e">
            <v>#VALUE!</v>
          </cell>
          <cell r="R39" t="e">
            <v>#VALUE!</v>
          </cell>
          <cell r="S39" t="e">
            <v>#VALUE!</v>
          </cell>
          <cell r="T39" t="e">
            <v>#VALUE!</v>
          </cell>
          <cell r="U39">
            <v>86.113333333333344</v>
          </cell>
          <cell r="V39">
            <v>84.376666666666665</v>
          </cell>
          <cell r="W39" t="e">
            <v>#VALUE!</v>
          </cell>
          <cell r="X39">
            <v>0</v>
          </cell>
        </row>
        <row r="40">
          <cell r="B40">
            <v>3</v>
          </cell>
          <cell r="C40">
            <v>80239939</v>
          </cell>
          <cell r="D40">
            <v>32766</v>
          </cell>
          <cell r="E40" t="str">
            <v>MORENO GIRALDO MILTON URIEL</v>
          </cell>
          <cell r="G40" t="str">
            <v>ANTIGUO</v>
          </cell>
          <cell r="H40">
            <v>3</v>
          </cell>
          <cell r="I40">
            <v>91.67</v>
          </cell>
          <cell r="J40">
            <v>92.71</v>
          </cell>
          <cell r="K40">
            <v>91.67</v>
          </cell>
          <cell r="L40">
            <v>89.58</v>
          </cell>
          <cell r="M40">
            <v>100</v>
          </cell>
          <cell r="N40">
            <v>89.58</v>
          </cell>
          <cell r="O40" t="e">
            <v>#VALUE!</v>
          </cell>
          <cell r="P40" t="e">
            <v>#VALUE!</v>
          </cell>
          <cell r="Q40" t="e">
            <v>#VALUE!</v>
          </cell>
          <cell r="R40" t="e">
            <v>#VALUE!</v>
          </cell>
          <cell r="S40" t="e">
            <v>#VALUE!</v>
          </cell>
          <cell r="T40" t="e">
            <v>#VALUE!</v>
          </cell>
          <cell r="U40">
            <v>94.446666666666673</v>
          </cell>
          <cell r="V40">
            <v>90.623333333333335</v>
          </cell>
          <cell r="W40" t="e">
            <v>#VALUE!</v>
          </cell>
          <cell r="X40">
            <v>0</v>
          </cell>
        </row>
        <row r="41">
          <cell r="B41">
            <v>3</v>
          </cell>
          <cell r="C41">
            <v>80755149</v>
          </cell>
          <cell r="D41">
            <v>32774</v>
          </cell>
          <cell r="E41" t="str">
            <v>NAVAS SUAREZ SANDRA LUCIA</v>
          </cell>
          <cell r="G41" t="str">
            <v>ANTIGUO</v>
          </cell>
          <cell r="H41">
            <v>3</v>
          </cell>
          <cell r="I41">
            <v>91.67</v>
          </cell>
          <cell r="J41">
            <v>86.46</v>
          </cell>
          <cell r="K41">
            <v>91.67</v>
          </cell>
          <cell r="L41">
            <v>89.58</v>
          </cell>
          <cell r="M41">
            <v>100</v>
          </cell>
          <cell r="N41">
            <v>94</v>
          </cell>
          <cell r="O41" t="e">
            <v>#VALUE!</v>
          </cell>
          <cell r="P41" t="e">
            <v>#VALUE!</v>
          </cell>
          <cell r="Q41" t="e">
            <v>#VALUE!</v>
          </cell>
          <cell r="R41" t="e">
            <v>#VALUE!</v>
          </cell>
          <cell r="S41" t="e">
            <v>#VALUE!</v>
          </cell>
          <cell r="T41" t="e">
            <v>#VALUE!</v>
          </cell>
          <cell r="U41">
            <v>94.446666666666673</v>
          </cell>
          <cell r="V41">
            <v>90.013333333333321</v>
          </cell>
          <cell r="W41" t="e">
            <v>#VALUE!</v>
          </cell>
        </row>
        <row r="42">
          <cell r="B42">
            <v>3</v>
          </cell>
          <cell r="C42">
            <v>91288829</v>
          </cell>
          <cell r="D42">
            <v>32775</v>
          </cell>
          <cell r="E42" t="str">
            <v>NEIRA BOSSA LUIS ALEJANDRO</v>
          </cell>
          <cell r="G42" t="str">
            <v>ANTIGUO</v>
          </cell>
          <cell r="H42">
            <v>3</v>
          </cell>
          <cell r="I42">
            <v>100</v>
          </cell>
          <cell r="J42">
            <v>97.92</v>
          </cell>
          <cell r="K42">
            <v>83.33</v>
          </cell>
          <cell r="L42">
            <v>85</v>
          </cell>
          <cell r="M42">
            <v>100</v>
          </cell>
          <cell r="N42">
            <v>97.92</v>
          </cell>
          <cell r="O42" t="e">
            <v>#VALUE!</v>
          </cell>
          <cell r="P42" t="e">
            <v>#VALUE!</v>
          </cell>
          <cell r="Q42" t="e">
            <v>#VALUE!</v>
          </cell>
          <cell r="R42" t="e">
            <v>#VALUE!</v>
          </cell>
          <cell r="S42" t="e">
            <v>#VALUE!</v>
          </cell>
          <cell r="T42" t="e">
            <v>#VALUE!</v>
          </cell>
          <cell r="U42">
            <v>94.443333333333328</v>
          </cell>
          <cell r="V42">
            <v>93.613333333333344</v>
          </cell>
          <cell r="W42" t="e">
            <v>#VALUE!</v>
          </cell>
          <cell r="X42">
            <v>0</v>
          </cell>
        </row>
        <row r="43">
          <cell r="B43">
            <v>6</v>
          </cell>
          <cell r="H43">
            <v>0</v>
          </cell>
          <cell r="I43" t="e">
            <v>#VALUE!</v>
          </cell>
          <cell r="J43" t="e">
            <v>#VALUE!</v>
          </cell>
          <cell r="K43" t="e">
            <v>#VALUE!</v>
          </cell>
          <cell r="L43" t="e">
            <v>#VALUE!</v>
          </cell>
          <cell r="M43" t="e">
            <v>#VALUE!</v>
          </cell>
          <cell r="N43" t="e">
            <v>#VALUE!</v>
          </cell>
          <cell r="O43" t="e">
            <v>#VALUE!</v>
          </cell>
          <cell r="P43" t="e">
            <v>#VALUE!</v>
          </cell>
          <cell r="Q43" t="e">
            <v>#VALUE!</v>
          </cell>
          <cell r="R43" t="e">
            <v>#VALUE!</v>
          </cell>
          <cell r="S43" t="e">
            <v>#VALUE!</v>
          </cell>
          <cell r="T43" t="e">
            <v>#VALUE!</v>
          </cell>
          <cell r="U43">
            <v>0</v>
          </cell>
          <cell r="V43">
            <v>0</v>
          </cell>
          <cell r="W43" t="e">
            <v>#VALUE!</v>
          </cell>
          <cell r="X43">
            <v>0</v>
          </cell>
        </row>
        <row r="44">
          <cell r="B44">
            <v>6</v>
          </cell>
          <cell r="H44">
            <v>0</v>
          </cell>
          <cell r="I44" t="e">
            <v>#VALUE!</v>
          </cell>
          <cell r="J44" t="e">
            <v>#VALUE!</v>
          </cell>
          <cell r="K44" t="e">
            <v>#VALUE!</v>
          </cell>
          <cell r="L44" t="e">
            <v>#VALUE!</v>
          </cell>
          <cell r="M44" t="e">
            <v>#VALUE!</v>
          </cell>
          <cell r="N44" t="e">
            <v>#VALUE!</v>
          </cell>
          <cell r="O44" t="e">
            <v>#VALUE!</v>
          </cell>
          <cell r="P44" t="e">
            <v>#VALUE!</v>
          </cell>
          <cell r="Q44" t="e">
            <v>#VALUE!</v>
          </cell>
          <cell r="R44" t="e">
            <v>#VALUE!</v>
          </cell>
          <cell r="S44" t="e">
            <v>#VALUE!</v>
          </cell>
          <cell r="T44" t="e">
            <v>#VALUE!</v>
          </cell>
          <cell r="U44">
            <v>0</v>
          </cell>
          <cell r="V44">
            <v>0</v>
          </cell>
          <cell r="W44" t="e">
            <v>#VALUE!</v>
          </cell>
          <cell r="X44">
            <v>0</v>
          </cell>
        </row>
        <row r="45">
          <cell r="B45">
            <v>6</v>
          </cell>
          <cell r="H45">
            <v>0</v>
          </cell>
          <cell r="I45" t="e">
            <v>#VALUE!</v>
          </cell>
          <cell r="J45" t="e">
            <v>#VALUE!</v>
          </cell>
          <cell r="K45" t="e">
            <v>#VALUE!</v>
          </cell>
          <cell r="L45" t="e">
            <v>#VALUE!</v>
          </cell>
          <cell r="M45" t="e">
            <v>#VALUE!</v>
          </cell>
          <cell r="N45" t="e">
            <v>#VALUE!</v>
          </cell>
          <cell r="O45" t="e">
            <v>#VALUE!</v>
          </cell>
          <cell r="P45" t="e">
            <v>#VALUE!</v>
          </cell>
          <cell r="Q45" t="e">
            <v>#VALUE!</v>
          </cell>
          <cell r="R45" t="e">
            <v>#VALUE!</v>
          </cell>
          <cell r="S45" t="e">
            <v>#VALUE!</v>
          </cell>
          <cell r="T45" t="e">
            <v>#VALUE!</v>
          </cell>
          <cell r="U45">
            <v>0</v>
          </cell>
          <cell r="V45">
            <v>0</v>
          </cell>
          <cell r="W45" t="e">
            <v>#VALUE!</v>
          </cell>
          <cell r="X45">
            <v>0</v>
          </cell>
        </row>
        <row r="46">
          <cell r="B46">
            <v>6</v>
          </cell>
          <cell r="H46">
            <v>0</v>
          </cell>
          <cell r="I46" t="e">
            <v>#VALUE!</v>
          </cell>
          <cell r="J46" t="e">
            <v>#VALUE!</v>
          </cell>
          <cell r="K46" t="e">
            <v>#VALUE!</v>
          </cell>
          <cell r="L46" t="e">
            <v>#VALUE!</v>
          </cell>
          <cell r="M46" t="e">
            <v>#VALUE!</v>
          </cell>
          <cell r="N46" t="e">
            <v>#VALUE!</v>
          </cell>
          <cell r="O46" t="e">
            <v>#VALUE!</v>
          </cell>
          <cell r="P46" t="e">
            <v>#VALUE!</v>
          </cell>
          <cell r="Q46" t="e">
            <v>#VALUE!</v>
          </cell>
          <cell r="R46" t="e">
            <v>#VALUE!</v>
          </cell>
          <cell r="S46" t="e">
            <v>#VALUE!</v>
          </cell>
          <cell r="T46" t="e">
            <v>#VALUE!</v>
          </cell>
          <cell r="U46">
            <v>0</v>
          </cell>
          <cell r="V46">
            <v>0</v>
          </cell>
          <cell r="W46" t="e">
            <v>#VALUE!</v>
          </cell>
          <cell r="X46">
            <v>0</v>
          </cell>
        </row>
        <row r="47">
          <cell r="B47">
            <v>6</v>
          </cell>
          <cell r="H47">
            <v>0</v>
          </cell>
          <cell r="I47" t="e">
            <v>#VALUE!</v>
          </cell>
          <cell r="J47" t="e">
            <v>#VALUE!</v>
          </cell>
          <cell r="K47" t="e">
            <v>#VALUE!</v>
          </cell>
          <cell r="L47" t="e">
            <v>#VALUE!</v>
          </cell>
          <cell r="M47" t="e">
            <v>#VALUE!</v>
          </cell>
          <cell r="N47" t="e">
            <v>#VALUE!</v>
          </cell>
          <cell r="O47" t="e">
            <v>#VALUE!</v>
          </cell>
          <cell r="P47" t="e">
            <v>#VALUE!</v>
          </cell>
          <cell r="Q47" t="e">
            <v>#VALUE!</v>
          </cell>
          <cell r="R47" t="e">
            <v>#VALUE!</v>
          </cell>
          <cell r="S47" t="e">
            <v>#VALUE!</v>
          </cell>
          <cell r="T47" t="e">
            <v>#VALUE!</v>
          </cell>
          <cell r="U47">
            <v>0</v>
          </cell>
          <cell r="V47">
            <v>0</v>
          </cell>
          <cell r="W47" t="e">
            <v>#VALUE!</v>
          </cell>
          <cell r="X47">
            <v>0</v>
          </cell>
        </row>
        <row r="48">
          <cell r="B48">
            <v>6</v>
          </cell>
          <cell r="H48">
            <v>0</v>
          </cell>
          <cell r="I48" t="e">
            <v>#VALUE!</v>
          </cell>
          <cell r="J48" t="e">
            <v>#VALUE!</v>
          </cell>
          <cell r="K48" t="e">
            <v>#VALUE!</v>
          </cell>
          <cell r="L48" t="e">
            <v>#VALUE!</v>
          </cell>
          <cell r="M48" t="e">
            <v>#VALUE!</v>
          </cell>
          <cell r="N48" t="e">
            <v>#VALUE!</v>
          </cell>
          <cell r="O48" t="e">
            <v>#VALUE!</v>
          </cell>
          <cell r="P48" t="e">
            <v>#VALUE!</v>
          </cell>
          <cell r="Q48" t="e">
            <v>#VALUE!</v>
          </cell>
          <cell r="R48" t="e">
            <v>#VALUE!</v>
          </cell>
          <cell r="S48" t="e">
            <v>#VALUE!</v>
          </cell>
          <cell r="T48" t="e">
            <v>#VALUE!</v>
          </cell>
          <cell r="U48">
            <v>0</v>
          </cell>
          <cell r="V48">
            <v>0</v>
          </cell>
          <cell r="W48" t="e">
            <v>#VALUE!</v>
          </cell>
          <cell r="X48">
            <v>0</v>
          </cell>
        </row>
        <row r="49">
          <cell r="B49">
            <v>6</v>
          </cell>
          <cell r="H49">
            <v>0</v>
          </cell>
          <cell r="I49" t="e">
            <v>#VALUE!</v>
          </cell>
          <cell r="J49" t="e">
            <v>#VALUE!</v>
          </cell>
          <cell r="K49" t="e">
            <v>#VALUE!</v>
          </cell>
          <cell r="L49" t="e">
            <v>#VALUE!</v>
          </cell>
          <cell r="M49" t="e">
            <v>#VALUE!</v>
          </cell>
          <cell r="N49" t="e">
            <v>#VALUE!</v>
          </cell>
          <cell r="O49" t="e">
            <v>#VALUE!</v>
          </cell>
          <cell r="P49" t="e">
            <v>#VALUE!</v>
          </cell>
          <cell r="Q49" t="e">
            <v>#VALUE!</v>
          </cell>
          <cell r="R49" t="e">
            <v>#VALUE!</v>
          </cell>
          <cell r="S49" t="e">
            <v>#VALUE!</v>
          </cell>
          <cell r="T49" t="e">
            <v>#VALUE!</v>
          </cell>
          <cell r="U49">
            <v>0</v>
          </cell>
          <cell r="V49">
            <v>0</v>
          </cell>
          <cell r="W49" t="e">
            <v>#VALUE!</v>
          </cell>
          <cell r="X49">
            <v>0</v>
          </cell>
        </row>
        <row r="50">
          <cell r="B50">
            <v>6</v>
          </cell>
          <cell r="H50">
            <v>0</v>
          </cell>
          <cell r="I50" t="e">
            <v>#VALUE!</v>
          </cell>
          <cell r="J50" t="e">
            <v>#VALUE!</v>
          </cell>
          <cell r="K50" t="e">
            <v>#VALUE!</v>
          </cell>
          <cell r="L50" t="e">
            <v>#VALUE!</v>
          </cell>
          <cell r="M50" t="e">
            <v>#VALUE!</v>
          </cell>
          <cell r="N50" t="e">
            <v>#VALUE!</v>
          </cell>
          <cell r="O50" t="e">
            <v>#VALUE!</v>
          </cell>
          <cell r="P50" t="e">
            <v>#VALUE!</v>
          </cell>
          <cell r="Q50" t="e">
            <v>#VALUE!</v>
          </cell>
          <cell r="R50" t="e">
            <v>#VALUE!</v>
          </cell>
          <cell r="S50" t="e">
            <v>#VALUE!</v>
          </cell>
          <cell r="T50" t="e">
            <v>#VALUE!</v>
          </cell>
          <cell r="U50">
            <v>0</v>
          </cell>
          <cell r="V50">
            <v>0</v>
          </cell>
          <cell r="W50" t="e">
            <v>#VALUE!</v>
          </cell>
          <cell r="X50">
            <v>0</v>
          </cell>
        </row>
        <row r="51">
          <cell r="B51">
            <v>6</v>
          </cell>
          <cell r="H51">
            <v>0</v>
          </cell>
          <cell r="I51" t="e">
            <v>#VALUE!</v>
          </cell>
          <cell r="J51" t="e">
            <v>#VALUE!</v>
          </cell>
          <cell r="K51" t="e">
            <v>#VALUE!</v>
          </cell>
          <cell r="L51" t="e">
            <v>#VALUE!</v>
          </cell>
          <cell r="M51" t="e">
            <v>#VALUE!</v>
          </cell>
          <cell r="N51" t="e">
            <v>#VALUE!</v>
          </cell>
          <cell r="O51" t="e">
            <v>#VALUE!</v>
          </cell>
          <cell r="P51" t="e">
            <v>#VALUE!</v>
          </cell>
          <cell r="Q51" t="e">
            <v>#VALUE!</v>
          </cell>
          <cell r="R51" t="e">
            <v>#VALUE!</v>
          </cell>
          <cell r="S51" t="e">
            <v>#VALUE!</v>
          </cell>
          <cell r="T51" t="e">
            <v>#VALUE!</v>
          </cell>
          <cell r="U51">
            <v>0</v>
          </cell>
          <cell r="V51">
            <v>0</v>
          </cell>
          <cell r="W51" t="e">
            <v>#VALUE!</v>
          </cell>
          <cell r="X51">
            <v>0</v>
          </cell>
        </row>
        <row r="52">
          <cell r="A52" t="str">
            <v>EDGAR</v>
          </cell>
          <cell r="B52">
            <v>3</v>
          </cell>
          <cell r="C52">
            <v>25060942</v>
          </cell>
          <cell r="D52">
            <v>32777</v>
          </cell>
          <cell r="E52" t="str">
            <v>NIETO ARIZA DAVID</v>
          </cell>
          <cell r="G52" t="str">
            <v>ANTIGUO</v>
          </cell>
          <cell r="H52">
            <v>4</v>
          </cell>
          <cell r="I52">
            <v>100</v>
          </cell>
          <cell r="J52">
            <v>95.83</v>
          </cell>
          <cell r="K52">
            <v>100</v>
          </cell>
          <cell r="L52">
            <v>95.83</v>
          </cell>
          <cell r="M52">
            <v>100</v>
          </cell>
          <cell r="N52">
            <v>97.92</v>
          </cell>
          <cell r="O52">
            <v>83.33</v>
          </cell>
          <cell r="P52">
            <v>89.58</v>
          </cell>
          <cell r="Q52" t="e">
            <v>#VALUE!</v>
          </cell>
          <cell r="R52" t="e">
            <v>#VALUE!</v>
          </cell>
          <cell r="S52" t="e">
            <v>#VALUE!</v>
          </cell>
          <cell r="T52" t="e">
            <v>#VALUE!</v>
          </cell>
          <cell r="U52">
            <v>95.832499999999996</v>
          </cell>
          <cell r="V52">
            <v>94.789999999999992</v>
          </cell>
          <cell r="W52" t="e">
            <v>#VALUE!</v>
          </cell>
          <cell r="X52">
            <v>0</v>
          </cell>
        </row>
        <row r="53">
          <cell r="B53">
            <v>3</v>
          </cell>
          <cell r="C53">
            <v>52825005</v>
          </cell>
          <cell r="D53">
            <v>32776</v>
          </cell>
          <cell r="E53" t="str">
            <v>NIETO MALDONADO CYNTHIA PAOLA</v>
          </cell>
          <cell r="G53" t="str">
            <v>ANTIGUO</v>
          </cell>
          <cell r="H53">
            <v>5</v>
          </cell>
          <cell r="I53">
            <v>83.33</v>
          </cell>
          <cell r="J53">
            <v>87.5</v>
          </cell>
          <cell r="K53">
            <v>83.33</v>
          </cell>
          <cell r="L53">
            <v>87.5</v>
          </cell>
          <cell r="M53">
            <v>91.67</v>
          </cell>
          <cell r="N53">
            <v>91.67</v>
          </cell>
          <cell r="O53">
            <v>100</v>
          </cell>
          <cell r="P53">
            <v>97.92</v>
          </cell>
          <cell r="Q53">
            <v>83.33</v>
          </cell>
          <cell r="R53">
            <v>89.58</v>
          </cell>
          <cell r="S53" t="e">
            <v>#VALUE!</v>
          </cell>
          <cell r="T53" t="e">
            <v>#VALUE!</v>
          </cell>
          <cell r="U53">
            <v>88.331999999999994</v>
          </cell>
          <cell r="V53">
            <v>90.834000000000003</v>
          </cell>
          <cell r="W53" t="e">
            <v>#VALUE!</v>
          </cell>
          <cell r="X53">
            <v>0</v>
          </cell>
        </row>
        <row r="54">
          <cell r="B54">
            <v>3</v>
          </cell>
          <cell r="C54">
            <v>52045428</v>
          </cell>
          <cell r="D54">
            <v>32994</v>
          </cell>
          <cell r="E54" t="str">
            <v>OSORIO RODRIGUEZ JOSE LUIS</v>
          </cell>
          <cell r="G54" t="str">
            <v>ANTIGUO</v>
          </cell>
          <cell r="H54">
            <v>5</v>
          </cell>
          <cell r="I54">
            <v>83.33</v>
          </cell>
          <cell r="J54">
            <v>87.75</v>
          </cell>
          <cell r="K54">
            <v>100</v>
          </cell>
          <cell r="L54">
            <v>95.83</v>
          </cell>
          <cell r="M54">
            <v>83.33</v>
          </cell>
          <cell r="N54">
            <v>85.42</v>
          </cell>
          <cell r="O54">
            <v>83.33</v>
          </cell>
          <cell r="P54">
            <v>87.5</v>
          </cell>
          <cell r="Q54">
            <v>83.33</v>
          </cell>
          <cell r="R54">
            <v>89.58</v>
          </cell>
          <cell r="S54" t="e">
            <v>#VALUE!</v>
          </cell>
          <cell r="T54" t="e">
            <v>#VALUE!</v>
          </cell>
          <cell r="U54">
            <v>86.663999999999987</v>
          </cell>
          <cell r="V54">
            <v>89.215999999999994</v>
          </cell>
          <cell r="W54" t="e">
            <v>#VALUE!</v>
          </cell>
          <cell r="X54">
            <v>0</v>
          </cell>
        </row>
        <row r="55">
          <cell r="B55">
            <v>3</v>
          </cell>
          <cell r="C55">
            <v>23800841</v>
          </cell>
          <cell r="D55">
            <v>32796</v>
          </cell>
          <cell r="E55" t="str">
            <v>PAEZ MOLINA JULIO ANDRES</v>
          </cell>
          <cell r="G55" t="str">
            <v>ANTIGUO</v>
          </cell>
          <cell r="H55">
            <v>5</v>
          </cell>
          <cell r="I55">
            <v>83.33</v>
          </cell>
          <cell r="J55">
            <v>85.42</v>
          </cell>
          <cell r="K55">
            <v>100</v>
          </cell>
          <cell r="L55">
            <v>95.83</v>
          </cell>
          <cell r="M55">
            <v>91.67</v>
          </cell>
          <cell r="N55">
            <v>93.75</v>
          </cell>
          <cell r="O55">
            <v>66.67</v>
          </cell>
          <cell r="P55">
            <v>79.709999999999994</v>
          </cell>
          <cell r="Q55">
            <v>66.67</v>
          </cell>
          <cell r="R55">
            <v>77.55</v>
          </cell>
          <cell r="S55" t="e">
            <v>#VALUE!</v>
          </cell>
          <cell r="T55" t="e">
            <v>#VALUE!</v>
          </cell>
          <cell r="U55">
            <v>81.668000000000006</v>
          </cell>
          <cell r="V55">
            <v>86.451999999999998</v>
          </cell>
          <cell r="W55" t="e">
            <v>#VALUE!</v>
          </cell>
          <cell r="X55">
            <v>0</v>
          </cell>
        </row>
        <row r="56">
          <cell r="B56">
            <v>3</v>
          </cell>
          <cell r="C56">
            <v>79746235</v>
          </cell>
          <cell r="D56">
            <v>32990</v>
          </cell>
          <cell r="E56" t="str">
            <v>PAEZ RODRIGUEZ MARIA EUGENIA</v>
          </cell>
          <cell r="G56" t="str">
            <v>ANTIGUO</v>
          </cell>
          <cell r="H56">
            <v>5</v>
          </cell>
          <cell r="I56">
            <v>83.33</v>
          </cell>
          <cell r="J56">
            <v>84.38</v>
          </cell>
          <cell r="K56">
            <v>83.33</v>
          </cell>
          <cell r="L56">
            <v>86.46</v>
          </cell>
          <cell r="M56">
            <v>83.33</v>
          </cell>
          <cell r="N56">
            <v>85.42</v>
          </cell>
          <cell r="O56">
            <v>100</v>
          </cell>
          <cell r="P56">
            <v>97.92</v>
          </cell>
          <cell r="Q56">
            <v>66.67</v>
          </cell>
          <cell r="R56">
            <v>79.17</v>
          </cell>
          <cell r="S56" t="e">
            <v>#VALUE!</v>
          </cell>
          <cell r="T56" t="e">
            <v>#VALUE!</v>
          </cell>
          <cell r="U56">
            <v>83.332000000000008</v>
          </cell>
          <cell r="V56">
            <v>86.67</v>
          </cell>
          <cell r="W56" t="e">
            <v>#VALUE!</v>
          </cell>
          <cell r="X56">
            <v>0</v>
          </cell>
        </row>
        <row r="57">
          <cell r="B57">
            <v>3</v>
          </cell>
          <cell r="C57">
            <v>80425126</v>
          </cell>
          <cell r="D57">
            <v>32802</v>
          </cell>
          <cell r="E57" t="str">
            <v>PEDREROS GAONA OLGA LUCIA</v>
          </cell>
          <cell r="G57" t="str">
            <v>ANTIGUO</v>
          </cell>
          <cell r="H57">
            <v>5</v>
          </cell>
          <cell r="I57">
            <v>100</v>
          </cell>
          <cell r="J57">
            <v>97.92</v>
          </cell>
          <cell r="K57">
            <v>91.67</v>
          </cell>
          <cell r="L57">
            <v>84.38</v>
          </cell>
          <cell r="M57">
            <v>83.33</v>
          </cell>
          <cell r="N57">
            <v>85.42</v>
          </cell>
          <cell r="O57">
            <v>100</v>
          </cell>
          <cell r="P57">
            <v>97.92</v>
          </cell>
          <cell r="Q57">
            <v>100</v>
          </cell>
          <cell r="R57">
            <v>97.92</v>
          </cell>
          <cell r="S57" t="e">
            <v>#VALUE!</v>
          </cell>
          <cell r="T57" t="e">
            <v>#VALUE!</v>
          </cell>
          <cell r="U57">
            <v>95</v>
          </cell>
          <cell r="V57">
            <v>92.712000000000018</v>
          </cell>
          <cell r="W57" t="e">
            <v>#VALUE!</v>
          </cell>
          <cell r="X57">
            <v>0</v>
          </cell>
        </row>
        <row r="58">
          <cell r="B58">
            <v>3</v>
          </cell>
          <cell r="C58">
            <v>80802607</v>
          </cell>
          <cell r="D58">
            <v>32804</v>
          </cell>
          <cell r="E58" t="str">
            <v>PEÑA GONZALEZ RENE ANDREY</v>
          </cell>
          <cell r="G58" t="str">
            <v>ANTIGUO</v>
          </cell>
          <cell r="H58">
            <v>5</v>
          </cell>
          <cell r="I58">
            <v>83.33</v>
          </cell>
          <cell r="J58">
            <v>87.5</v>
          </cell>
          <cell r="K58">
            <v>83.33</v>
          </cell>
          <cell r="L58">
            <v>87.5</v>
          </cell>
          <cell r="M58">
            <v>83.33</v>
          </cell>
          <cell r="N58">
            <v>85.42</v>
          </cell>
          <cell r="O58">
            <v>83.33</v>
          </cell>
          <cell r="P58">
            <v>86</v>
          </cell>
          <cell r="Q58">
            <v>83.33</v>
          </cell>
          <cell r="R58">
            <v>87.5</v>
          </cell>
          <cell r="S58" t="e">
            <v>#VALUE!</v>
          </cell>
          <cell r="T58" t="e">
            <v>#VALUE!</v>
          </cell>
          <cell r="U58">
            <v>83.33</v>
          </cell>
          <cell r="V58">
            <v>86.784000000000006</v>
          </cell>
          <cell r="W58" t="e">
            <v>#VALUE!</v>
          </cell>
          <cell r="X58">
            <v>0</v>
          </cell>
        </row>
        <row r="59">
          <cell r="B59">
            <v>3</v>
          </cell>
          <cell r="C59">
            <v>52353179</v>
          </cell>
          <cell r="D59">
            <v>32806</v>
          </cell>
          <cell r="E59" t="str">
            <v>PEÑUELA HERNANDEZ NIDIA JANETH</v>
          </cell>
          <cell r="G59" t="str">
            <v>ANTIGUO</v>
          </cell>
          <cell r="H59">
            <v>4</v>
          </cell>
          <cell r="I59">
            <v>83.33</v>
          </cell>
          <cell r="J59">
            <v>87.5</v>
          </cell>
          <cell r="K59">
            <v>83.33</v>
          </cell>
          <cell r="L59">
            <v>89.58</v>
          </cell>
          <cell r="M59">
            <v>100</v>
          </cell>
          <cell r="N59">
            <v>95.83</v>
          </cell>
          <cell r="O59">
            <v>83.33</v>
          </cell>
          <cell r="P59">
            <v>84.38</v>
          </cell>
          <cell r="Q59" t="e">
            <v>#VALUE!</v>
          </cell>
          <cell r="R59" t="e">
            <v>#VALUE!</v>
          </cell>
          <cell r="S59" t="e">
            <v>#VALUE!</v>
          </cell>
          <cell r="T59" t="e">
            <v>#VALUE!</v>
          </cell>
          <cell r="U59">
            <v>87.497499999999988</v>
          </cell>
          <cell r="V59">
            <v>89.322499999999991</v>
          </cell>
          <cell r="W59" t="e">
            <v>#VALUE!</v>
          </cell>
          <cell r="X59">
            <v>0</v>
          </cell>
        </row>
        <row r="60">
          <cell r="B60">
            <v>3</v>
          </cell>
          <cell r="C60">
            <v>23800943</v>
          </cell>
          <cell r="D60">
            <v>32810</v>
          </cell>
          <cell r="E60" t="str">
            <v>PEREZ ALZATE NANCY</v>
          </cell>
          <cell r="G60" t="str">
            <v>ANTIGUO</v>
          </cell>
          <cell r="H60">
            <v>5</v>
          </cell>
          <cell r="I60">
            <v>100</v>
          </cell>
          <cell r="J60">
            <v>97.92</v>
          </cell>
          <cell r="K60">
            <v>83.33</v>
          </cell>
          <cell r="L60">
            <v>87.5</v>
          </cell>
          <cell r="M60">
            <v>100</v>
          </cell>
          <cell r="N60">
            <v>97.92</v>
          </cell>
          <cell r="O60">
            <v>83.33</v>
          </cell>
          <cell r="P60">
            <v>87.5</v>
          </cell>
          <cell r="Q60">
            <v>83.33</v>
          </cell>
          <cell r="R60">
            <v>79.17</v>
          </cell>
          <cell r="S60" t="e">
            <v>#VALUE!</v>
          </cell>
          <cell r="T60" t="e">
            <v>#VALUE!</v>
          </cell>
          <cell r="U60">
            <v>89.99799999999999</v>
          </cell>
          <cell r="V60">
            <v>90.00200000000001</v>
          </cell>
          <cell r="W60" t="e">
            <v>#VALUE!</v>
          </cell>
          <cell r="X60">
            <v>0</v>
          </cell>
        </row>
        <row r="61">
          <cell r="B61">
            <v>3</v>
          </cell>
          <cell r="C61">
            <v>79468775</v>
          </cell>
          <cell r="D61">
            <v>33031</v>
          </cell>
          <cell r="E61" t="str">
            <v>PEREZ MORENO NATALIA</v>
          </cell>
          <cell r="G61" t="str">
            <v>ANTIGUO</v>
          </cell>
          <cell r="H61">
            <v>4</v>
          </cell>
          <cell r="I61">
            <v>100</v>
          </cell>
          <cell r="J61">
            <v>97.92</v>
          </cell>
          <cell r="K61">
            <v>100</v>
          </cell>
          <cell r="L61">
            <v>95.83</v>
          </cell>
          <cell r="M61">
            <v>100</v>
          </cell>
          <cell r="N61">
            <v>95.83</v>
          </cell>
          <cell r="O61">
            <v>100</v>
          </cell>
          <cell r="P61">
            <v>97.92</v>
          </cell>
          <cell r="Q61" t="e">
            <v>#VALUE!</v>
          </cell>
          <cell r="R61" t="e">
            <v>#VALUE!</v>
          </cell>
          <cell r="S61" t="e">
            <v>#VALUE!</v>
          </cell>
          <cell r="T61" t="e">
            <v>#VALUE!</v>
          </cell>
          <cell r="U61">
            <v>100</v>
          </cell>
          <cell r="V61">
            <v>96.875</v>
          </cell>
          <cell r="W61" t="e">
            <v>#VALUE!</v>
          </cell>
          <cell r="X61">
            <v>0</v>
          </cell>
        </row>
        <row r="62">
          <cell r="B62">
            <v>3</v>
          </cell>
          <cell r="C62">
            <v>79498193</v>
          </cell>
          <cell r="D62">
            <v>33022</v>
          </cell>
          <cell r="E62" t="str">
            <v>PINZON CARDONA DIANA PAOLA</v>
          </cell>
          <cell r="G62" t="str">
            <v>ANTIGUO</v>
          </cell>
          <cell r="H62">
            <v>4</v>
          </cell>
          <cell r="I62">
            <v>100</v>
          </cell>
          <cell r="J62">
            <v>95.83</v>
          </cell>
          <cell r="K62">
            <v>100</v>
          </cell>
          <cell r="L62">
            <v>92.71</v>
          </cell>
          <cell r="M62">
            <v>100</v>
          </cell>
          <cell r="N62">
            <v>94.79</v>
          </cell>
          <cell r="O62">
            <v>83.33</v>
          </cell>
          <cell r="P62">
            <v>89.58</v>
          </cell>
          <cell r="Q62" t="e">
            <v>#VALUE!</v>
          </cell>
          <cell r="R62" t="e">
            <v>#VALUE!</v>
          </cell>
          <cell r="S62" t="e">
            <v>#VALUE!</v>
          </cell>
          <cell r="T62" t="e">
            <v>#VALUE!</v>
          </cell>
          <cell r="U62">
            <v>95.832499999999996</v>
          </cell>
          <cell r="V62">
            <v>93.227499999999992</v>
          </cell>
          <cell r="W62" t="e">
            <v>#VALUE!</v>
          </cell>
          <cell r="X62">
            <v>0</v>
          </cell>
        </row>
        <row r="63">
          <cell r="B63">
            <v>3</v>
          </cell>
          <cell r="C63">
            <v>80725168</v>
          </cell>
          <cell r="D63">
            <v>32821</v>
          </cell>
          <cell r="E63" t="str">
            <v>PLATA CAMELO WILLIAM DIONISIO</v>
          </cell>
          <cell r="G63" t="str">
            <v>ANTIGUO</v>
          </cell>
          <cell r="H63">
            <v>5</v>
          </cell>
          <cell r="I63">
            <v>83.33</v>
          </cell>
          <cell r="J63">
            <v>85.42</v>
          </cell>
          <cell r="K63">
            <v>83.33</v>
          </cell>
          <cell r="L63">
            <v>85.42</v>
          </cell>
          <cell r="M63">
            <v>100</v>
          </cell>
          <cell r="N63">
            <v>97.92</v>
          </cell>
          <cell r="O63">
            <v>83.33</v>
          </cell>
          <cell r="P63">
            <v>89.58</v>
          </cell>
          <cell r="Q63">
            <v>100</v>
          </cell>
          <cell r="R63">
            <v>97.92</v>
          </cell>
          <cell r="S63" t="e">
            <v>#VALUE!</v>
          </cell>
          <cell r="T63" t="e">
            <v>#VALUE!</v>
          </cell>
          <cell r="U63">
            <v>89.99799999999999</v>
          </cell>
          <cell r="V63">
            <v>91.251999999999995</v>
          </cell>
          <cell r="W63" t="e">
            <v>#VALUE!</v>
          </cell>
          <cell r="X63">
            <v>0</v>
          </cell>
        </row>
        <row r="64">
          <cell r="B64">
            <v>3</v>
          </cell>
          <cell r="C64">
            <v>80469230</v>
          </cell>
          <cell r="D64">
            <v>32822</v>
          </cell>
          <cell r="E64" t="str">
            <v xml:space="preserve">PLAZAS RIOS ADRIANA </v>
          </cell>
          <cell r="G64" t="str">
            <v>ANTIGUO</v>
          </cell>
          <cell r="H64">
            <v>5</v>
          </cell>
          <cell r="I64">
            <v>83.33</v>
          </cell>
          <cell r="J64">
            <v>82.29</v>
          </cell>
          <cell r="K64">
            <v>66.67</v>
          </cell>
          <cell r="L64">
            <v>79.17</v>
          </cell>
          <cell r="M64">
            <v>100</v>
          </cell>
          <cell r="N64">
            <v>93.75</v>
          </cell>
          <cell r="O64">
            <v>100</v>
          </cell>
          <cell r="P64">
            <v>97.92</v>
          </cell>
          <cell r="Q64">
            <v>100</v>
          </cell>
          <cell r="R64">
            <v>95.83</v>
          </cell>
          <cell r="S64" t="e">
            <v>#VALUE!</v>
          </cell>
          <cell r="T64" t="e">
            <v>#VALUE!</v>
          </cell>
          <cell r="U64">
            <v>90</v>
          </cell>
          <cell r="V64">
            <v>89.792000000000002</v>
          </cell>
          <cell r="W64" t="e">
            <v>#VALUE!</v>
          </cell>
          <cell r="X64">
            <v>0</v>
          </cell>
        </row>
        <row r="65">
          <cell r="B65">
            <v>3</v>
          </cell>
          <cell r="C65">
            <v>79939243</v>
          </cell>
          <cell r="D65">
            <v>32830</v>
          </cell>
          <cell r="E65" t="str">
            <v>PRIETO AVELLANEDA PAOLA ANDREA</v>
          </cell>
          <cell r="G65" t="str">
            <v>ANTIGUO</v>
          </cell>
          <cell r="H65">
            <v>5</v>
          </cell>
          <cell r="I65">
            <v>100</v>
          </cell>
          <cell r="J65">
            <v>88.54</v>
          </cell>
          <cell r="K65">
            <v>100</v>
          </cell>
          <cell r="L65">
            <v>95.83</v>
          </cell>
          <cell r="M65">
            <v>83.33</v>
          </cell>
          <cell r="N65">
            <v>86.46</v>
          </cell>
          <cell r="O65">
            <v>83.33</v>
          </cell>
          <cell r="P65">
            <v>85.42</v>
          </cell>
          <cell r="Q65">
            <v>100</v>
          </cell>
          <cell r="R65">
            <v>95.83</v>
          </cell>
          <cell r="S65" t="e">
            <v>#VALUE!</v>
          </cell>
          <cell r="T65" t="e">
            <v>#VALUE!</v>
          </cell>
          <cell r="U65">
            <v>93.331999999999994</v>
          </cell>
          <cell r="V65">
            <v>90.415999999999997</v>
          </cell>
          <cell r="W65" t="e">
            <v>#VALUE!</v>
          </cell>
          <cell r="X65">
            <v>0</v>
          </cell>
        </row>
        <row r="66">
          <cell r="B66">
            <v>3</v>
          </cell>
          <cell r="C66">
            <v>80018133</v>
          </cell>
          <cell r="D66">
            <v>32835</v>
          </cell>
          <cell r="E66" t="str">
            <v xml:space="preserve">PUPO ENNA LUZ </v>
          </cell>
          <cell r="G66" t="str">
            <v>ANTIGUO</v>
          </cell>
          <cell r="H66">
            <v>4</v>
          </cell>
          <cell r="I66">
            <v>83.33</v>
          </cell>
          <cell r="J66">
            <v>87.5</v>
          </cell>
          <cell r="K66">
            <v>100</v>
          </cell>
          <cell r="L66">
            <v>97.92</v>
          </cell>
          <cell r="M66">
            <v>100</v>
          </cell>
          <cell r="N66">
            <v>100</v>
          </cell>
          <cell r="O66">
            <v>100</v>
          </cell>
          <cell r="P66">
            <v>97.92</v>
          </cell>
          <cell r="Q66" t="e">
            <v>#VALUE!</v>
          </cell>
          <cell r="R66" t="e">
            <v>#VALUE!</v>
          </cell>
          <cell r="S66" t="e">
            <v>#VALUE!</v>
          </cell>
          <cell r="T66" t="e">
            <v>#VALUE!</v>
          </cell>
          <cell r="U66">
            <v>95.832499999999996</v>
          </cell>
          <cell r="V66">
            <v>95.835000000000008</v>
          </cell>
          <cell r="W66" t="e">
            <v>#VALUE!</v>
          </cell>
          <cell r="X66">
            <v>0</v>
          </cell>
        </row>
        <row r="67">
          <cell r="B67">
            <v>3</v>
          </cell>
          <cell r="C67">
            <v>52311487</v>
          </cell>
          <cell r="D67">
            <v>32841</v>
          </cell>
          <cell r="E67" t="str">
            <v>RAMIREZ RAMIREZ ANA ELVIA</v>
          </cell>
          <cell r="G67" t="str">
            <v>ANTIGUO</v>
          </cell>
          <cell r="H67">
            <v>4</v>
          </cell>
          <cell r="I67">
            <v>100</v>
          </cell>
          <cell r="J67">
            <v>97.92</v>
          </cell>
          <cell r="K67">
            <v>100</v>
          </cell>
          <cell r="L67">
            <v>95.83</v>
          </cell>
          <cell r="M67">
            <v>100</v>
          </cell>
          <cell r="N67">
            <v>96</v>
          </cell>
          <cell r="O67">
            <v>100</v>
          </cell>
          <cell r="P67">
            <v>97.92</v>
          </cell>
          <cell r="Q67" t="e">
            <v>#VALUE!</v>
          </cell>
          <cell r="R67" t="e">
            <v>#VALUE!</v>
          </cell>
          <cell r="S67" t="e">
            <v>#VALUE!</v>
          </cell>
          <cell r="T67" t="e">
            <v>#VALUE!</v>
          </cell>
          <cell r="U67">
            <v>100</v>
          </cell>
          <cell r="V67">
            <v>96.917500000000004</v>
          </cell>
          <cell r="W67" t="e">
            <v>#VALUE!</v>
          </cell>
          <cell r="X67">
            <v>0</v>
          </cell>
        </row>
        <row r="68">
          <cell r="B68">
            <v>3</v>
          </cell>
          <cell r="C68">
            <v>52145199</v>
          </cell>
          <cell r="D68">
            <v>32849</v>
          </cell>
          <cell r="E68" t="str">
            <v>REYES TELLEZ DEISY MAYERLY</v>
          </cell>
          <cell r="G68" t="str">
            <v>ANTIGUO</v>
          </cell>
          <cell r="H68">
            <v>5</v>
          </cell>
          <cell r="I68">
            <v>100</v>
          </cell>
          <cell r="J68">
            <v>96.88</v>
          </cell>
          <cell r="K68">
            <v>100</v>
          </cell>
          <cell r="L68">
            <v>95.83</v>
          </cell>
          <cell r="M68">
            <v>100</v>
          </cell>
          <cell r="N68">
            <v>97.92</v>
          </cell>
          <cell r="O68">
            <v>100</v>
          </cell>
          <cell r="P68">
            <v>97.92</v>
          </cell>
          <cell r="Q68">
            <v>100</v>
          </cell>
          <cell r="R68">
            <v>100</v>
          </cell>
          <cell r="S68" t="e">
            <v>#VALUE!</v>
          </cell>
          <cell r="T68" t="e">
            <v>#VALUE!</v>
          </cell>
          <cell r="U68">
            <v>100</v>
          </cell>
          <cell r="V68">
            <v>97.710000000000008</v>
          </cell>
          <cell r="W68" t="e">
            <v>#VALUE!</v>
          </cell>
          <cell r="X68">
            <v>0</v>
          </cell>
        </row>
        <row r="69">
          <cell r="B69">
            <v>3</v>
          </cell>
          <cell r="C69">
            <v>52076772</v>
          </cell>
          <cell r="D69">
            <v>33011</v>
          </cell>
          <cell r="E69" t="str">
            <v>RICO AREVALO CARLOS FERNANDO</v>
          </cell>
          <cell r="G69" t="str">
            <v>ANTIGUO</v>
          </cell>
          <cell r="H69">
            <v>3</v>
          </cell>
          <cell r="I69">
            <v>100</v>
          </cell>
          <cell r="J69">
            <v>100</v>
          </cell>
          <cell r="K69">
            <v>83.33</v>
          </cell>
          <cell r="L69">
            <v>87.5</v>
          </cell>
          <cell r="M69">
            <v>83.33</v>
          </cell>
          <cell r="N69">
            <v>89.58</v>
          </cell>
          <cell r="O69" t="e">
            <v>#VALUE!</v>
          </cell>
          <cell r="P69" t="e">
            <v>#VALUE!</v>
          </cell>
          <cell r="Q69" t="e">
            <v>#VALUE!</v>
          </cell>
          <cell r="R69" t="e">
            <v>#VALUE!</v>
          </cell>
          <cell r="S69" t="e">
            <v>#VALUE!</v>
          </cell>
          <cell r="T69" t="e">
            <v>#VALUE!</v>
          </cell>
          <cell r="U69">
            <v>88.886666666666656</v>
          </cell>
          <cell r="V69">
            <v>92.36</v>
          </cell>
          <cell r="W69" t="e">
            <v>#VALUE!</v>
          </cell>
          <cell r="X69">
            <v>0</v>
          </cell>
        </row>
        <row r="70">
          <cell r="B70">
            <v>3</v>
          </cell>
          <cell r="C70">
            <v>52157543</v>
          </cell>
          <cell r="D70">
            <v>32863</v>
          </cell>
          <cell r="E70" t="str">
            <v>RODRIGUEZ BEJARANO MARTHA PATRICIA</v>
          </cell>
          <cell r="G70" t="str">
            <v>ANTIGUO</v>
          </cell>
          <cell r="H70">
            <v>4</v>
          </cell>
          <cell r="I70">
            <v>100</v>
          </cell>
          <cell r="J70">
            <v>97.92</v>
          </cell>
          <cell r="K70">
            <v>100</v>
          </cell>
          <cell r="L70">
            <v>95.83</v>
          </cell>
          <cell r="M70">
            <v>100</v>
          </cell>
          <cell r="N70">
            <v>97.92</v>
          </cell>
          <cell r="O70">
            <v>83.33</v>
          </cell>
          <cell r="P70">
            <v>87.5</v>
          </cell>
          <cell r="Q70" t="e">
            <v>#VALUE!</v>
          </cell>
          <cell r="R70" t="e">
            <v>#VALUE!</v>
          </cell>
          <cell r="S70" t="e">
            <v>#VALUE!</v>
          </cell>
          <cell r="T70" t="e">
            <v>#VALUE!</v>
          </cell>
          <cell r="U70">
            <v>95.832499999999996</v>
          </cell>
          <cell r="V70">
            <v>94.792500000000004</v>
          </cell>
          <cell r="W70" t="e">
            <v>#VALUE!</v>
          </cell>
          <cell r="X70">
            <v>0</v>
          </cell>
        </row>
        <row r="71">
          <cell r="B71">
            <v>3</v>
          </cell>
          <cell r="C71">
            <v>52802616</v>
          </cell>
          <cell r="D71">
            <v>32864</v>
          </cell>
          <cell r="E71" t="str">
            <v xml:space="preserve">RODRIGUEZ MONTENEGRO MARY DEL PILAR </v>
          </cell>
          <cell r="G71" t="str">
            <v>ANTIGUO</v>
          </cell>
          <cell r="H71">
            <v>5</v>
          </cell>
          <cell r="I71">
            <v>100</v>
          </cell>
          <cell r="J71">
            <v>95.83</v>
          </cell>
          <cell r="K71">
            <v>83.33</v>
          </cell>
          <cell r="L71">
            <v>85.42</v>
          </cell>
          <cell r="M71">
            <v>100</v>
          </cell>
          <cell r="N71">
            <v>95.83</v>
          </cell>
          <cell r="O71">
            <v>100</v>
          </cell>
          <cell r="P71">
            <v>91</v>
          </cell>
          <cell r="Q71">
            <v>100</v>
          </cell>
          <cell r="R71">
            <v>97.92</v>
          </cell>
          <cell r="S71" t="e">
            <v>#VALUE!</v>
          </cell>
          <cell r="T71" t="e">
            <v>#VALUE!</v>
          </cell>
          <cell r="U71">
            <v>96.665999999999997</v>
          </cell>
          <cell r="V71">
            <v>93.2</v>
          </cell>
          <cell r="W71" t="e">
            <v>#VALUE!</v>
          </cell>
          <cell r="X71">
            <v>0</v>
          </cell>
        </row>
        <row r="72">
          <cell r="B72">
            <v>3</v>
          </cell>
          <cell r="C72">
            <v>52185318</v>
          </cell>
          <cell r="D72">
            <v>32874</v>
          </cell>
          <cell r="E72" t="str">
            <v xml:space="preserve">ROMERO RAMIREZ DERLY </v>
          </cell>
          <cell r="G72" t="str">
            <v>ANTIGUO</v>
          </cell>
          <cell r="H72">
            <v>5</v>
          </cell>
          <cell r="I72">
            <v>100</v>
          </cell>
          <cell r="J72">
            <v>97.92</v>
          </cell>
          <cell r="K72">
            <v>100</v>
          </cell>
          <cell r="L72">
            <v>96.88</v>
          </cell>
          <cell r="M72">
            <v>83.33</v>
          </cell>
          <cell r="N72">
            <v>84.38</v>
          </cell>
          <cell r="O72">
            <v>100</v>
          </cell>
          <cell r="P72">
            <v>97.92</v>
          </cell>
          <cell r="Q72">
            <v>100</v>
          </cell>
          <cell r="R72">
            <v>97.92</v>
          </cell>
          <cell r="S72" t="e">
            <v>#VALUE!</v>
          </cell>
          <cell r="T72" t="e">
            <v>#VALUE!</v>
          </cell>
          <cell r="U72">
            <v>96.665999999999997</v>
          </cell>
          <cell r="V72">
            <v>95.004000000000005</v>
          </cell>
          <cell r="W72" t="e">
            <v>#VALUE!</v>
          </cell>
          <cell r="X72">
            <v>0</v>
          </cell>
        </row>
        <row r="73">
          <cell r="B73">
            <v>3</v>
          </cell>
          <cell r="C73">
            <v>20689029</v>
          </cell>
          <cell r="D73">
            <v>33012</v>
          </cell>
          <cell r="E73" t="str">
            <v>ROZO NOHORA ESPERANZA</v>
          </cell>
          <cell r="G73" t="str">
            <v>ANTIGUO</v>
          </cell>
          <cell r="H73">
            <v>4</v>
          </cell>
          <cell r="I73">
            <v>100</v>
          </cell>
          <cell r="J73">
            <v>92.71</v>
          </cell>
          <cell r="K73">
            <v>100</v>
          </cell>
          <cell r="L73">
            <v>96.88</v>
          </cell>
          <cell r="M73">
            <v>100</v>
          </cell>
          <cell r="N73">
            <v>97.92</v>
          </cell>
          <cell r="O73">
            <v>83.33</v>
          </cell>
          <cell r="P73">
            <v>83.33</v>
          </cell>
          <cell r="Q73" t="e">
            <v>#VALUE!</v>
          </cell>
          <cell r="R73" t="e">
            <v>#VALUE!</v>
          </cell>
          <cell r="S73" t="e">
            <v>#VALUE!</v>
          </cell>
          <cell r="T73" t="e">
            <v>#VALUE!</v>
          </cell>
          <cell r="U73">
            <v>95.832499999999996</v>
          </cell>
          <cell r="V73">
            <v>92.71</v>
          </cell>
          <cell r="W73" t="e">
            <v>#VALUE!</v>
          </cell>
          <cell r="X73">
            <v>0</v>
          </cell>
        </row>
        <row r="74">
          <cell r="B74">
            <v>3</v>
          </cell>
          <cell r="C74">
            <v>52587444</v>
          </cell>
          <cell r="D74">
            <v>32880</v>
          </cell>
          <cell r="E74" t="str">
            <v>RUBIO PIRATOBA JOSE WILSON</v>
          </cell>
          <cell r="G74" t="str">
            <v>ANTIGUO</v>
          </cell>
          <cell r="H74">
            <v>4</v>
          </cell>
          <cell r="I74">
            <v>100</v>
          </cell>
          <cell r="J74">
            <v>92.71</v>
          </cell>
          <cell r="K74">
            <v>83.33</v>
          </cell>
          <cell r="L74">
            <v>84.38</v>
          </cell>
          <cell r="M74">
            <v>83.33</v>
          </cell>
          <cell r="N74">
            <v>88.54</v>
          </cell>
          <cell r="O74">
            <v>100</v>
          </cell>
          <cell r="P74">
            <v>97.92</v>
          </cell>
          <cell r="Q74" t="e">
            <v>#VALUE!</v>
          </cell>
          <cell r="R74" t="e">
            <v>#VALUE!</v>
          </cell>
          <cell r="S74" t="e">
            <v>#VALUE!</v>
          </cell>
          <cell r="T74" t="e">
            <v>#VALUE!</v>
          </cell>
          <cell r="U74">
            <v>91.664999999999992</v>
          </cell>
          <cell r="V74">
            <v>90.887500000000003</v>
          </cell>
          <cell r="W74" t="e">
            <v>#VALUE!</v>
          </cell>
          <cell r="X74">
            <v>0</v>
          </cell>
        </row>
        <row r="75">
          <cell r="B75">
            <v>3</v>
          </cell>
          <cell r="C75">
            <v>52198270</v>
          </cell>
          <cell r="D75">
            <v>33017</v>
          </cell>
          <cell r="E75" t="str">
            <v>RUIZ DUARTE ANDREA</v>
          </cell>
          <cell r="G75" t="str">
            <v>ANTIGUO</v>
          </cell>
          <cell r="H75">
            <v>6</v>
          </cell>
          <cell r="I75">
            <v>83.33</v>
          </cell>
          <cell r="J75">
            <v>81.25</v>
          </cell>
          <cell r="K75">
            <v>100</v>
          </cell>
          <cell r="L75">
            <v>95.83</v>
          </cell>
          <cell r="M75">
            <v>83.33</v>
          </cell>
          <cell r="N75">
            <v>87.5</v>
          </cell>
          <cell r="O75">
            <v>83.33</v>
          </cell>
          <cell r="P75">
            <v>83.33</v>
          </cell>
          <cell r="Q75">
            <v>83.33</v>
          </cell>
          <cell r="R75">
            <v>87.5</v>
          </cell>
          <cell r="S75">
            <v>100</v>
          </cell>
          <cell r="T75">
            <v>95.83</v>
          </cell>
          <cell r="U75">
            <v>88.886666666666656</v>
          </cell>
          <cell r="V75">
            <v>88.54</v>
          </cell>
          <cell r="W75" t="e">
            <v>#VALUE!</v>
          </cell>
          <cell r="X75">
            <v>0</v>
          </cell>
        </row>
        <row r="76">
          <cell r="B76">
            <v>3</v>
          </cell>
          <cell r="C76">
            <v>52494456</v>
          </cell>
          <cell r="D76">
            <v>33013</v>
          </cell>
          <cell r="E76" t="str">
            <v>SALINAS JOHN HENRY</v>
          </cell>
          <cell r="G76" t="str">
            <v>ANTIGUO</v>
          </cell>
          <cell r="H76">
            <v>4</v>
          </cell>
          <cell r="I76">
            <v>100</v>
          </cell>
          <cell r="J76">
            <v>97.92</v>
          </cell>
          <cell r="K76">
            <v>100</v>
          </cell>
          <cell r="L76">
            <v>100</v>
          </cell>
          <cell r="M76">
            <v>83.33</v>
          </cell>
          <cell r="N76">
            <v>89.58</v>
          </cell>
          <cell r="O76">
            <v>83.33</v>
          </cell>
          <cell r="P76">
            <v>87.5</v>
          </cell>
          <cell r="Q76" t="e">
            <v>#VALUE!</v>
          </cell>
          <cell r="R76" t="e">
            <v>#VALUE!</v>
          </cell>
          <cell r="S76" t="e">
            <v>#VALUE!</v>
          </cell>
          <cell r="T76" t="e">
            <v>#VALUE!</v>
          </cell>
          <cell r="U76">
            <v>91.664999999999992</v>
          </cell>
          <cell r="V76">
            <v>93.75</v>
          </cell>
          <cell r="W76" t="e">
            <v>#VALUE!</v>
          </cell>
          <cell r="X76">
            <v>0</v>
          </cell>
        </row>
        <row r="77">
          <cell r="B77">
            <v>3</v>
          </cell>
          <cell r="C77">
            <v>52387221</v>
          </cell>
          <cell r="D77">
            <v>32894</v>
          </cell>
          <cell r="E77" t="str">
            <v>SANCHEZ BERRIO ANGELA MARINA</v>
          </cell>
          <cell r="G77" t="str">
            <v>ANTIGUO</v>
          </cell>
          <cell r="H77">
            <v>4</v>
          </cell>
          <cell r="I77">
            <v>100</v>
          </cell>
          <cell r="J77">
            <v>97.92</v>
          </cell>
          <cell r="K77">
            <v>100</v>
          </cell>
          <cell r="L77">
            <v>97.92</v>
          </cell>
          <cell r="M77">
            <v>100</v>
          </cell>
          <cell r="N77">
            <v>98.96</v>
          </cell>
          <cell r="O77">
            <v>100</v>
          </cell>
          <cell r="P77">
            <v>97.92</v>
          </cell>
          <cell r="Q77" t="e">
            <v>#VALUE!</v>
          </cell>
          <cell r="R77" t="e">
            <v>#VALUE!</v>
          </cell>
          <cell r="S77" t="e">
            <v>#VALUE!</v>
          </cell>
          <cell r="T77" t="e">
            <v>#VALUE!</v>
          </cell>
          <cell r="U77">
            <v>100</v>
          </cell>
          <cell r="V77">
            <v>98.18</v>
          </cell>
          <cell r="W77" t="e">
            <v>#VALUE!</v>
          </cell>
          <cell r="X77">
            <v>0</v>
          </cell>
        </row>
        <row r="78">
          <cell r="B78">
            <v>3</v>
          </cell>
          <cell r="C78">
            <v>52380760</v>
          </cell>
          <cell r="D78">
            <v>32897</v>
          </cell>
          <cell r="E78" t="str">
            <v>SANCHEZ CHAPARRO CRISTIAN FRANCISCO</v>
          </cell>
          <cell r="G78" t="str">
            <v>ANTIGUO</v>
          </cell>
          <cell r="H78">
            <v>5</v>
          </cell>
          <cell r="I78">
            <v>100</v>
          </cell>
          <cell r="J78">
            <v>96.88</v>
          </cell>
          <cell r="K78">
            <v>83.33</v>
          </cell>
          <cell r="L78">
            <v>89.58</v>
          </cell>
          <cell r="M78">
            <v>83.33</v>
          </cell>
          <cell r="N78">
            <v>85.42</v>
          </cell>
          <cell r="O78">
            <v>83.33</v>
          </cell>
          <cell r="P78">
            <v>85.42</v>
          </cell>
          <cell r="Q78">
            <v>75</v>
          </cell>
          <cell r="R78">
            <v>82.29</v>
          </cell>
          <cell r="S78" t="e">
            <v>#VALUE!</v>
          </cell>
          <cell r="T78" t="e">
            <v>#VALUE!</v>
          </cell>
          <cell r="U78">
            <v>84.99799999999999</v>
          </cell>
          <cell r="V78">
            <v>87.918000000000006</v>
          </cell>
          <cell r="W78" t="e">
            <v>#VALUE!</v>
          </cell>
          <cell r="X78">
            <v>0</v>
          </cell>
        </row>
        <row r="79">
          <cell r="B79">
            <v>3</v>
          </cell>
          <cell r="C79">
            <v>80026066</v>
          </cell>
          <cell r="D79">
            <v>32995</v>
          </cell>
          <cell r="E79" t="str">
            <v>SANTOS MARTINEZ JOHANNA CONSUELO</v>
          </cell>
          <cell r="G79" t="str">
            <v>ANTIGUO</v>
          </cell>
          <cell r="H79">
            <v>4</v>
          </cell>
          <cell r="I79">
            <v>83.33</v>
          </cell>
          <cell r="J79">
            <v>82.29</v>
          </cell>
          <cell r="K79">
            <v>100</v>
          </cell>
          <cell r="L79">
            <v>95.83</v>
          </cell>
          <cell r="M79">
            <v>100</v>
          </cell>
          <cell r="N79">
            <v>95.83</v>
          </cell>
          <cell r="O79">
            <v>83.33</v>
          </cell>
          <cell r="P79">
            <v>87.5</v>
          </cell>
          <cell r="Q79" t="e">
            <v>#VALUE!</v>
          </cell>
          <cell r="R79" t="e">
            <v>#VALUE!</v>
          </cell>
          <cell r="S79" t="e">
            <v>#VALUE!</v>
          </cell>
          <cell r="T79" t="e">
            <v>#VALUE!</v>
          </cell>
          <cell r="U79">
            <v>91.664999999999992</v>
          </cell>
          <cell r="V79">
            <v>90.362499999999997</v>
          </cell>
          <cell r="W79" t="e">
            <v>#VALUE!</v>
          </cell>
          <cell r="X79">
            <v>0</v>
          </cell>
        </row>
        <row r="80">
          <cell r="B80">
            <v>3</v>
          </cell>
          <cell r="C80">
            <v>35533873</v>
          </cell>
          <cell r="D80">
            <v>32917</v>
          </cell>
          <cell r="E80" t="str">
            <v>SUAREZ ANGEL FEDERICO</v>
          </cell>
          <cell r="G80" t="str">
            <v>ANTIGUO</v>
          </cell>
          <cell r="H80">
            <v>6</v>
          </cell>
          <cell r="I80">
            <v>100</v>
          </cell>
          <cell r="J80">
            <v>97.92</v>
          </cell>
          <cell r="K80">
            <v>100</v>
          </cell>
          <cell r="L80">
            <v>97.92</v>
          </cell>
          <cell r="M80">
            <v>100</v>
          </cell>
          <cell r="N80">
            <v>97.92</v>
          </cell>
          <cell r="O80">
            <v>83.33</v>
          </cell>
          <cell r="P80">
            <v>89.5</v>
          </cell>
          <cell r="Q80">
            <v>100</v>
          </cell>
          <cell r="R80">
            <v>96</v>
          </cell>
          <cell r="S80">
            <v>100</v>
          </cell>
          <cell r="T80">
            <v>97.92</v>
          </cell>
          <cell r="U80">
            <v>97.22166666666665</v>
          </cell>
          <cell r="V80">
            <v>96.196666666666658</v>
          </cell>
          <cell r="W80" t="e">
            <v>#VALUE!</v>
          </cell>
          <cell r="X80">
            <v>0</v>
          </cell>
        </row>
        <row r="81">
          <cell r="B81">
            <v>3</v>
          </cell>
          <cell r="C81">
            <v>52861235</v>
          </cell>
          <cell r="D81">
            <v>32915</v>
          </cell>
          <cell r="E81" t="str">
            <v>SUAREZ CASTAÑEDA DIANA MARCELA</v>
          </cell>
          <cell r="G81" t="str">
            <v>ANTIGUO</v>
          </cell>
          <cell r="H81">
            <v>5</v>
          </cell>
          <cell r="I81">
            <v>100</v>
          </cell>
          <cell r="J81">
            <v>77.08</v>
          </cell>
          <cell r="K81">
            <v>83.33</v>
          </cell>
          <cell r="L81">
            <v>87.5</v>
          </cell>
          <cell r="M81">
            <v>83.33</v>
          </cell>
          <cell r="N81">
            <v>85.42</v>
          </cell>
          <cell r="O81">
            <v>100</v>
          </cell>
          <cell r="P81">
            <v>97.92</v>
          </cell>
          <cell r="Q81">
            <v>100</v>
          </cell>
          <cell r="R81">
            <v>97.92</v>
          </cell>
          <cell r="S81" t="e">
            <v>#VALUE!</v>
          </cell>
          <cell r="T81" t="e">
            <v>#VALUE!</v>
          </cell>
          <cell r="U81">
            <v>93.331999999999994</v>
          </cell>
          <cell r="V81">
            <v>89.168000000000006</v>
          </cell>
          <cell r="W81" t="e">
            <v>#VALUE!</v>
          </cell>
          <cell r="X81">
            <v>0</v>
          </cell>
        </row>
        <row r="82">
          <cell r="B82">
            <v>3</v>
          </cell>
          <cell r="C82">
            <v>80114494</v>
          </cell>
          <cell r="D82">
            <v>32920</v>
          </cell>
          <cell r="E82" t="str">
            <v>TAMAYO GUERRERO MARIA EUGENIA</v>
          </cell>
          <cell r="G82" t="str">
            <v>ANTIGUO</v>
          </cell>
          <cell r="H82">
            <v>4</v>
          </cell>
          <cell r="I82">
            <v>83.33</v>
          </cell>
          <cell r="J82">
            <v>87.5</v>
          </cell>
          <cell r="K82">
            <v>66.67</v>
          </cell>
          <cell r="L82">
            <v>77.08</v>
          </cell>
          <cell r="M82">
            <v>100</v>
          </cell>
          <cell r="N82">
            <v>100</v>
          </cell>
          <cell r="O82">
            <v>83.33</v>
          </cell>
          <cell r="P82">
            <v>85.42</v>
          </cell>
          <cell r="Q82" t="e">
            <v>#VALUE!</v>
          </cell>
          <cell r="R82" t="e">
            <v>#VALUE!</v>
          </cell>
          <cell r="S82" t="e">
            <v>#VALUE!</v>
          </cell>
          <cell r="T82" t="e">
            <v>#VALUE!</v>
          </cell>
          <cell r="U82">
            <v>83.332499999999996</v>
          </cell>
          <cell r="V82">
            <v>87.5</v>
          </cell>
          <cell r="W82" t="e">
            <v>#VALUE!</v>
          </cell>
          <cell r="X82">
            <v>0</v>
          </cell>
        </row>
        <row r="83">
          <cell r="B83">
            <v>3</v>
          </cell>
          <cell r="C83">
            <v>53153054</v>
          </cell>
          <cell r="D83">
            <v>33000</v>
          </cell>
          <cell r="E83" t="str">
            <v>TORO HERNANDEZ MARIA FERNANDA</v>
          </cell>
          <cell r="G83" t="str">
            <v>ANTIGUO</v>
          </cell>
          <cell r="H83">
            <v>4</v>
          </cell>
          <cell r="I83">
            <v>100</v>
          </cell>
          <cell r="J83">
            <v>89.58</v>
          </cell>
          <cell r="K83">
            <v>100</v>
          </cell>
          <cell r="L83">
            <v>95.83</v>
          </cell>
          <cell r="M83">
            <v>83.33</v>
          </cell>
          <cell r="N83">
            <v>89.58</v>
          </cell>
          <cell r="O83">
            <v>100</v>
          </cell>
          <cell r="P83">
            <v>95.83</v>
          </cell>
          <cell r="Q83" t="e">
            <v>#VALUE!</v>
          </cell>
          <cell r="R83" t="e">
            <v>#VALUE!</v>
          </cell>
          <cell r="S83" t="e">
            <v>#VALUE!</v>
          </cell>
          <cell r="T83" t="e">
            <v>#VALUE!</v>
          </cell>
          <cell r="U83">
            <v>95.832499999999996</v>
          </cell>
          <cell r="V83">
            <v>92.704999999999998</v>
          </cell>
          <cell r="W83" t="e">
            <v>#VALUE!</v>
          </cell>
          <cell r="X83">
            <v>0</v>
          </cell>
        </row>
        <row r="84">
          <cell r="B84">
            <v>3</v>
          </cell>
          <cell r="C84">
            <v>79593007</v>
          </cell>
          <cell r="D84">
            <v>32928</v>
          </cell>
          <cell r="E84" t="str">
            <v xml:space="preserve">TORRES GERARDO ALEXANDER </v>
          </cell>
          <cell r="G84" t="str">
            <v>ANTIGUO</v>
          </cell>
          <cell r="H84">
            <v>4</v>
          </cell>
          <cell r="I84">
            <v>83.33</v>
          </cell>
          <cell r="J84">
            <v>85.42</v>
          </cell>
          <cell r="K84">
            <v>100</v>
          </cell>
          <cell r="L84">
            <v>97.92</v>
          </cell>
          <cell r="M84">
            <v>100</v>
          </cell>
          <cell r="N84">
            <v>100</v>
          </cell>
          <cell r="O84">
            <v>100</v>
          </cell>
          <cell r="P84">
            <v>100</v>
          </cell>
          <cell r="Q84" t="e">
            <v>#VALUE!</v>
          </cell>
          <cell r="R84" t="e">
            <v>#VALUE!</v>
          </cell>
          <cell r="S84" t="e">
            <v>#VALUE!</v>
          </cell>
          <cell r="T84" t="e">
            <v>#VALUE!</v>
          </cell>
          <cell r="U84">
            <v>95.832499999999996</v>
          </cell>
          <cell r="V84">
            <v>95.835000000000008</v>
          </cell>
          <cell r="W84" t="e">
            <v>#VALUE!</v>
          </cell>
          <cell r="X84">
            <v>0</v>
          </cell>
        </row>
        <row r="85">
          <cell r="B85">
            <v>3</v>
          </cell>
          <cell r="C85">
            <v>11232838</v>
          </cell>
          <cell r="D85">
            <v>32938</v>
          </cell>
          <cell r="E85" t="str">
            <v>VANEGAS MORERA SANDRA DEL PILAR</v>
          </cell>
          <cell r="G85" t="str">
            <v>ANTIGUO</v>
          </cell>
          <cell r="H85">
            <v>4</v>
          </cell>
          <cell r="I85">
            <v>100</v>
          </cell>
          <cell r="J85">
            <v>97.92</v>
          </cell>
          <cell r="K85">
            <v>100</v>
          </cell>
          <cell r="L85">
            <v>95.83</v>
          </cell>
          <cell r="M85">
            <v>83.33</v>
          </cell>
          <cell r="N85">
            <v>87.5</v>
          </cell>
          <cell r="O85">
            <v>100</v>
          </cell>
          <cell r="P85">
            <v>95.83</v>
          </cell>
          <cell r="Q85" t="e">
            <v>#VALUE!</v>
          </cell>
          <cell r="R85" t="e">
            <v>#VALUE!</v>
          </cell>
          <cell r="S85" t="e">
            <v>#VALUE!</v>
          </cell>
          <cell r="T85" t="e">
            <v>#VALUE!</v>
          </cell>
          <cell r="U85">
            <v>95.832499999999996</v>
          </cell>
          <cell r="V85">
            <v>94.27</v>
          </cell>
          <cell r="W85" t="e">
            <v>#VALUE!</v>
          </cell>
          <cell r="X85">
            <v>0</v>
          </cell>
        </row>
        <row r="86">
          <cell r="B86">
            <v>3</v>
          </cell>
          <cell r="C86">
            <v>52224144</v>
          </cell>
          <cell r="D86">
            <v>32941</v>
          </cell>
          <cell r="E86" t="str">
            <v xml:space="preserve">VARGAS CARVAJAL GIAN CARLO </v>
          </cell>
          <cell r="G86" t="str">
            <v>ANTIGUO</v>
          </cell>
          <cell r="H86">
            <v>4</v>
          </cell>
          <cell r="I86">
            <v>100</v>
          </cell>
          <cell r="J86">
            <v>97.92</v>
          </cell>
          <cell r="K86">
            <v>66.67</v>
          </cell>
          <cell r="L86">
            <v>76.040000000000006</v>
          </cell>
          <cell r="M86">
            <v>100</v>
          </cell>
          <cell r="N86">
            <v>97.92</v>
          </cell>
          <cell r="O86">
            <v>83.33</v>
          </cell>
          <cell r="P86">
            <v>86.46</v>
          </cell>
          <cell r="Q86" t="e">
            <v>#VALUE!</v>
          </cell>
          <cell r="R86" t="e">
            <v>#VALUE!</v>
          </cell>
          <cell r="S86" t="e">
            <v>#VALUE!</v>
          </cell>
          <cell r="T86" t="e">
            <v>#VALUE!</v>
          </cell>
          <cell r="U86">
            <v>87.5</v>
          </cell>
          <cell r="V86">
            <v>89.584999999999994</v>
          </cell>
          <cell r="W86" t="e">
            <v>#VALUE!</v>
          </cell>
          <cell r="X86">
            <v>0</v>
          </cell>
        </row>
        <row r="87">
          <cell r="B87">
            <v>3</v>
          </cell>
          <cell r="C87">
            <v>80242654</v>
          </cell>
          <cell r="D87">
            <v>32944</v>
          </cell>
          <cell r="E87" t="str">
            <v xml:space="preserve">VÁSQUEZ BETANCOURT JOSE DAVID </v>
          </cell>
          <cell r="G87" t="str">
            <v>ANTIGUO</v>
          </cell>
          <cell r="H87">
            <v>5</v>
          </cell>
          <cell r="I87">
            <v>100</v>
          </cell>
          <cell r="J87">
            <v>100</v>
          </cell>
          <cell r="K87">
            <v>83.33</v>
          </cell>
          <cell r="L87">
            <v>90</v>
          </cell>
          <cell r="M87">
            <v>100</v>
          </cell>
          <cell r="N87">
            <v>97.92</v>
          </cell>
          <cell r="O87">
            <v>100</v>
          </cell>
          <cell r="P87">
            <v>100</v>
          </cell>
          <cell r="Q87">
            <v>83.33</v>
          </cell>
          <cell r="R87">
            <v>89.8</v>
          </cell>
          <cell r="S87" t="e">
            <v>#VALUE!</v>
          </cell>
          <cell r="T87" t="e">
            <v>#VALUE!</v>
          </cell>
          <cell r="U87">
            <v>93.331999999999994</v>
          </cell>
          <cell r="V87">
            <v>95.544000000000011</v>
          </cell>
          <cell r="W87" t="e">
            <v>#VALUE!</v>
          </cell>
          <cell r="X87">
            <v>0</v>
          </cell>
        </row>
        <row r="88">
          <cell r="B88">
            <v>3</v>
          </cell>
          <cell r="C88">
            <v>52975389</v>
          </cell>
          <cell r="D88">
            <v>32943</v>
          </cell>
          <cell r="E88" t="str">
            <v>VASQUEZ MURILLO ALEX ANDERSON</v>
          </cell>
          <cell r="G88" t="str">
            <v>ANTIGUO</v>
          </cell>
          <cell r="H88">
            <v>5</v>
          </cell>
          <cell r="I88">
            <v>100</v>
          </cell>
          <cell r="J88">
            <v>90.63</v>
          </cell>
          <cell r="K88">
            <v>100</v>
          </cell>
          <cell r="L88">
            <v>91.67</v>
          </cell>
          <cell r="M88">
            <v>75</v>
          </cell>
          <cell r="N88">
            <v>79.17</v>
          </cell>
          <cell r="O88">
            <v>83.33</v>
          </cell>
          <cell r="P88">
            <v>84.38</v>
          </cell>
          <cell r="Q88">
            <v>83.33</v>
          </cell>
          <cell r="R88">
            <v>87.5</v>
          </cell>
          <cell r="S88" t="e">
            <v>#VALUE!</v>
          </cell>
          <cell r="T88" t="e">
            <v>#VALUE!</v>
          </cell>
          <cell r="U88">
            <v>88.331999999999994</v>
          </cell>
          <cell r="V88">
            <v>86.67</v>
          </cell>
          <cell r="W88" t="e">
            <v>#VALUE!</v>
          </cell>
          <cell r="X88">
            <v>0</v>
          </cell>
        </row>
        <row r="89">
          <cell r="B89">
            <v>3</v>
          </cell>
          <cell r="C89">
            <v>19589268</v>
          </cell>
          <cell r="D89">
            <v>32946</v>
          </cell>
          <cell r="E89" t="str">
            <v xml:space="preserve">VEGA BERNAL DIONE </v>
          </cell>
          <cell r="G89" t="str">
            <v>ANTIGUO</v>
          </cell>
          <cell r="H89">
            <v>4</v>
          </cell>
          <cell r="I89">
            <v>83.33</v>
          </cell>
          <cell r="J89">
            <v>85.42</v>
          </cell>
          <cell r="K89">
            <v>83.33</v>
          </cell>
          <cell r="L89">
            <v>89.58</v>
          </cell>
          <cell r="M89">
            <v>100</v>
          </cell>
          <cell r="N89">
            <v>100</v>
          </cell>
          <cell r="O89">
            <v>100</v>
          </cell>
          <cell r="P89">
            <v>94.79</v>
          </cell>
          <cell r="Q89" t="e">
            <v>#VALUE!</v>
          </cell>
          <cell r="R89" t="e">
            <v>#VALUE!</v>
          </cell>
          <cell r="S89" t="e">
            <v>#VALUE!</v>
          </cell>
          <cell r="T89" t="e">
            <v>#VALUE!</v>
          </cell>
          <cell r="U89">
            <v>91.664999999999992</v>
          </cell>
          <cell r="V89">
            <v>92.447500000000005</v>
          </cell>
          <cell r="W89" t="e">
            <v>#VALUE!</v>
          </cell>
          <cell r="X89">
            <v>0</v>
          </cell>
        </row>
        <row r="90">
          <cell r="B90">
            <v>3</v>
          </cell>
          <cell r="C90">
            <v>52835161</v>
          </cell>
          <cell r="D90">
            <v>32991</v>
          </cell>
          <cell r="E90" t="str">
            <v>VILLA ARCHILA MANUEL RICARDO</v>
          </cell>
          <cell r="G90" t="str">
            <v>ANTIGUO</v>
          </cell>
          <cell r="H90">
            <v>4</v>
          </cell>
          <cell r="I90">
            <v>100</v>
          </cell>
          <cell r="J90">
            <v>95.83</v>
          </cell>
          <cell r="K90">
            <v>83.33</v>
          </cell>
          <cell r="L90">
            <v>87.5</v>
          </cell>
          <cell r="M90">
            <v>100</v>
          </cell>
          <cell r="N90">
            <v>97.92</v>
          </cell>
          <cell r="O90">
            <v>100</v>
          </cell>
          <cell r="P90">
            <v>92.71</v>
          </cell>
          <cell r="Q90" t="e">
            <v>#VALUE!</v>
          </cell>
          <cell r="R90" t="e">
            <v>#VALUE!</v>
          </cell>
          <cell r="S90" t="e">
            <v>#VALUE!</v>
          </cell>
          <cell r="T90" t="e">
            <v>#VALUE!</v>
          </cell>
          <cell r="U90">
            <v>95.832499999999996</v>
          </cell>
          <cell r="V90">
            <v>93.49</v>
          </cell>
          <cell r="W90" t="e">
            <v>#VALUE!</v>
          </cell>
          <cell r="X90">
            <v>0</v>
          </cell>
        </row>
        <row r="91">
          <cell r="B91">
            <v>3</v>
          </cell>
          <cell r="C91">
            <v>80169276</v>
          </cell>
          <cell r="D91">
            <v>32957</v>
          </cell>
          <cell r="E91" t="str">
            <v>ZAPATA JUAN EDUARDO</v>
          </cell>
          <cell r="G91" t="str">
            <v>ANTIGUO</v>
          </cell>
          <cell r="H91">
            <v>4</v>
          </cell>
          <cell r="I91">
            <v>83.33</v>
          </cell>
          <cell r="J91">
            <v>77</v>
          </cell>
          <cell r="K91">
            <v>66.67</v>
          </cell>
          <cell r="L91">
            <v>80</v>
          </cell>
          <cell r="M91">
            <v>100</v>
          </cell>
          <cell r="N91">
            <v>94.76</v>
          </cell>
          <cell r="O91">
            <v>83.33</v>
          </cell>
          <cell r="P91">
            <v>89.58</v>
          </cell>
          <cell r="Q91" t="e">
            <v>#VALUE!</v>
          </cell>
          <cell r="R91" t="e">
            <v>#VALUE!</v>
          </cell>
          <cell r="S91" t="e">
            <v>#VALUE!</v>
          </cell>
          <cell r="T91" t="e">
            <v>#VALUE!</v>
          </cell>
          <cell r="U91">
            <v>83.332499999999996</v>
          </cell>
          <cell r="V91">
            <v>85.334999999999994</v>
          </cell>
          <cell r="W91" t="e">
            <v>#VALUE!</v>
          </cell>
          <cell r="X91">
            <v>0</v>
          </cell>
        </row>
        <row r="92">
          <cell r="B92">
            <v>3</v>
          </cell>
          <cell r="C92">
            <v>79713044</v>
          </cell>
          <cell r="D92">
            <v>32960</v>
          </cell>
          <cell r="E92" t="str">
            <v>ZARATE VASQUEZ INGRID FABIOLA</v>
          </cell>
          <cell r="G92" t="str">
            <v>ANTIGUO</v>
          </cell>
          <cell r="H92">
            <v>5</v>
          </cell>
          <cell r="I92">
            <v>83.33</v>
          </cell>
          <cell r="J92">
            <v>85.42</v>
          </cell>
          <cell r="K92">
            <v>100</v>
          </cell>
          <cell r="L92">
            <v>94.71</v>
          </cell>
          <cell r="M92">
            <v>83.33</v>
          </cell>
          <cell r="N92">
            <v>87.5</v>
          </cell>
          <cell r="O92">
            <v>100</v>
          </cell>
          <cell r="P92">
            <v>97.92</v>
          </cell>
          <cell r="Q92">
            <v>91.67</v>
          </cell>
          <cell r="R92">
            <v>87.5</v>
          </cell>
          <cell r="S92" t="e">
            <v>#VALUE!</v>
          </cell>
          <cell r="T92" t="e">
            <v>#VALUE!</v>
          </cell>
          <cell r="U92">
            <v>91.665999999999997</v>
          </cell>
          <cell r="V92">
            <v>90.61</v>
          </cell>
          <cell r="W92" t="e">
            <v>#VALUE!</v>
          </cell>
          <cell r="X92">
            <v>0</v>
          </cell>
        </row>
        <row r="93">
          <cell r="B93">
            <v>6</v>
          </cell>
          <cell r="H93">
            <v>0</v>
          </cell>
          <cell r="I93" t="e">
            <v>#VALUE!</v>
          </cell>
          <cell r="J93" t="e">
            <v>#VALUE!</v>
          </cell>
          <cell r="K93" t="e">
            <v>#VALUE!</v>
          </cell>
          <cell r="L93" t="e">
            <v>#VALUE!</v>
          </cell>
          <cell r="M93" t="e">
            <v>#VALUE!</v>
          </cell>
          <cell r="N93" t="e">
            <v>#VALUE!</v>
          </cell>
          <cell r="O93" t="e">
            <v>#VALUE!</v>
          </cell>
          <cell r="P93" t="e">
            <v>#VALUE!</v>
          </cell>
          <cell r="Q93" t="e">
            <v>#VALUE!</v>
          </cell>
          <cell r="R93" t="e">
            <v>#VALUE!</v>
          </cell>
          <cell r="S93" t="e">
            <v>#VALUE!</v>
          </cell>
          <cell r="T93" t="e">
            <v>#VALUE!</v>
          </cell>
          <cell r="U93">
            <v>0</v>
          </cell>
          <cell r="V93">
            <v>0</v>
          </cell>
          <cell r="W93" t="e">
            <v>#VALUE!</v>
          </cell>
          <cell r="X93">
            <v>0</v>
          </cell>
        </row>
        <row r="94">
          <cell r="B94">
            <v>6</v>
          </cell>
          <cell r="H94">
            <v>0</v>
          </cell>
          <cell r="I94" t="e">
            <v>#VALUE!</v>
          </cell>
          <cell r="J94" t="e">
            <v>#VALUE!</v>
          </cell>
          <cell r="K94" t="e">
            <v>#VALUE!</v>
          </cell>
          <cell r="L94" t="e">
            <v>#VALUE!</v>
          </cell>
          <cell r="M94" t="e">
            <v>#VALUE!</v>
          </cell>
          <cell r="N94" t="e">
            <v>#VALUE!</v>
          </cell>
          <cell r="O94" t="e">
            <v>#VALUE!</v>
          </cell>
          <cell r="P94" t="e">
            <v>#VALUE!</v>
          </cell>
          <cell r="Q94" t="e">
            <v>#VALUE!</v>
          </cell>
          <cell r="R94" t="e">
            <v>#VALUE!</v>
          </cell>
          <cell r="S94" t="e">
            <v>#VALUE!</v>
          </cell>
          <cell r="T94" t="e">
            <v>#VALUE!</v>
          </cell>
          <cell r="U94">
            <v>0</v>
          </cell>
          <cell r="V94">
            <v>0</v>
          </cell>
          <cell r="W94" t="e">
            <v>#VALUE!</v>
          </cell>
          <cell r="X94">
            <v>0</v>
          </cell>
        </row>
        <row r="95">
          <cell r="B95">
            <v>6</v>
          </cell>
          <cell r="H95">
            <v>0</v>
          </cell>
          <cell r="I95" t="e">
            <v>#VALUE!</v>
          </cell>
          <cell r="J95" t="e">
            <v>#VALUE!</v>
          </cell>
          <cell r="K95" t="e">
            <v>#VALUE!</v>
          </cell>
          <cell r="L95" t="e">
            <v>#VALUE!</v>
          </cell>
          <cell r="M95" t="e">
            <v>#VALUE!</v>
          </cell>
          <cell r="N95" t="e">
            <v>#VALUE!</v>
          </cell>
          <cell r="O95" t="e">
            <v>#VALUE!</v>
          </cell>
          <cell r="P95" t="e">
            <v>#VALUE!</v>
          </cell>
          <cell r="Q95" t="e">
            <v>#VALUE!</v>
          </cell>
          <cell r="R95" t="e">
            <v>#VALUE!</v>
          </cell>
          <cell r="S95" t="e">
            <v>#VALUE!</v>
          </cell>
          <cell r="T95" t="e">
            <v>#VALUE!</v>
          </cell>
          <cell r="U95">
            <v>0</v>
          </cell>
          <cell r="V95">
            <v>0</v>
          </cell>
          <cell r="W95" t="e">
            <v>#VALUE!</v>
          </cell>
          <cell r="X95">
            <v>0</v>
          </cell>
        </row>
        <row r="96">
          <cell r="B96">
            <v>6</v>
          </cell>
          <cell r="H96">
            <v>0</v>
          </cell>
          <cell r="I96" t="e">
            <v>#VALUE!</v>
          </cell>
          <cell r="J96" t="e">
            <v>#VALUE!</v>
          </cell>
          <cell r="K96" t="e">
            <v>#VALUE!</v>
          </cell>
          <cell r="L96" t="e">
            <v>#VALUE!</v>
          </cell>
          <cell r="M96" t="e">
            <v>#VALUE!</v>
          </cell>
          <cell r="N96" t="e">
            <v>#VALUE!</v>
          </cell>
          <cell r="O96" t="e">
            <v>#VALUE!</v>
          </cell>
          <cell r="P96" t="e">
            <v>#VALUE!</v>
          </cell>
          <cell r="Q96" t="e">
            <v>#VALUE!</v>
          </cell>
          <cell r="R96" t="e">
            <v>#VALUE!</v>
          </cell>
          <cell r="S96" t="e">
            <v>#VALUE!</v>
          </cell>
          <cell r="T96" t="e">
            <v>#VALUE!</v>
          </cell>
          <cell r="U96">
            <v>0</v>
          </cell>
          <cell r="V96">
            <v>0</v>
          </cell>
          <cell r="W96" t="e">
            <v>#VALUE!</v>
          </cell>
          <cell r="X96">
            <v>0</v>
          </cell>
        </row>
        <row r="97">
          <cell r="B97">
            <v>6</v>
          </cell>
          <cell r="H97">
            <v>0</v>
          </cell>
          <cell r="I97" t="e">
            <v>#VALUE!</v>
          </cell>
          <cell r="J97" t="e">
            <v>#VALUE!</v>
          </cell>
          <cell r="K97" t="e">
            <v>#VALUE!</v>
          </cell>
          <cell r="L97" t="e">
            <v>#VALUE!</v>
          </cell>
          <cell r="M97" t="e">
            <v>#VALUE!</v>
          </cell>
          <cell r="N97" t="e">
            <v>#VALUE!</v>
          </cell>
          <cell r="O97" t="e">
            <v>#VALUE!</v>
          </cell>
          <cell r="P97" t="e">
            <v>#VALUE!</v>
          </cell>
          <cell r="Q97" t="e">
            <v>#VALUE!</v>
          </cell>
          <cell r="R97" t="e">
            <v>#VALUE!</v>
          </cell>
          <cell r="S97" t="e">
            <v>#VALUE!</v>
          </cell>
          <cell r="T97" t="e">
            <v>#VALUE!</v>
          </cell>
          <cell r="U97">
            <v>0</v>
          </cell>
          <cell r="V97">
            <v>0</v>
          </cell>
          <cell r="W97" t="e">
            <v>#VALUE!</v>
          </cell>
          <cell r="X97">
            <v>0</v>
          </cell>
        </row>
        <row r="98">
          <cell r="B98">
            <v>6</v>
          </cell>
          <cell r="H98">
            <v>0</v>
          </cell>
          <cell r="I98" t="e">
            <v>#VALUE!</v>
          </cell>
          <cell r="J98" t="e">
            <v>#VALUE!</v>
          </cell>
          <cell r="K98" t="e">
            <v>#VALUE!</v>
          </cell>
          <cell r="L98" t="e">
            <v>#VALUE!</v>
          </cell>
          <cell r="M98" t="e">
            <v>#VALUE!</v>
          </cell>
          <cell r="N98" t="e">
            <v>#VALUE!</v>
          </cell>
          <cell r="O98" t="e">
            <v>#VALUE!</v>
          </cell>
          <cell r="P98" t="e">
            <v>#VALUE!</v>
          </cell>
          <cell r="Q98" t="e">
            <v>#VALUE!</v>
          </cell>
          <cell r="R98" t="e">
            <v>#VALUE!</v>
          </cell>
          <cell r="S98" t="e">
            <v>#VALUE!</v>
          </cell>
          <cell r="T98" t="e">
            <v>#VALUE!</v>
          </cell>
          <cell r="U98">
            <v>0</v>
          </cell>
          <cell r="V98">
            <v>0</v>
          </cell>
          <cell r="W98" t="e">
            <v>#VALUE!</v>
          </cell>
          <cell r="X98">
            <v>0</v>
          </cell>
        </row>
        <row r="99">
          <cell r="B99">
            <v>6</v>
          </cell>
          <cell r="H99">
            <v>0</v>
          </cell>
          <cell r="I99" t="e">
            <v>#VALUE!</v>
          </cell>
          <cell r="J99" t="e">
            <v>#VALUE!</v>
          </cell>
          <cell r="K99" t="e">
            <v>#VALUE!</v>
          </cell>
          <cell r="L99" t="e">
            <v>#VALUE!</v>
          </cell>
          <cell r="M99" t="e">
            <v>#VALUE!</v>
          </cell>
          <cell r="N99" t="e">
            <v>#VALUE!</v>
          </cell>
          <cell r="O99" t="e">
            <v>#VALUE!</v>
          </cell>
          <cell r="P99" t="e">
            <v>#VALUE!</v>
          </cell>
          <cell r="Q99" t="e">
            <v>#VALUE!</v>
          </cell>
          <cell r="R99" t="e">
            <v>#VALUE!</v>
          </cell>
          <cell r="S99" t="e">
            <v>#VALUE!</v>
          </cell>
          <cell r="T99" t="e">
            <v>#VALUE!</v>
          </cell>
          <cell r="U99">
            <v>0</v>
          </cell>
          <cell r="V99">
            <v>0</v>
          </cell>
          <cell r="W99" t="e">
            <v>#VALUE!</v>
          </cell>
          <cell r="X99">
            <v>0</v>
          </cell>
        </row>
        <row r="100">
          <cell r="B100">
            <v>6</v>
          </cell>
          <cell r="H100">
            <v>0</v>
          </cell>
          <cell r="I100" t="e">
            <v>#VALUE!</v>
          </cell>
          <cell r="J100" t="e">
            <v>#VALUE!</v>
          </cell>
          <cell r="K100" t="e">
            <v>#VALUE!</v>
          </cell>
          <cell r="L100" t="e">
            <v>#VALUE!</v>
          </cell>
          <cell r="M100" t="e">
            <v>#VALUE!</v>
          </cell>
          <cell r="N100" t="e">
            <v>#VALUE!</v>
          </cell>
          <cell r="O100" t="e">
            <v>#VALUE!</v>
          </cell>
          <cell r="P100" t="e">
            <v>#VALUE!</v>
          </cell>
          <cell r="Q100" t="e">
            <v>#VALUE!</v>
          </cell>
          <cell r="R100" t="e">
            <v>#VALUE!</v>
          </cell>
          <cell r="S100" t="e">
            <v>#VALUE!</v>
          </cell>
          <cell r="T100" t="e">
            <v>#VALUE!</v>
          </cell>
          <cell r="U100">
            <v>0</v>
          </cell>
          <cell r="V100">
            <v>0</v>
          </cell>
          <cell r="W100" t="e">
            <v>#VALUE!</v>
          </cell>
        </row>
        <row r="101">
          <cell r="B101">
            <v>6</v>
          </cell>
          <cell r="H101">
            <v>0</v>
          </cell>
          <cell r="I101" t="e">
            <v>#VALUE!</v>
          </cell>
          <cell r="J101" t="e">
            <v>#VALUE!</v>
          </cell>
          <cell r="K101" t="e">
            <v>#VALUE!</v>
          </cell>
          <cell r="L101" t="e">
            <v>#VALUE!</v>
          </cell>
          <cell r="M101" t="e">
            <v>#VALUE!</v>
          </cell>
          <cell r="N101" t="e">
            <v>#VALUE!</v>
          </cell>
          <cell r="O101" t="e">
            <v>#VALUE!</v>
          </cell>
          <cell r="P101" t="e">
            <v>#VALUE!</v>
          </cell>
          <cell r="Q101" t="e">
            <v>#VALUE!</v>
          </cell>
          <cell r="R101" t="e">
            <v>#VALUE!</v>
          </cell>
          <cell r="S101" t="e">
            <v>#VALUE!</v>
          </cell>
          <cell r="T101" t="e">
            <v>#VALUE!</v>
          </cell>
          <cell r="U101">
            <v>0</v>
          </cell>
          <cell r="V101">
            <v>0</v>
          </cell>
          <cell r="W101" t="e">
            <v>#VALUE!</v>
          </cell>
          <cell r="X101">
            <v>0</v>
          </cell>
        </row>
        <row r="102">
          <cell r="W102" t="e">
            <v>#VALUE!</v>
          </cell>
          <cell r="X102">
            <v>0</v>
          </cell>
        </row>
        <row r="103">
          <cell r="W103" t="e">
            <v>#VALUE!</v>
          </cell>
          <cell r="X103">
            <v>0</v>
          </cell>
        </row>
        <row r="104">
          <cell r="W104" t="e">
            <v>#VALUE!</v>
          </cell>
          <cell r="X104">
            <v>0</v>
          </cell>
        </row>
        <row r="105">
          <cell r="W105" t="e">
            <v>#VALUE!</v>
          </cell>
          <cell r="X105">
            <v>0</v>
          </cell>
        </row>
        <row r="106">
          <cell r="W106" t="e">
            <v>#VALUE!</v>
          </cell>
          <cell r="X106">
            <v>0</v>
          </cell>
        </row>
        <row r="107">
          <cell r="W107" t="e">
            <v>#VALUE!</v>
          </cell>
          <cell r="X107">
            <v>0</v>
          </cell>
        </row>
        <row r="108">
          <cell r="W108" t="e">
            <v>#VALUE!</v>
          </cell>
          <cell r="X108">
            <v>0</v>
          </cell>
        </row>
        <row r="109">
          <cell r="W109" t="e">
            <v>#VALUE!</v>
          </cell>
          <cell r="X109">
            <v>0</v>
          </cell>
        </row>
        <row r="110">
          <cell r="W110" t="e">
            <v>#VALUE!</v>
          </cell>
          <cell r="X110">
            <v>0</v>
          </cell>
        </row>
        <row r="111">
          <cell r="W111" t="e">
            <v>#VALUE!</v>
          </cell>
          <cell r="X111">
            <v>0</v>
          </cell>
        </row>
        <row r="112">
          <cell r="W112" t="e">
            <v>#VALUE!</v>
          </cell>
          <cell r="X112">
            <v>0</v>
          </cell>
        </row>
        <row r="113">
          <cell r="W113" t="e">
            <v>#VALUE!</v>
          </cell>
          <cell r="X113">
            <v>0</v>
          </cell>
        </row>
        <row r="114">
          <cell r="W114" t="e">
            <v>#VALUE!</v>
          </cell>
          <cell r="X114">
            <v>0</v>
          </cell>
        </row>
        <row r="115">
          <cell r="W115" t="e">
            <v>#VALUE!</v>
          </cell>
          <cell r="X115">
            <v>0</v>
          </cell>
        </row>
        <row r="116">
          <cell r="W116" t="e">
            <v>#VALUE!</v>
          </cell>
          <cell r="X116">
            <v>0</v>
          </cell>
        </row>
        <row r="117">
          <cell r="W117" t="e">
            <v>#VALUE!</v>
          </cell>
          <cell r="X117">
            <v>0</v>
          </cell>
        </row>
        <row r="118">
          <cell r="W118" t="e">
            <v>#VALUE!</v>
          </cell>
          <cell r="X118">
            <v>0</v>
          </cell>
        </row>
        <row r="119">
          <cell r="W119" t="e">
            <v>#VALUE!</v>
          </cell>
          <cell r="X119">
            <v>0</v>
          </cell>
        </row>
        <row r="120">
          <cell r="W120" t="e">
            <v>#VALUE!</v>
          </cell>
          <cell r="X120">
            <v>0</v>
          </cell>
        </row>
        <row r="121">
          <cell r="W121" t="e">
            <v>#VALUE!</v>
          </cell>
          <cell r="X121">
            <v>0</v>
          </cell>
        </row>
        <row r="122">
          <cell r="W122" t="e">
            <v>#VALUE!</v>
          </cell>
          <cell r="X122">
            <v>0</v>
          </cell>
        </row>
        <row r="123">
          <cell r="W123" t="e">
            <v>#VALUE!</v>
          </cell>
          <cell r="X123">
            <v>0</v>
          </cell>
        </row>
        <row r="124">
          <cell r="W124" t="e">
            <v>#VALUE!</v>
          </cell>
          <cell r="X124">
            <v>0</v>
          </cell>
        </row>
        <row r="125">
          <cell r="W125" t="e">
            <v>#VALUE!</v>
          </cell>
          <cell r="X125">
            <v>0</v>
          </cell>
        </row>
        <row r="126">
          <cell r="W126" t="e">
            <v>#VALUE!</v>
          </cell>
          <cell r="X126">
            <v>0</v>
          </cell>
        </row>
        <row r="127">
          <cell r="W127" t="e">
            <v>#VALUE!</v>
          </cell>
          <cell r="X127">
            <v>0</v>
          </cell>
        </row>
        <row r="128">
          <cell r="W128" t="e">
            <v>#VALUE!</v>
          </cell>
          <cell r="X128">
            <v>0</v>
          </cell>
        </row>
        <row r="129">
          <cell r="W129" t="e">
            <v>#VALUE!</v>
          </cell>
          <cell r="X129">
            <v>0</v>
          </cell>
        </row>
        <row r="130">
          <cell r="W130" t="e">
            <v>#VALUE!</v>
          </cell>
          <cell r="X130">
            <v>0</v>
          </cell>
        </row>
        <row r="131">
          <cell r="W131" t="e">
            <v>#VALUE!</v>
          </cell>
          <cell r="X131">
            <v>0</v>
          </cell>
        </row>
        <row r="132">
          <cell r="W132" t="e">
            <v>#VALUE!</v>
          </cell>
          <cell r="X132">
            <v>0</v>
          </cell>
        </row>
        <row r="133">
          <cell r="W133" t="e">
            <v>#VALUE!</v>
          </cell>
          <cell r="X133">
            <v>0</v>
          </cell>
        </row>
        <row r="134">
          <cell r="W134" t="e">
            <v>#VALUE!</v>
          </cell>
          <cell r="X134">
            <v>0</v>
          </cell>
        </row>
        <row r="135">
          <cell r="W135" t="e">
            <v>#VALUE!</v>
          </cell>
          <cell r="X135">
            <v>0</v>
          </cell>
        </row>
        <row r="136">
          <cell r="W136" t="e">
            <v>#VALUE!</v>
          </cell>
          <cell r="X136">
            <v>0</v>
          </cell>
        </row>
        <row r="137">
          <cell r="W137" t="e">
            <v>#VALUE!</v>
          </cell>
          <cell r="X137">
            <v>0</v>
          </cell>
        </row>
        <row r="138">
          <cell r="W138" t="e">
            <v>#VALUE!</v>
          </cell>
          <cell r="X138">
            <v>0</v>
          </cell>
        </row>
        <row r="139">
          <cell r="W139" t="e">
            <v>#VALUE!</v>
          </cell>
          <cell r="X139">
            <v>0</v>
          </cell>
        </row>
        <row r="140">
          <cell r="W140" t="e">
            <v>#VALUE!</v>
          </cell>
          <cell r="X140">
            <v>0</v>
          </cell>
        </row>
        <row r="141">
          <cell r="W141" t="e">
            <v>#VALUE!</v>
          </cell>
          <cell r="X141">
            <v>0</v>
          </cell>
        </row>
        <row r="142">
          <cell r="W142" t="e">
            <v>#VALUE!</v>
          </cell>
          <cell r="X142">
            <v>0</v>
          </cell>
        </row>
        <row r="143">
          <cell r="W143" t="e">
            <v>#VALUE!</v>
          </cell>
          <cell r="X143">
            <v>0</v>
          </cell>
        </row>
        <row r="144">
          <cell r="W144" t="e">
            <v>#VALUE!</v>
          </cell>
          <cell r="X144">
            <v>0</v>
          </cell>
        </row>
        <row r="145">
          <cell r="W145" t="e">
            <v>#VALUE!</v>
          </cell>
          <cell r="X145">
            <v>0</v>
          </cell>
        </row>
        <row r="146">
          <cell r="W146" t="e">
            <v>#VALUE!</v>
          </cell>
          <cell r="X146">
            <v>0</v>
          </cell>
        </row>
        <row r="147">
          <cell r="W147" t="e">
            <v>#VALUE!</v>
          </cell>
          <cell r="X147">
            <v>0</v>
          </cell>
        </row>
        <row r="148">
          <cell r="W148" t="e">
            <v>#VALUE!</v>
          </cell>
          <cell r="X148">
            <v>0</v>
          </cell>
        </row>
        <row r="149">
          <cell r="W149" t="e">
            <v>#VALUE!</v>
          </cell>
          <cell r="X149">
            <v>0</v>
          </cell>
        </row>
        <row r="150">
          <cell r="W150" t="e">
            <v>#VALUE!</v>
          </cell>
          <cell r="X150">
            <v>0</v>
          </cell>
        </row>
        <row r="151">
          <cell r="W151" t="e">
            <v>#VALUE!</v>
          </cell>
          <cell r="X151">
            <v>0</v>
          </cell>
        </row>
        <row r="152">
          <cell r="W152" t="e">
            <v>#VALUE!</v>
          </cell>
          <cell r="X152">
            <v>0</v>
          </cell>
        </row>
        <row r="153">
          <cell r="W153" t="e">
            <v>#VALUE!</v>
          </cell>
          <cell r="X153">
            <v>0</v>
          </cell>
        </row>
        <row r="154">
          <cell r="W154" t="e">
            <v>#VALUE!</v>
          </cell>
          <cell r="X154">
            <v>0</v>
          </cell>
        </row>
        <row r="155">
          <cell r="W155" t="e">
            <v>#VALUE!</v>
          </cell>
          <cell r="X155">
            <v>0</v>
          </cell>
        </row>
        <row r="156">
          <cell r="W156" t="e">
            <v>#VALUE!</v>
          </cell>
          <cell r="X156">
            <v>0</v>
          </cell>
        </row>
        <row r="157">
          <cell r="W157" t="e">
            <v>#VALUE!</v>
          </cell>
          <cell r="X157">
            <v>0</v>
          </cell>
        </row>
        <row r="158">
          <cell r="W158" t="e">
            <v>#VALUE!</v>
          </cell>
          <cell r="X158">
            <v>0</v>
          </cell>
        </row>
        <row r="159">
          <cell r="W159" t="e">
            <v>#VALUE!</v>
          </cell>
          <cell r="X159">
            <v>0</v>
          </cell>
        </row>
        <row r="160">
          <cell r="W160" t="e">
            <v>#VALUE!</v>
          </cell>
          <cell r="X160">
            <v>0</v>
          </cell>
        </row>
        <row r="161">
          <cell r="W161" t="e">
            <v>#VALUE!</v>
          </cell>
          <cell r="X161">
            <v>0</v>
          </cell>
        </row>
        <row r="162">
          <cell r="W162" t="e">
            <v>#VALUE!</v>
          </cell>
          <cell r="X162">
            <v>0</v>
          </cell>
        </row>
        <row r="163">
          <cell r="W163" t="e">
            <v>#VALUE!</v>
          </cell>
          <cell r="X163">
            <v>0</v>
          </cell>
        </row>
        <row r="164">
          <cell r="W164" t="e">
            <v>#VALUE!</v>
          </cell>
          <cell r="X164">
            <v>0</v>
          </cell>
        </row>
        <row r="165">
          <cell r="W165" t="e">
            <v>#VALUE!</v>
          </cell>
          <cell r="X165">
            <v>0</v>
          </cell>
        </row>
        <row r="166">
          <cell r="W166" t="e">
            <v>#VALUE!</v>
          </cell>
          <cell r="X166">
            <v>0</v>
          </cell>
        </row>
        <row r="167">
          <cell r="W167" t="e">
            <v>#VALUE!</v>
          </cell>
          <cell r="X167">
            <v>0</v>
          </cell>
        </row>
        <row r="168">
          <cell r="W168" t="e">
            <v>#VALUE!</v>
          </cell>
          <cell r="X168">
            <v>0</v>
          </cell>
        </row>
        <row r="169">
          <cell r="W169" t="e">
            <v>#VALUE!</v>
          </cell>
          <cell r="X169">
            <v>0</v>
          </cell>
        </row>
        <row r="170">
          <cell r="W170" t="e">
            <v>#VALUE!</v>
          </cell>
          <cell r="X170">
            <v>0</v>
          </cell>
        </row>
        <row r="171">
          <cell r="W171" t="e">
            <v>#VALUE!</v>
          </cell>
          <cell r="X171">
            <v>0</v>
          </cell>
        </row>
        <row r="172">
          <cell r="W172" t="e">
            <v>#VALUE!</v>
          </cell>
          <cell r="X172">
            <v>0</v>
          </cell>
        </row>
        <row r="173">
          <cell r="W173" t="e">
            <v>#VALUE!</v>
          </cell>
          <cell r="X173">
            <v>0</v>
          </cell>
        </row>
        <row r="174">
          <cell r="W174" t="e">
            <v>#VALUE!</v>
          </cell>
          <cell r="X174">
            <v>0</v>
          </cell>
        </row>
        <row r="175">
          <cell r="W175" t="e">
            <v>#VALUE!</v>
          </cell>
          <cell r="X175">
            <v>0</v>
          </cell>
        </row>
        <row r="176">
          <cell r="W176" t="e">
            <v>#VALUE!</v>
          </cell>
          <cell r="X176">
            <v>0</v>
          </cell>
        </row>
        <row r="177">
          <cell r="W177" t="e">
            <v>#VALUE!</v>
          </cell>
          <cell r="X177">
            <v>0</v>
          </cell>
        </row>
        <row r="178">
          <cell r="W178" t="e">
            <v>#VALUE!</v>
          </cell>
          <cell r="X178">
            <v>0</v>
          </cell>
        </row>
        <row r="179">
          <cell r="W179" t="e">
            <v>#VALUE!</v>
          </cell>
          <cell r="X179">
            <v>0</v>
          </cell>
        </row>
        <row r="180">
          <cell r="W180" t="e">
            <v>#VALUE!</v>
          </cell>
          <cell r="X180">
            <v>0</v>
          </cell>
        </row>
        <row r="181">
          <cell r="W181" t="e">
            <v>#VALUE!</v>
          </cell>
          <cell r="X181">
            <v>0</v>
          </cell>
        </row>
        <row r="182">
          <cell r="W182" t="e">
            <v>#VALUE!</v>
          </cell>
          <cell r="X182">
            <v>0</v>
          </cell>
        </row>
        <row r="183">
          <cell r="W183" t="e">
            <v>#VALUE!</v>
          </cell>
          <cell r="X183">
            <v>0</v>
          </cell>
        </row>
        <row r="184">
          <cell r="W184" t="e">
            <v>#VALUE!</v>
          </cell>
          <cell r="X184">
            <v>0</v>
          </cell>
        </row>
        <row r="185">
          <cell r="W185" t="e">
            <v>#VALUE!</v>
          </cell>
          <cell r="X185">
            <v>0</v>
          </cell>
        </row>
        <row r="186">
          <cell r="W186" t="e">
            <v>#VALUE!</v>
          </cell>
          <cell r="X186">
            <v>0</v>
          </cell>
        </row>
        <row r="187">
          <cell r="W187" t="e">
            <v>#VALUE!</v>
          </cell>
          <cell r="X187">
            <v>0</v>
          </cell>
        </row>
        <row r="188">
          <cell r="W188" t="e">
            <v>#VALUE!</v>
          </cell>
          <cell r="X188">
            <v>0</v>
          </cell>
        </row>
        <row r="189">
          <cell r="W189" t="e">
            <v>#VALUE!</v>
          </cell>
          <cell r="X189">
            <v>0</v>
          </cell>
        </row>
        <row r="190">
          <cell r="W190" t="e">
            <v>#VALUE!</v>
          </cell>
          <cell r="X190">
            <v>0</v>
          </cell>
        </row>
        <row r="191">
          <cell r="W191" t="e">
            <v>#VALUE!</v>
          </cell>
          <cell r="X191">
            <v>0</v>
          </cell>
        </row>
        <row r="192">
          <cell r="W192" t="e">
            <v>#VALUE!</v>
          </cell>
          <cell r="X192">
            <v>0</v>
          </cell>
        </row>
        <row r="193">
          <cell r="W193" t="e">
            <v>#VALUE!</v>
          </cell>
          <cell r="X193">
            <v>0</v>
          </cell>
        </row>
        <row r="194">
          <cell r="W194" t="e">
            <v>#VALUE!</v>
          </cell>
          <cell r="X194">
            <v>0</v>
          </cell>
        </row>
        <row r="195">
          <cell r="W195" t="e">
            <v>#VALUE!</v>
          </cell>
          <cell r="X195">
            <v>0</v>
          </cell>
        </row>
        <row r="196">
          <cell r="W196" t="e">
            <v>#VALUE!</v>
          </cell>
          <cell r="X196">
            <v>0</v>
          </cell>
        </row>
        <row r="197">
          <cell r="W197" t="e">
            <v>#VALUE!</v>
          </cell>
          <cell r="X197">
            <v>0</v>
          </cell>
        </row>
        <row r="198">
          <cell r="W198" t="e">
            <v>#VALUE!</v>
          </cell>
          <cell r="X198">
            <v>0</v>
          </cell>
        </row>
        <row r="199">
          <cell r="W199" t="e">
            <v>#VALUE!</v>
          </cell>
          <cell r="X199">
            <v>0</v>
          </cell>
        </row>
        <row r="200">
          <cell r="W200" t="e">
            <v>#VALUE!</v>
          </cell>
          <cell r="X200">
            <v>0</v>
          </cell>
        </row>
        <row r="201">
          <cell r="W201" t="e">
            <v>#VALUE!</v>
          </cell>
          <cell r="X201">
            <v>0</v>
          </cell>
        </row>
        <row r="202">
          <cell r="W202" t="e">
            <v>#VALUE!</v>
          </cell>
          <cell r="X202">
            <v>0</v>
          </cell>
        </row>
        <row r="203">
          <cell r="W203" t="e">
            <v>#VALUE!</v>
          </cell>
          <cell r="X203">
            <v>0</v>
          </cell>
        </row>
        <row r="204">
          <cell r="W204" t="e">
            <v>#VALUE!</v>
          </cell>
          <cell r="X204">
            <v>0</v>
          </cell>
        </row>
        <row r="205">
          <cell r="W205" t="e">
            <v>#VALUE!</v>
          </cell>
          <cell r="X205">
            <v>0</v>
          </cell>
        </row>
        <row r="206">
          <cell r="W206" t="e">
            <v>#VALUE!</v>
          </cell>
          <cell r="X206">
            <v>0</v>
          </cell>
        </row>
        <row r="207">
          <cell r="W207" t="e">
            <v>#VALUE!</v>
          </cell>
          <cell r="X207">
            <v>0</v>
          </cell>
        </row>
        <row r="208">
          <cell r="W208" t="e">
            <v>#VALUE!</v>
          </cell>
          <cell r="X208">
            <v>0</v>
          </cell>
        </row>
        <row r="209">
          <cell r="W209" t="e">
            <v>#VALUE!</v>
          </cell>
          <cell r="X209">
            <v>0</v>
          </cell>
        </row>
        <row r="210">
          <cell r="W210" t="e">
            <v>#VALUE!</v>
          </cell>
          <cell r="X210">
            <v>0</v>
          </cell>
        </row>
        <row r="211">
          <cell r="W211" t="e">
            <v>#VALUE!</v>
          </cell>
          <cell r="X211">
            <v>0</v>
          </cell>
        </row>
        <row r="212">
          <cell r="W212" t="e">
            <v>#VALUE!</v>
          </cell>
          <cell r="X212">
            <v>0</v>
          </cell>
        </row>
        <row r="213">
          <cell r="W213" t="e">
            <v>#VALUE!</v>
          </cell>
          <cell r="X213">
            <v>0</v>
          </cell>
        </row>
        <row r="214">
          <cell r="W214" t="e">
            <v>#VALUE!</v>
          </cell>
          <cell r="X214">
            <v>0</v>
          </cell>
        </row>
        <row r="215">
          <cell r="W215" t="e">
            <v>#VALUE!</v>
          </cell>
          <cell r="X215">
            <v>0</v>
          </cell>
        </row>
        <row r="216">
          <cell r="W216" t="e">
            <v>#VALUE!</v>
          </cell>
          <cell r="X216">
            <v>0</v>
          </cell>
        </row>
        <row r="217">
          <cell r="W217" t="e">
            <v>#VALUE!</v>
          </cell>
          <cell r="X217">
            <v>0</v>
          </cell>
        </row>
        <row r="218">
          <cell r="W218" t="e">
            <v>#VALUE!</v>
          </cell>
          <cell r="X218">
            <v>0</v>
          </cell>
        </row>
        <row r="219">
          <cell r="W219" t="e">
            <v>#VALUE!</v>
          </cell>
          <cell r="X219">
            <v>0</v>
          </cell>
        </row>
        <row r="220">
          <cell r="W220" t="e">
            <v>#VALUE!</v>
          </cell>
          <cell r="X220">
            <v>0</v>
          </cell>
        </row>
        <row r="221">
          <cell r="W221" t="e">
            <v>#VALUE!</v>
          </cell>
          <cell r="X221">
            <v>0</v>
          </cell>
        </row>
        <row r="222">
          <cell r="W222" t="e">
            <v>#VALUE!</v>
          </cell>
          <cell r="X222">
            <v>0</v>
          </cell>
        </row>
        <row r="223">
          <cell r="W223" t="e">
            <v>#VALUE!</v>
          </cell>
          <cell r="X223">
            <v>0</v>
          </cell>
        </row>
        <row r="224">
          <cell r="W224" t="e">
            <v>#VALUE!</v>
          </cell>
          <cell r="X224">
            <v>0</v>
          </cell>
        </row>
        <row r="225">
          <cell r="W225" t="e">
            <v>#VALUE!</v>
          </cell>
          <cell r="X225">
            <v>0</v>
          </cell>
        </row>
        <row r="226">
          <cell r="W226" t="e">
            <v>#VALUE!</v>
          </cell>
          <cell r="X226">
            <v>0</v>
          </cell>
        </row>
        <row r="227">
          <cell r="W227" t="e">
            <v>#VALUE!</v>
          </cell>
          <cell r="X227">
            <v>0</v>
          </cell>
        </row>
        <row r="228">
          <cell r="W228" t="e">
            <v>#VALUE!</v>
          </cell>
          <cell r="X228">
            <v>0</v>
          </cell>
        </row>
        <row r="229">
          <cell r="W229" t="e">
            <v>#VALUE!</v>
          </cell>
          <cell r="X229">
            <v>0</v>
          </cell>
        </row>
        <row r="230">
          <cell r="W230" t="e">
            <v>#VALUE!</v>
          </cell>
          <cell r="X230">
            <v>0</v>
          </cell>
        </row>
        <row r="231">
          <cell r="W231" t="e">
            <v>#VALUE!</v>
          </cell>
          <cell r="X231">
            <v>0</v>
          </cell>
        </row>
        <row r="232">
          <cell r="W232" t="e">
            <v>#VALUE!</v>
          </cell>
          <cell r="X232">
            <v>0</v>
          </cell>
        </row>
        <row r="233">
          <cell r="W233" t="e">
            <v>#VALUE!</v>
          </cell>
          <cell r="X233">
            <v>0</v>
          </cell>
        </row>
        <row r="234">
          <cell r="W234" t="e">
            <v>#VALUE!</v>
          </cell>
          <cell r="X234">
            <v>0</v>
          </cell>
        </row>
        <row r="235">
          <cell r="W235" t="e">
            <v>#VALUE!</v>
          </cell>
          <cell r="X235">
            <v>0</v>
          </cell>
        </row>
        <row r="236">
          <cell r="W236" t="e">
            <v>#VALUE!</v>
          </cell>
          <cell r="X236">
            <v>0</v>
          </cell>
        </row>
        <row r="237">
          <cell r="W237" t="e">
            <v>#VALUE!</v>
          </cell>
          <cell r="X237">
            <v>0</v>
          </cell>
        </row>
        <row r="238">
          <cell r="W238" t="e">
            <v>#VALUE!</v>
          </cell>
          <cell r="X238">
            <v>0</v>
          </cell>
        </row>
        <row r="239">
          <cell r="W239" t="e">
            <v>#VALUE!</v>
          </cell>
          <cell r="X239">
            <v>0</v>
          </cell>
        </row>
        <row r="240">
          <cell r="W240" t="e">
            <v>#VALUE!</v>
          </cell>
          <cell r="X240">
            <v>0</v>
          </cell>
        </row>
        <row r="241">
          <cell r="W241" t="e">
            <v>#VALUE!</v>
          </cell>
          <cell r="X241">
            <v>0</v>
          </cell>
        </row>
        <row r="242">
          <cell r="W242" t="e">
            <v>#VALUE!</v>
          </cell>
          <cell r="X242">
            <v>0</v>
          </cell>
        </row>
        <row r="243">
          <cell r="W243" t="e">
            <v>#VALUE!</v>
          </cell>
          <cell r="X243">
            <v>0</v>
          </cell>
        </row>
        <row r="244">
          <cell r="W244" t="e">
            <v>#VALUE!</v>
          </cell>
          <cell r="X244">
            <v>0</v>
          </cell>
        </row>
        <row r="245">
          <cell r="W245" t="e">
            <v>#VALUE!</v>
          </cell>
          <cell r="X245">
            <v>0</v>
          </cell>
        </row>
        <row r="246">
          <cell r="W246" t="e">
            <v>#VALUE!</v>
          </cell>
          <cell r="X246">
            <v>0</v>
          </cell>
        </row>
        <row r="247">
          <cell r="W247" t="e">
            <v>#VALUE!</v>
          </cell>
          <cell r="X247">
            <v>0</v>
          </cell>
        </row>
        <row r="248">
          <cell r="W248" t="e">
            <v>#VALUE!</v>
          </cell>
          <cell r="X248">
            <v>0</v>
          </cell>
        </row>
        <row r="249">
          <cell r="W249" t="e">
            <v>#VALUE!</v>
          </cell>
          <cell r="X249">
            <v>0</v>
          </cell>
        </row>
      </sheetData>
      <sheetData sheetId="1" refreshError="1">
        <row r="1">
          <cell r="A1" t="str">
            <v>CALIDAD</v>
          </cell>
          <cell r="B1" t="str">
            <v>EVALUADAS</v>
          </cell>
          <cell r="C1" t="str">
            <v>INDICE</v>
          </cell>
          <cell r="D1" t="str">
            <v>DIA</v>
          </cell>
          <cell r="E1" t="str">
            <v>CC</v>
          </cell>
          <cell r="F1" t="str">
            <v>ID</v>
          </cell>
          <cell r="G1" t="str">
            <v>ASESOR</v>
          </cell>
          <cell r="H1" t="str">
            <v>PRECISIÓN</v>
          </cell>
          <cell r="I1" t="str">
            <v>TOTAL</v>
          </cell>
          <cell r="J1" t="str">
            <v>PROCESO</v>
          </cell>
          <cell r="K1" t="str">
            <v>CATEGORIA</v>
          </cell>
          <cell r="L1" t="str">
            <v>OBSERVACIONES</v>
          </cell>
          <cell r="M1" t="str">
            <v>DCP</v>
          </cell>
          <cell r="N1" t="str">
            <v xml:space="preserve">TIPOLOGIA </v>
          </cell>
          <cell r="O1" t="str">
            <v>No. Caso</v>
          </cell>
        </row>
        <row r="2">
          <cell r="A2" t="str">
            <v>CARLOS</v>
          </cell>
          <cell r="B2">
            <v>1</v>
          </cell>
          <cell r="C2">
            <v>2</v>
          </cell>
          <cell r="D2">
            <v>5</v>
          </cell>
          <cell r="E2">
            <v>35331044</v>
          </cell>
          <cell r="F2">
            <v>32521</v>
          </cell>
          <cell r="G2" t="str">
            <v xml:space="preserve">ARANGUREN PIRE JAQUELINE </v>
          </cell>
          <cell r="H2">
            <v>100</v>
          </cell>
          <cell r="I2">
            <v>98.96</v>
          </cell>
          <cell r="J2" t="str">
            <v>ALCALDIA</v>
          </cell>
          <cell r="K2" t="str">
            <v>N/A</v>
          </cell>
          <cell r="L2" t="str">
            <v>TEMA SANCIÓN ICA. LA AGENTE LE DA LA TASA DE INTERÉS. LE COLABORA CON LOS DATOS DE LA LIQUIDACIÓN, HACIÉNDOLE SEGUIMIENTO A LOS VALORES QUE LA CIUDADANA MENCIONABA. LE DIO EL VALOR DE LA SANCIÓN. SOLICITÓ LOS DATOS. DEBE EVITAR HABLAR MIENTRAS LA CIUDADAN</v>
          </cell>
          <cell r="M2">
            <v>124</v>
          </cell>
          <cell r="N2" t="str">
            <v>N/A</v>
          </cell>
        </row>
        <row r="3">
          <cell r="A3" t="str">
            <v>CARLOS</v>
          </cell>
          <cell r="B3">
            <v>1</v>
          </cell>
          <cell r="C3">
            <v>3</v>
          </cell>
          <cell r="D3">
            <v>5</v>
          </cell>
          <cell r="E3">
            <v>52387221</v>
          </cell>
          <cell r="F3">
            <v>32535</v>
          </cell>
          <cell r="G3" t="str">
            <v>BARACALDO ORTIZ AURA JOHANNA</v>
          </cell>
          <cell r="H3">
            <v>100</v>
          </cell>
          <cell r="I3">
            <v>100</v>
          </cell>
          <cell r="J3" t="str">
            <v>ALCALDIA</v>
          </cell>
          <cell r="K3" t="str">
            <v>N/A</v>
          </cell>
          <cell r="L3" t="str">
            <v>TEMA AVALÚO AUTO. SOLICITA LOS DATOS . LE COMENTA QUE EN LOS FORMULARIOS LOS AVALÚOS NO SE HAN ACTUALIZADO. LE SUGIERE QUE INGRESE A INTERNET PERO LA CIUDADANA SE MUESTRA RENUENTE. LE MENCIONA CORFERIAS Y SUPERCADE. LA AGENTE LE MENCIONÓ LA RAZÓN POR LA C</v>
          </cell>
          <cell r="M3">
            <v>187</v>
          </cell>
          <cell r="N3" t="str">
            <v>N/A</v>
          </cell>
        </row>
        <row r="4">
          <cell r="A4" t="str">
            <v>CARLOS</v>
          </cell>
          <cell r="B4">
            <v>2</v>
          </cell>
          <cell r="C4">
            <v>4</v>
          </cell>
          <cell r="D4">
            <v>5</v>
          </cell>
          <cell r="E4">
            <v>52387221</v>
          </cell>
          <cell r="F4">
            <v>32535</v>
          </cell>
          <cell r="G4" t="str">
            <v>BARACALDO ORTIZ AURA JOHANNA</v>
          </cell>
          <cell r="H4">
            <v>83.33</v>
          </cell>
          <cell r="I4">
            <v>87.5</v>
          </cell>
          <cell r="J4" t="str">
            <v>ALCALDIA</v>
          </cell>
          <cell r="K4" t="str">
            <v>FATAL</v>
          </cell>
          <cell r="L4" t="str">
            <v>TEMA TELÉFONO SUPERCADE ANTECEDENTES PROCURADURÍA. UTILIZA LA PALABRA MOMENTO. SOLICITA LOS DATOS. HACE LA CONSULTA EN RED CAPITAL  PARA PROPORCIONARLE LOS DATOS TELEFÓNICOS DE LA ENTIDAD EN MENCIÓN YA QUE NO HAY MÁS INFORMACIÓN AL RESPECTO SOBRE LO SOLIC</v>
          </cell>
          <cell r="M4">
            <v>108</v>
          </cell>
          <cell r="N4" t="str">
            <v>Da la respuesta indicada a la solicitud ciudadana</v>
          </cell>
        </row>
        <row r="5">
          <cell r="A5" t="str">
            <v>CARLOS</v>
          </cell>
          <cell r="B5">
            <v>1</v>
          </cell>
          <cell r="C5">
            <v>5</v>
          </cell>
          <cell r="D5">
            <v>5</v>
          </cell>
          <cell r="E5">
            <v>52871759</v>
          </cell>
          <cell r="F5">
            <v>32540</v>
          </cell>
          <cell r="G5" t="str">
            <v xml:space="preserve">BARRERA RIVERA FREDDY </v>
          </cell>
          <cell r="H5">
            <v>100</v>
          </cell>
          <cell r="I5">
            <v>94.79</v>
          </cell>
          <cell r="J5" t="str">
            <v>ALCALDIA</v>
          </cell>
          <cell r="K5" t="str">
            <v>CRITICO</v>
          </cell>
          <cell r="L5" t="str">
            <v>TEMA  CALENDARIO AUTOS C/MARCA. SOLICITÓ LOS DATOS. LE COMENTA QUE SÓLO TENEMOS LAS FECHAS DE VENCIMIENTO ( ESO FUE LO QUE PREGUNTÓ DESDE EL INICIO). RETOMA A TIEMPO Y LE DICE QUE VA HASTA EL 23 DE ABRIL. DEBE USAR FRASES DE ETIQUETA: SÍ SEÑOR. LE DA TODO</v>
          </cell>
          <cell r="M5">
            <v>156</v>
          </cell>
          <cell r="N5" t="str">
            <v>N/A</v>
          </cell>
        </row>
        <row r="6">
          <cell r="A6" t="str">
            <v>CARLOS</v>
          </cell>
          <cell r="B6">
            <v>1</v>
          </cell>
          <cell r="C6">
            <v>6</v>
          </cell>
          <cell r="D6">
            <v>5</v>
          </cell>
          <cell r="E6">
            <v>80218292</v>
          </cell>
          <cell r="F6">
            <v>33009</v>
          </cell>
          <cell r="G6" t="str">
            <v>BAUTISTA NIDIA YECENIA</v>
          </cell>
          <cell r="H6">
            <v>100</v>
          </cell>
          <cell r="I6">
            <v>96</v>
          </cell>
          <cell r="J6" t="str">
            <v>ALCALDIA</v>
          </cell>
          <cell r="K6" t="str">
            <v>CRITICO</v>
          </cell>
          <cell r="L6" t="str">
            <v>TEMA CLÍNICA CARLOS LLERAS. NO UTILIZA EL GUIÓN DE LLAMADAS ERRADAS. SOLICITA LOS DATOS. NO ESTÁ CONCENTRADA YA QUE SIOLICITA LO QUE SE REQUIERE.  ESE TIPO DE INFORMACIÓN NO SE MANEJA YA QUE ES UN ENTE PRIVADO.  SIN  EMBARGO LA AGENTE ESTÁ HACIENDO LA VER</v>
          </cell>
          <cell r="M6">
            <v>181</v>
          </cell>
          <cell r="N6" t="str">
            <v>N/A</v>
          </cell>
        </row>
        <row r="7">
          <cell r="A7" t="str">
            <v>CARLOS</v>
          </cell>
          <cell r="B7">
            <v>1</v>
          </cell>
          <cell r="C7">
            <v>7</v>
          </cell>
          <cell r="D7">
            <v>5</v>
          </cell>
          <cell r="E7">
            <v>53038376</v>
          </cell>
          <cell r="F7">
            <v>32522</v>
          </cell>
          <cell r="G7" t="str">
            <v>ARAUJO MEJIA  PAOLA ANDREA</v>
          </cell>
          <cell r="H7">
            <v>100</v>
          </cell>
          <cell r="I7">
            <v>92.71</v>
          </cell>
          <cell r="J7" t="str">
            <v>ALCALDIA</v>
          </cell>
          <cell r="K7" t="str">
            <v>POR MEJORAR</v>
          </cell>
          <cell r="L7" t="str">
            <v>TEMA CONFIRMACIÓN ENCUESTA SISBEN. SOLICITA LOS DATOS DE LA CIUDADANA QUE SE ENCUENTRA UBICADA EN EL HOSPITAL DE PRIMER NIVEL. SOLICITA LOS DATOS DE QUIEN LLAMÓ.  LE DEJA EN ESPERA MIENTRAS REALIZA LA VERIFICACIÓN SIN HACER ACOMPAÑAMIENTO. RETOMA Y LE DIC</v>
          </cell>
          <cell r="M7">
            <v>213</v>
          </cell>
          <cell r="N7" t="str">
            <v>N/A</v>
          </cell>
        </row>
        <row r="8">
          <cell r="A8" t="str">
            <v>CARLOS</v>
          </cell>
          <cell r="B8">
            <v>2</v>
          </cell>
          <cell r="C8">
            <v>8</v>
          </cell>
          <cell r="D8">
            <v>5</v>
          </cell>
          <cell r="E8">
            <v>52871759</v>
          </cell>
          <cell r="F8">
            <v>32540</v>
          </cell>
          <cell r="G8" t="str">
            <v xml:space="preserve">BARRERA RIVERA FREDDY </v>
          </cell>
          <cell r="H8">
            <v>100</v>
          </cell>
          <cell r="I8">
            <v>90.63</v>
          </cell>
          <cell r="J8" t="str">
            <v>ALCALDIA</v>
          </cell>
          <cell r="K8" t="str">
            <v>CRITICO</v>
          </cell>
          <cell r="L8" t="str">
            <v>TEMA PERMISO PARA ENAJENACIÓN DE VIVIENDA. EL AGENTE LE DICE QUE MÁXIMO CINCO. SIN EMBARGO, EL CIUDADANO LE DICE QUE SI PARA PROPIEDAD HORIZONTAL APLICA DE LA MISMA FORMA. EL AGENTE LE REMITE A LA SUBDIRECCIÓN DE CONTROL DE VIVIENDA PARA QUE LE PUEDAN AMP</v>
          </cell>
          <cell r="M8">
            <v>149</v>
          </cell>
          <cell r="N8" t="str">
            <v>N/A</v>
          </cell>
        </row>
        <row r="9">
          <cell r="A9" t="str">
            <v>CARLOS</v>
          </cell>
          <cell r="B9">
            <v>1</v>
          </cell>
          <cell r="C9">
            <v>9</v>
          </cell>
          <cell r="D9">
            <v>5</v>
          </cell>
          <cell r="E9">
            <v>52054951</v>
          </cell>
          <cell r="F9">
            <v>32544</v>
          </cell>
          <cell r="G9" t="str">
            <v xml:space="preserve">BARRIOS PADILLA ANGELA BRIYID </v>
          </cell>
          <cell r="H9">
            <v>91.67</v>
          </cell>
          <cell r="I9">
            <v>92.71</v>
          </cell>
          <cell r="J9" t="str">
            <v>ALCALDIA</v>
          </cell>
          <cell r="K9" t="str">
            <v>POR MEJORAR</v>
          </cell>
          <cell r="L9" t="str">
            <v>TEMA PUNTAJE DEL SISBEN. PREGUNTA LA FECHA DE LA ENCUESTA (FEB). SOLICITA LOS DATOS PARA LA VERIFICACIÓN. DEFINE LA CABEZA DEL NÚCLEO.  LE DEJA EN ESPERA MEINTRAS REALIZA LA CONSULTA. RETOMA SIN HACER ACOMPAÑAMIENTO. REALIZA LA CONSULTA TANTO EN EL LOBO C</v>
          </cell>
          <cell r="M9">
            <v>249</v>
          </cell>
          <cell r="N9" t="str">
            <v>N/A</v>
          </cell>
        </row>
        <row r="10">
          <cell r="A10" t="str">
            <v>CARLOS</v>
          </cell>
          <cell r="B10">
            <v>1</v>
          </cell>
          <cell r="C10">
            <v>10</v>
          </cell>
          <cell r="D10">
            <v>5</v>
          </cell>
          <cell r="E10">
            <v>52453650</v>
          </cell>
          <cell r="F10">
            <v>1234</v>
          </cell>
          <cell r="G10" t="str">
            <v>MEJÍA CÁCERES PAOLA ANDREA</v>
          </cell>
          <cell r="H10">
            <v>100</v>
          </cell>
          <cell r="I10">
            <v>96</v>
          </cell>
          <cell r="J10" t="str">
            <v>ALCALDIA</v>
          </cell>
          <cell r="K10" t="str">
            <v>N/A</v>
          </cell>
          <cell r="L10" t="str">
            <v>TEMA DATO ENTIDAD PRIVADA. LA AGENTE LE COMENTA ACERCA DE LOS SERVICIOS DE LA LÍNEA  195. SIN EMBARGO, NO LEYÓ EL GUIÓN ADECUADO.</v>
          </cell>
          <cell r="N10" t="str">
            <v>N/A</v>
          </cell>
        </row>
        <row r="11">
          <cell r="A11" t="str">
            <v>CARLOS</v>
          </cell>
          <cell r="B11">
            <v>1</v>
          </cell>
          <cell r="C11">
            <v>11</v>
          </cell>
          <cell r="D11">
            <v>5</v>
          </cell>
          <cell r="E11">
            <v>52498385</v>
          </cell>
          <cell r="F11">
            <v>32678</v>
          </cell>
          <cell r="G11" t="str">
            <v>GUEVARA CAMARGO ANGELA</v>
          </cell>
          <cell r="H11">
            <v>100</v>
          </cell>
          <cell r="I11">
            <v>97.92</v>
          </cell>
          <cell r="J11" t="str">
            <v>ALCALDIA</v>
          </cell>
          <cell r="K11" t="str">
            <v>N/A</v>
          </cell>
          <cell r="L11" t="str">
            <v>TEMA VENCIMIENTO DE AUTOS C/MARCA. LA AGENTE SOLICITA LOS DATOS. LE COMENTA LAS FECHAS DE VENCIMIENTO CON SUS CORRESPONDIENTES DESCUENTOS. SIN EMBARGO, LE DIO LOS DATOS TELEFÓNICOS POR SI TIENE ALGUNA INQUIETUD ADICIONAL. REALIZÓ LA VERIFICACIÓN EN  BOLET</v>
          </cell>
          <cell r="N11" t="str">
            <v>N/A</v>
          </cell>
        </row>
        <row r="12">
          <cell r="A12" t="str">
            <v>CARLOS</v>
          </cell>
          <cell r="B12">
            <v>1</v>
          </cell>
          <cell r="C12">
            <v>12</v>
          </cell>
          <cell r="D12">
            <v>6</v>
          </cell>
          <cell r="E12">
            <v>52587444</v>
          </cell>
          <cell r="F12">
            <v>32740</v>
          </cell>
          <cell r="G12" t="str">
            <v>AGUILAR HERNANDEZ LUZ EMILSE</v>
          </cell>
          <cell r="H12">
            <v>91.67</v>
          </cell>
          <cell r="I12">
            <v>92.71</v>
          </cell>
          <cell r="J12" t="str">
            <v>ALCALDIA</v>
          </cell>
          <cell r="K12" t="str">
            <v>POR MEJORAR</v>
          </cell>
          <cell r="L12" t="str">
            <v xml:space="preserve">TEMA PUNTAJE DEL SISBEN. SOLICITA LOS DATOS. LE PREGUNTA LA FECHA DE LA ENCUESTA ( ENERO). LE DEJA EN ESPERA MIENTRAS REALIZA LA CONSULTA. NO HACE ACOMPAÑAMIENTO. DEBIDO A QUE ESTA LLAMADA NO POSEE PANTALLA ES IMPOSIBLE DETERMINAR LA CONSULTA QUE SE ESTÁ </v>
          </cell>
          <cell r="M12">
            <v>244</v>
          </cell>
          <cell r="N12" t="str">
            <v>N/A</v>
          </cell>
        </row>
        <row r="13">
          <cell r="A13" t="str">
            <v>CARLOS</v>
          </cell>
          <cell r="B13">
            <v>1</v>
          </cell>
          <cell r="C13">
            <v>13</v>
          </cell>
          <cell r="D13">
            <v>6</v>
          </cell>
          <cell r="E13">
            <v>51955040</v>
          </cell>
          <cell r="F13">
            <v>33008</v>
          </cell>
          <cell r="G13" t="str">
            <v>ALARCON CAICEDO JOSE ARMANDO</v>
          </cell>
          <cell r="H13">
            <v>91.67</v>
          </cell>
          <cell r="I13">
            <v>91.67</v>
          </cell>
          <cell r="J13" t="str">
            <v>ALCALDIA</v>
          </cell>
          <cell r="K13" t="str">
            <v>POR MEJORAR</v>
          </cell>
          <cell r="L13" t="str">
            <v>TEMA PUNTJAE SISBEN. SOLICITA LOS DATOS. LE COMENTA QUE NO LE HA SALIDO EL PUNTAJE AÚN. NO LE MENCIONÓ LO CONCERNIENTE A LA ATENCIÓN EN HOSPITALES SEGÚN LO HABLADO EN LA RETROALIMENTACIÓN. LE DICE QUE EL PUNTAJE TOMA CERCA DE 45 DÍAS. SIN EMBARGO,  EN RED</v>
          </cell>
          <cell r="M13">
            <v>140</v>
          </cell>
          <cell r="N13" t="str">
            <v>N/A</v>
          </cell>
        </row>
        <row r="14">
          <cell r="A14" t="str">
            <v>CARLOS</v>
          </cell>
          <cell r="B14">
            <v>1</v>
          </cell>
          <cell r="C14">
            <v>14</v>
          </cell>
          <cell r="D14">
            <v>6</v>
          </cell>
          <cell r="E14">
            <v>52151391</v>
          </cell>
          <cell r="F14">
            <v>33001</v>
          </cell>
          <cell r="G14" t="str">
            <v>ALVAREZ MOLANO EDGAR</v>
          </cell>
          <cell r="H14">
            <v>91.67</v>
          </cell>
          <cell r="I14">
            <v>92.71</v>
          </cell>
          <cell r="J14" t="str">
            <v>ALCALDIA</v>
          </cell>
          <cell r="K14" t="str">
            <v>POR MEJORAR</v>
          </cell>
          <cell r="L14" t="str">
            <v>TEMA ARRIVO FORMATO PREDIAL. SOLICITA LOS DATOS. LE DEJA EN ESPERA. LA PANTALLA NO CORRESPONDE A LA LLAMADA. NO HACE ACOMPAÑAMIENTO. LE COMENTA QUE SE PUEDE DIRIGIR A CORFERIAS COMO SUPERCADE CON SUS DATOS CORRESPONDIENTES. LE COMENTA LOS DATOS QUE LE SOL</v>
          </cell>
          <cell r="M14">
            <v>273</v>
          </cell>
          <cell r="N14" t="str">
            <v>N/A</v>
          </cell>
        </row>
        <row r="15">
          <cell r="A15" t="str">
            <v>CARLOS</v>
          </cell>
          <cell r="B15">
            <v>1</v>
          </cell>
          <cell r="C15">
            <v>15</v>
          </cell>
          <cell r="D15">
            <v>6</v>
          </cell>
          <cell r="E15">
            <v>52802616</v>
          </cell>
          <cell r="F15">
            <v>32558</v>
          </cell>
          <cell r="G15" t="str">
            <v>BERNAL  LOPEZ WINSTON ANTONIO</v>
          </cell>
          <cell r="H15">
            <v>91.67</v>
          </cell>
          <cell r="I15">
            <v>94.79</v>
          </cell>
          <cell r="J15" t="str">
            <v>ALCALDIA</v>
          </cell>
          <cell r="K15" t="str">
            <v>POR MEJORAR</v>
          </cell>
          <cell r="L15" t="str">
            <v>TEMA LIQUIDACIÓN DE UN AUTO.PREGUNTA EL LUGAR DE LA MATRÍCULA. EL AGENTE LE DICE QUE NO SE DAN VALORES A TRAVÉS DE LA LÍNEA. LE COMENTA QUE EN INTERNET PUEDE LIQUIDAR. LE DICE EL SERVICIO QUE SE PRESTA. LE REMITE A GOBERNACIÓN DE C/MARCA. NO LE DIO LA PÁG</v>
          </cell>
          <cell r="M15">
            <v>141</v>
          </cell>
          <cell r="N15" t="str">
            <v>N/A</v>
          </cell>
        </row>
        <row r="16">
          <cell r="A16" t="str">
            <v>CARLOS</v>
          </cell>
          <cell r="B16">
            <v>1</v>
          </cell>
          <cell r="C16">
            <v>16</v>
          </cell>
          <cell r="D16">
            <v>6</v>
          </cell>
          <cell r="E16">
            <v>65772569</v>
          </cell>
          <cell r="F16">
            <v>32998</v>
          </cell>
          <cell r="G16" t="str">
            <v>BUSTOS POVEDA YADIRA</v>
          </cell>
          <cell r="H16">
            <v>75</v>
          </cell>
          <cell r="I16">
            <v>85</v>
          </cell>
          <cell r="J16" t="str">
            <v>ALCALDIA</v>
          </cell>
          <cell r="K16" t="str">
            <v>FATAL</v>
          </cell>
          <cell r="L16" t="str">
            <v>TEMA PUNTAJE SISBEN. PREGUNTA CUANDO LE REALIZARON LA ENCUESTA ( ÚLTIMOS DÍAS DE ENERO). PREGUNTA POR LA CABEZA DEL NÚCLEO. SOLICITA LOS DATOS. LA AGENTE PERSONALIZA EXCESIVAMENTE. LE DEJA EN ESPERA, SIN HACER ACOMPAÑAMIENTO. RETOMA Y LE DICE QUE NO HA SA</v>
          </cell>
          <cell r="M16">
            <v>209</v>
          </cell>
          <cell r="N16" t="str">
            <v>Sigue el procedimiento de consulta</v>
          </cell>
        </row>
        <row r="17">
          <cell r="A17" t="str">
            <v>CARLOS</v>
          </cell>
          <cell r="B17">
            <v>1</v>
          </cell>
          <cell r="C17">
            <v>17</v>
          </cell>
          <cell r="D17">
            <v>6</v>
          </cell>
          <cell r="E17">
            <v>51958281</v>
          </cell>
          <cell r="F17">
            <v>33028</v>
          </cell>
          <cell r="G17" t="str">
            <v>BUSTOS SUAREZ NIDIA CAROLINA</v>
          </cell>
          <cell r="H17">
            <v>83.33</v>
          </cell>
          <cell r="I17">
            <v>87.5</v>
          </cell>
          <cell r="J17" t="str">
            <v>ALCALDIA</v>
          </cell>
          <cell r="K17" t="str">
            <v>FATAL</v>
          </cell>
          <cell r="L17" t="str">
            <v>TEMA FORMATO DE UNA CURADURÍA URBANA. SOLICITA LOS DATOS PERO LA NIÑA LE DICE QUE TIENE TARJETA, DE IGUAL MOSDO NO LOS TOMÓ. LE DEJA EN ESPERA SIN UTILIZAR EL HOLD. NO HACE ACOMPAÑAMIENTO. RETOMA Y LE MENCIONA LAS CURADURÍAS CON SUS CORRESPONDIENTES DIREC</v>
          </cell>
          <cell r="M17">
            <v>271</v>
          </cell>
          <cell r="N17" t="str">
            <v>Solicita datos básicos (teléfono, cédula, entre otros)</v>
          </cell>
        </row>
        <row r="18">
          <cell r="A18" t="str">
            <v>CARLOS</v>
          </cell>
          <cell r="B18">
            <v>1</v>
          </cell>
          <cell r="C18">
            <v>18</v>
          </cell>
          <cell r="D18">
            <v>6</v>
          </cell>
          <cell r="E18">
            <v>51947333</v>
          </cell>
          <cell r="F18">
            <v>32582</v>
          </cell>
          <cell r="G18" t="str">
            <v>CARRILLO AMAYA CLAUDIA</v>
          </cell>
          <cell r="H18">
            <v>100</v>
          </cell>
          <cell r="I18">
            <v>97.92</v>
          </cell>
          <cell r="J18" t="str">
            <v>ALCALDIA</v>
          </cell>
          <cell r="K18" t="str">
            <v>N/A</v>
          </cell>
          <cell r="L18" t="str">
            <v xml:space="preserve">TEMA ENCOMIENDA DEJADA EN UN TAXI TOMADO AL SALIR DEL TERMINAL. HACE LOS FILTROS COMO EL TIQUETE DE ENTEGA AL SALIR. LE DEJA EN ESPERA. NO RETOMA A TIEMPO. LE DA LOS DATOS PARA QUE SE COMUNIQUE CON ELLOS. REALIZÓ LA VERIFICACIÓN Y NO EXISTE UN DATO CLARO </v>
          </cell>
          <cell r="M18">
            <v>203</v>
          </cell>
          <cell r="N18" t="str">
            <v>N/A</v>
          </cell>
        </row>
        <row r="19">
          <cell r="A19" t="str">
            <v>CARLOS</v>
          </cell>
          <cell r="B19">
            <v>1</v>
          </cell>
          <cell r="C19">
            <v>19</v>
          </cell>
          <cell r="D19">
            <v>6</v>
          </cell>
          <cell r="E19">
            <v>79865995</v>
          </cell>
          <cell r="F19">
            <v>32584</v>
          </cell>
          <cell r="G19" t="str">
            <v>CARVAJAL VILLALBA DIANA MARCELA</v>
          </cell>
          <cell r="H19">
            <v>91.67</v>
          </cell>
          <cell r="I19">
            <v>88</v>
          </cell>
          <cell r="J19" t="str">
            <v>ALCALDIA</v>
          </cell>
          <cell r="K19" t="str">
            <v>POR MEJORAR</v>
          </cell>
          <cell r="L19" t="str">
            <v>TEMA DEL CADEL 10. LE PREGUNTA QUE CUÁL ES EL CADEL 10( EMPATÍA). LUEGO ACLARA LA UBICACIÓN DEL MISMO PARA DARLE LA INFORMACIÓN. LE DEJA EN ESPERA PERO NO HACE ACOMPAÑAMIENTO. LE DA LOS DATOS LUEGO DE LARGA ESPERA YA QUE ESTABA LA INFORMACIÓN EN PANTALLA.</v>
          </cell>
          <cell r="M19">
            <v>224</v>
          </cell>
          <cell r="N19" t="str">
            <v>N/A</v>
          </cell>
        </row>
        <row r="20">
          <cell r="A20" t="str">
            <v>CARLOS</v>
          </cell>
          <cell r="B20">
            <v>1</v>
          </cell>
          <cell r="C20">
            <v>20</v>
          </cell>
          <cell r="D20">
            <v>6</v>
          </cell>
          <cell r="E20">
            <v>39566210</v>
          </cell>
          <cell r="F20">
            <v>32598</v>
          </cell>
          <cell r="G20" t="str">
            <v>CELY ORTIZ PEDRO ANTONIO</v>
          </cell>
          <cell r="H20">
            <v>100</v>
          </cell>
          <cell r="I20">
            <v>92.71</v>
          </cell>
          <cell r="J20" t="str">
            <v>ALCALDIA</v>
          </cell>
          <cell r="K20" t="str">
            <v>CRITICO</v>
          </cell>
          <cell r="L20" t="str">
            <v>TEMA COSTO ENTRADA MALOKA. LE DEJA EN ESPERA MIENTRAS REALIZA LA CONSULT. LA PANTALLA NO CORRESPONDE AL AGENTE. LE DEJA EN ESPERA SIN HACER ACOMPAÑAMIENTO. RETOMA Y LE DICE QUE EXISTEN DOS VALORES: UNO ES EL CINE COMBO 13,000  Y EL SENCILLO 6,500. LE DA L</v>
          </cell>
          <cell r="M20">
            <v>148</v>
          </cell>
          <cell r="N20" t="str">
            <v>N/A</v>
          </cell>
        </row>
        <row r="21">
          <cell r="A21" t="str">
            <v>CARLOS</v>
          </cell>
          <cell r="B21">
            <v>1</v>
          </cell>
          <cell r="C21">
            <v>21</v>
          </cell>
          <cell r="D21">
            <v>6</v>
          </cell>
          <cell r="E21">
            <v>52559906</v>
          </cell>
          <cell r="F21">
            <v>32603</v>
          </cell>
          <cell r="G21" t="str">
            <v>CHACÓN BARBA VIVIANA MILENA</v>
          </cell>
          <cell r="H21">
            <v>83.33</v>
          </cell>
          <cell r="I21">
            <v>83</v>
          </cell>
          <cell r="J21" t="str">
            <v>ALCALDIA</v>
          </cell>
          <cell r="K21" t="str">
            <v>FATAL</v>
          </cell>
          <cell r="L21" t="str">
            <v xml:space="preserve">TEMA PICO Y PLACA SERVICIO PÚBLICO. LE DEJA EN ESPERA MIENTRAS REALIZA LA CONSULTA. NO HACE ACOMPAÑAMIENTO. NO OPTIMIZA EL TIEMPO. SOLICITA LOS DATOS. RETOMA Y LE DA LA INFORMACIÓN ERRADA. LA LLAMADA ES DEL 4 ES DECIR, QUE LA INFORMACIÓN QUE DEBÍA DAR ES </v>
          </cell>
          <cell r="M21">
            <v>311</v>
          </cell>
          <cell r="N21" t="str">
            <v>Da la respuesta indicada a la solicitud ciudadana</v>
          </cell>
        </row>
        <row r="22">
          <cell r="A22" t="str">
            <v>CARLOS</v>
          </cell>
          <cell r="B22">
            <v>1</v>
          </cell>
          <cell r="C22">
            <v>22</v>
          </cell>
          <cell r="D22">
            <v>6</v>
          </cell>
          <cell r="E22">
            <v>80038444</v>
          </cell>
          <cell r="F22">
            <v>32607</v>
          </cell>
          <cell r="G22" t="str">
            <v>CHARRIS LOPEZ MARIO ALEJANDRO</v>
          </cell>
          <cell r="H22">
            <v>83.33</v>
          </cell>
          <cell r="I22">
            <v>84.38</v>
          </cell>
          <cell r="J22" t="str">
            <v>ALCALDIA</v>
          </cell>
          <cell r="K22" t="str">
            <v>FATAL</v>
          </cell>
          <cell r="L22" t="str">
            <v>TEMA ATENCIÓN EN SUPERCADE DÍA MIÉRCOLES 7. LE DEJA EN ESPERA. NO HACE ACOMPAÑAMIENTO. EL AGENTE HACE LA CONSULTA DE UN BOLETÍN. LE COMENTA ACERCA DE LOS HORARIOS DE ATENCIÓN. NO HIZO EL FILTRO PARA DETERMINAR QUE REQUERÍA EN LA ENTIDAD</v>
          </cell>
          <cell r="M22">
            <v>154</v>
          </cell>
          <cell r="N22" t="str">
            <v>Realiza los filtros necesarios</v>
          </cell>
        </row>
        <row r="23">
          <cell r="A23" t="str">
            <v>CARLOS</v>
          </cell>
          <cell r="B23">
            <v>1</v>
          </cell>
          <cell r="C23">
            <v>23</v>
          </cell>
          <cell r="D23">
            <v>6</v>
          </cell>
          <cell r="E23">
            <v>52911653</v>
          </cell>
          <cell r="F23">
            <v>32609</v>
          </cell>
          <cell r="G23" t="str">
            <v xml:space="preserve">CONTRERAS GARCIA ANGELICA </v>
          </cell>
          <cell r="H23">
            <v>91.67</v>
          </cell>
          <cell r="I23">
            <v>92.71</v>
          </cell>
          <cell r="J23" t="str">
            <v>ALCALDIA</v>
          </cell>
          <cell r="K23" t="str">
            <v>POR MEJORAR</v>
          </cell>
          <cell r="L23" t="str">
            <v>TEMA PUNTAJE DEL SISBEN. LA ENCUESTA ES DEL  CUATRO DE FEBRERO. LE DEJA EN ESPERA MIENTRAS REALIZA LA CONSULTA SIN HACER ACOMPAÑAMIENTO. RETOMA Y LE DICE QUE AÚN NO LE HA SALIDO LO DE LA ENCUESTA. LE SUGIERE QUE SE COMUNIQUE EN EL TRASCURSO DEL MES. NO LE</v>
          </cell>
          <cell r="M23">
            <v>166</v>
          </cell>
          <cell r="N23" t="str">
            <v>N/A</v>
          </cell>
        </row>
        <row r="24">
          <cell r="A24" t="str">
            <v>CARLOS</v>
          </cell>
          <cell r="B24">
            <v>2</v>
          </cell>
          <cell r="C24">
            <v>24</v>
          </cell>
          <cell r="D24">
            <v>6</v>
          </cell>
          <cell r="E24">
            <v>80038444</v>
          </cell>
          <cell r="F24">
            <v>32607</v>
          </cell>
          <cell r="G24" t="str">
            <v>CHARRIS LOPEZ MARIO ALEJANDRO</v>
          </cell>
          <cell r="H24">
            <v>100</v>
          </cell>
          <cell r="I24">
            <v>95.83</v>
          </cell>
          <cell r="J24" t="str">
            <v>ALCALDIA</v>
          </cell>
          <cell r="K24" t="str">
            <v>N/A</v>
          </cell>
          <cell r="L24" t="str">
            <v>TEMA INFORMACIÓN SOBRE BOGOTÁ EN VIRGILIO BARCO. EL AGENTE LE RECOMIENDA QUE INGRESE A LA PÁGINA WEB BOGOTA.GOV.CO PARA QUE PUEDE VERIFICAR TODO LO RELACIONADO CON LA CIUDAD. SOLICITA LOS DATOS PERO NO LE SON DADOS. EL AGENTE TRATA DE INDAGAR QUÉ LE PUEDE</v>
          </cell>
          <cell r="M24">
            <v>249</v>
          </cell>
          <cell r="N24" t="str">
            <v>N/A</v>
          </cell>
        </row>
        <row r="25">
          <cell r="A25" t="str">
            <v>CARLOS</v>
          </cell>
          <cell r="B25">
            <v>2</v>
          </cell>
          <cell r="C25">
            <v>25</v>
          </cell>
          <cell r="D25">
            <v>6</v>
          </cell>
          <cell r="E25">
            <v>52498385</v>
          </cell>
          <cell r="F25">
            <v>32678</v>
          </cell>
          <cell r="G25" t="str">
            <v>GUEVARA CAMARGO ANGELA</v>
          </cell>
          <cell r="H25">
            <v>100</v>
          </cell>
          <cell r="I25">
            <v>97.92</v>
          </cell>
          <cell r="J25" t="str">
            <v>ALCALDIA</v>
          </cell>
          <cell r="K25" t="str">
            <v>N/A</v>
          </cell>
          <cell r="L25" t="str">
            <v>TEMA ALCALDES LOCALES. SOLICITA LOS DATOS. LE MENCIONÓ LA INFORMACIÓN SOLICITADA SEGÚN EL BOLETÍN ENVIADO POR LA ALCALDÍA.  MENCIONÓ LOS NOMBRES. NO HACE ACOMPAÑAMIENTO. INCÓGNITO</v>
          </cell>
          <cell r="M25">
            <v>167</v>
          </cell>
          <cell r="N25" t="str">
            <v>N/A</v>
          </cell>
        </row>
        <row r="26">
          <cell r="A26" t="str">
            <v>CARLOS</v>
          </cell>
          <cell r="B26">
            <v>1</v>
          </cell>
          <cell r="C26">
            <v>26</v>
          </cell>
          <cell r="D26">
            <v>6</v>
          </cell>
          <cell r="E26">
            <v>80019052</v>
          </cell>
          <cell r="F26">
            <v>32617</v>
          </cell>
          <cell r="G26" t="str">
            <v xml:space="preserve">CRUZ BELTRAN SANDRA YASMIN </v>
          </cell>
          <cell r="H26">
            <v>100</v>
          </cell>
          <cell r="I26">
            <v>93.75</v>
          </cell>
          <cell r="J26" t="str">
            <v>ALCALDIA</v>
          </cell>
          <cell r="K26" t="str">
            <v>POR MEJORAR</v>
          </cell>
          <cell r="L26" t="str">
            <v>TEMA ARRIVO DEL PREDIAL. SALUDO ERRADO. LE EXPLICA QUE LE DEBIÓ HABER LLEGADO. LE PREGUNTA SI SABE LIQUIDAR. ELLA RESPONDE QUE NO. LE SUGIERE QUE VAYA LE REMITE A CORFERIAS ( LA REMITE AL CAD.) LE DICE QUE LLEVE EL FORMATO DEL AÑO ANTERIOR YA QUE HAY ESTÁ</v>
          </cell>
          <cell r="M26">
            <v>206</v>
          </cell>
          <cell r="N26" t="str">
            <v>N/A</v>
          </cell>
        </row>
        <row r="27">
          <cell r="A27" t="str">
            <v>CARLOS</v>
          </cell>
          <cell r="B27">
            <v>1</v>
          </cell>
          <cell r="C27">
            <v>27</v>
          </cell>
          <cell r="D27">
            <v>6</v>
          </cell>
          <cell r="E27">
            <v>52801594</v>
          </cell>
          <cell r="F27">
            <v>33027</v>
          </cell>
          <cell r="G27" t="str">
            <v>FONSECA MALAGON FERNANDO</v>
          </cell>
          <cell r="H27">
            <v>91.67</v>
          </cell>
          <cell r="I27">
            <v>90.63</v>
          </cell>
          <cell r="J27" t="str">
            <v>ALCALDIA</v>
          </cell>
          <cell r="K27" t="str">
            <v>POR MEJORAR</v>
          </cell>
          <cell r="L27" t="str">
            <v>TEMA PUNTAJE DEL SISBEN. PREGUNTA POR LA FECHA DE LA ENCUESTA ( NOV). SOLICITA LOS DATOS. CONVIERTE LE CORRECTO EN MULETILLA. LE DEHAJE NE ESPERA SIN HACER ACOMPAÑAMIENTO. VERIFICÓ EN EL LOBO Y EN EL DAPD. RETOMA Y LE DICE QUE NO ESTÁ EL PUNTAJE ( APARECÍ</v>
          </cell>
          <cell r="M27">
            <v>255</v>
          </cell>
          <cell r="N27" t="str">
            <v>N/A</v>
          </cell>
        </row>
        <row r="28">
          <cell r="A28" t="str">
            <v>CARLOS</v>
          </cell>
          <cell r="B28">
            <v>1</v>
          </cell>
          <cell r="C28">
            <v>28</v>
          </cell>
          <cell r="D28">
            <v>6</v>
          </cell>
          <cell r="E28">
            <v>79599487</v>
          </cell>
          <cell r="F28">
            <v>32669</v>
          </cell>
          <cell r="G28" t="str">
            <v>GONZALEZ BARBOSA ANDRUBAL</v>
          </cell>
          <cell r="H28">
            <v>100</v>
          </cell>
          <cell r="I28">
            <v>95.83</v>
          </cell>
          <cell r="J28" t="str">
            <v>ALCALDIA</v>
          </cell>
          <cell r="K28" t="str">
            <v>N/A</v>
          </cell>
          <cell r="L28" t="str">
            <v>TEMA ARRIVO PREDIAL. SALUDO ERRADO. SOLICITA LA CÉDULA PARA LA BASE DE DATOS. LE PREGUNTÓ SI LE HABÍA LLEGADO EL FORMATO. LE SUGIERE QUE SE DIRIJA A LOS PUNTOS DE ATENCIÓN MENCIONÁNDOLE LOS HORARIOS Y LOS DATOS REQUERIDOS. LE DICE QUE EN EL MOMENTO NO HAY</v>
          </cell>
          <cell r="M28">
            <v>173</v>
          </cell>
          <cell r="N28" t="str">
            <v>N/A</v>
          </cell>
        </row>
        <row r="29">
          <cell r="A29" t="str">
            <v>CARLOS</v>
          </cell>
          <cell r="B29">
            <v>1</v>
          </cell>
          <cell r="C29">
            <v>29</v>
          </cell>
          <cell r="D29">
            <v>6</v>
          </cell>
          <cell r="E29">
            <v>14701897</v>
          </cell>
          <cell r="F29">
            <v>32686</v>
          </cell>
          <cell r="G29" t="str">
            <v>GUZMAN ALIX JOHANA</v>
          </cell>
          <cell r="H29">
            <v>100</v>
          </cell>
          <cell r="I29">
            <v>90</v>
          </cell>
          <cell r="J29" t="str">
            <v>ALCALDIA</v>
          </cell>
          <cell r="K29" t="str">
            <v>CRITICO</v>
          </cell>
          <cell r="L29" t="str">
            <v>TEMA PAGO IMPUESTO PREDIAL CON T. DE CRÉDITO.  SU TONO DE VOZ SE TORNA FUERTE TRATANDO DE EXPLICARLE QUE LOS BANCOS QUE ACEPTAN T. DE C SON EN LOS QUE ELLA TIENE CUENTA. LE DEJA EN ESPERA Y LE COMENTA LOS BANCOS EN LOS CUALES PODRÍA PAGAR. DEBE TRANSMITIR</v>
          </cell>
          <cell r="M29">
            <v>141</v>
          </cell>
          <cell r="N29" t="str">
            <v>N/A</v>
          </cell>
        </row>
        <row r="30">
          <cell r="A30" t="str">
            <v>CARLOS</v>
          </cell>
          <cell r="B30">
            <v>1</v>
          </cell>
          <cell r="C30">
            <v>30</v>
          </cell>
          <cell r="D30">
            <v>6</v>
          </cell>
          <cell r="E30">
            <v>52184280</v>
          </cell>
          <cell r="F30">
            <v>33018</v>
          </cell>
          <cell r="G30" t="str">
            <v>GUZMAN WILLIAM ANDRES</v>
          </cell>
          <cell r="H30">
            <v>91.67</v>
          </cell>
          <cell r="I30">
            <v>92.71</v>
          </cell>
          <cell r="J30" t="str">
            <v>ALCALDIA</v>
          </cell>
          <cell r="K30" t="str">
            <v>POR MEJORAR</v>
          </cell>
          <cell r="L30" t="str">
            <v xml:space="preserve">TEMA CUPO ESCOLAR. EL AGENTE SOLICITA LOS DATOS. LE DICE QUE LAS ASIGNACIONES YA PASARON PERO QUE DE TODOS MODOS REALIZARÁ LA VERIFICACIÓN. LE DEJA EN ESPERA. LA PANTALLA NO CORRESPONDE AL AGENTE. EL CIUDADANO DICE QUE EL CADEL LE IBA A DAR UN CUPO. PUDO </v>
          </cell>
          <cell r="M30">
            <v>176</v>
          </cell>
          <cell r="N30" t="str">
            <v>N/A</v>
          </cell>
        </row>
        <row r="31">
          <cell r="A31" t="str">
            <v>CARLOS</v>
          </cell>
          <cell r="B31">
            <v>1</v>
          </cell>
          <cell r="C31">
            <v>31</v>
          </cell>
          <cell r="D31">
            <v>6</v>
          </cell>
          <cell r="E31">
            <v>80759230</v>
          </cell>
          <cell r="F31">
            <v>32716</v>
          </cell>
          <cell r="G31" t="str">
            <v xml:space="preserve">LIZARAZO CONTRERAS LUIS CARLOS </v>
          </cell>
          <cell r="H31">
            <v>91.67</v>
          </cell>
          <cell r="I31">
            <v>89.58</v>
          </cell>
          <cell r="J31" t="str">
            <v>ALCALDIA</v>
          </cell>
          <cell r="K31" t="str">
            <v>POR MEJORAR</v>
          </cell>
          <cell r="L31" t="str">
            <v xml:space="preserve">TEMA COBRO DE VALORIZACIÓN QUE NO LE LLEGÓ A ELLA. EL AGENTE REALIZA PREGUNTAS PARA TRATAR DE ACLARAR LO QUE DEBE DECIRLE A LA CIUDADANA. RETOMA Y LE DA LOS DATOS DEL CABEZOTE DE LA PÁGINA MAS  NO VERIFICÓ EN VALORIZACIÓN COMO TAL. SOLICITA LOS DATOS. LE </v>
          </cell>
          <cell r="M31">
            <v>210</v>
          </cell>
          <cell r="N31" t="str">
            <v>N/A</v>
          </cell>
        </row>
        <row r="32">
          <cell r="A32" t="str">
            <v>CARLOS</v>
          </cell>
          <cell r="B32">
            <v>1</v>
          </cell>
          <cell r="C32">
            <v>32</v>
          </cell>
          <cell r="D32">
            <v>6</v>
          </cell>
          <cell r="E32">
            <v>52123926</v>
          </cell>
          <cell r="F32">
            <v>33020</v>
          </cell>
          <cell r="G32" t="str">
            <v>LOZANO LEIDY VIVIANA</v>
          </cell>
          <cell r="H32">
            <v>83.33</v>
          </cell>
          <cell r="I32">
            <v>78.13</v>
          </cell>
          <cell r="J32" t="str">
            <v>ALCALDIA</v>
          </cell>
          <cell r="K32" t="str">
            <v>FATAL</v>
          </cell>
          <cell r="L32" t="str">
            <v>TEMA DEVOLUCIÓN AUTOS. RELLAMADA. UTILIZA EL UMM. LE DEJA EN ESPERA MIENTRAS REALIZA LA CONSULTA. NO HACE ACOMPAÑAMIENTO. DEBE TRANSMITIR LA INFO CON SEGURIDAD. LA AGENTE TOMA EL CONTROL DE LA LLAMADA. NO SOLICITÓ LOS DATOS</v>
          </cell>
          <cell r="M32">
            <v>127</v>
          </cell>
          <cell r="N32" t="str">
            <v>Solicita datos básicos (teléfono, cédula, entre otros)</v>
          </cell>
        </row>
        <row r="33">
          <cell r="A33" t="str">
            <v>CARLOS</v>
          </cell>
          <cell r="B33">
            <v>1</v>
          </cell>
          <cell r="C33">
            <v>33</v>
          </cell>
          <cell r="D33">
            <v>6</v>
          </cell>
          <cell r="E33">
            <v>52930029</v>
          </cell>
          <cell r="F33">
            <v>32739</v>
          </cell>
          <cell r="G33" t="str">
            <v xml:space="preserve">MARTINEZ AGUIRRE SANDRA LILIANA </v>
          </cell>
          <cell r="H33">
            <v>75</v>
          </cell>
          <cell r="I33">
            <v>78</v>
          </cell>
          <cell r="J33" t="str">
            <v>ALCALDIA</v>
          </cell>
          <cell r="K33" t="str">
            <v>FATAL</v>
          </cell>
          <cell r="L33" t="str">
            <v>TEMA ARRIVO PREDIAL. SOLICITA LOS DATOS. LE REMITE A SUPERCADE CON SUS HORARIOS O A CORFERIAS (  LE MENCIONÓ LOS HORARIOS DE ATENCIÓN ERRADOS). LE DA LAS FECHAS DE DESCUENTO. LE EXPLICA LA POSIBLE RAZÓN POR LA CUAL NO LE LLEGÓ EL FORMATO. DESPEDIDA ERRADA</v>
          </cell>
          <cell r="M33">
            <v>223</v>
          </cell>
          <cell r="N33" t="str">
            <v>Da la respuesta indicada a la solicitud ciudadana</v>
          </cell>
        </row>
        <row r="34">
          <cell r="A34" t="str">
            <v>CARLOS</v>
          </cell>
          <cell r="B34">
            <v>1</v>
          </cell>
          <cell r="C34">
            <v>34</v>
          </cell>
          <cell r="D34">
            <v>6</v>
          </cell>
          <cell r="E34">
            <v>80239648</v>
          </cell>
          <cell r="F34">
            <v>32745</v>
          </cell>
          <cell r="G34" t="str">
            <v xml:space="preserve">MENDOZA BARRETO CARLOS ARTURO </v>
          </cell>
          <cell r="H34">
            <v>75</v>
          </cell>
          <cell r="I34">
            <v>82.29</v>
          </cell>
          <cell r="J34" t="str">
            <v>ALCALDIA</v>
          </cell>
          <cell r="K34" t="str">
            <v>FATAL</v>
          </cell>
          <cell r="L34" t="str">
            <v xml:space="preserve">TEMA ATENCIÓN CON PRESISBEN SI AHORA TIENE ARS.  REGISTRA MAL LOS DATOS. INTENTA ACLARAR LO QUE REQUIERE LA CIUDADANA CON UNA SERÍE DE PREGUNTAS.  SOLICITA LOS DATOS PERO LOS INGRESA MAL. EL AGENTE LE DICE QUE COMO YA ESTÁ HABILITADA DEBE COMUNICARSE CON </v>
          </cell>
          <cell r="M34">
            <v>195</v>
          </cell>
          <cell r="N34" t="str">
            <v>Solicita datos básicos (teléfono, cédula, entre otros)</v>
          </cell>
        </row>
        <row r="35">
          <cell r="A35" t="str">
            <v>CARLOS</v>
          </cell>
          <cell r="B35">
            <v>1</v>
          </cell>
          <cell r="C35">
            <v>35</v>
          </cell>
          <cell r="D35">
            <v>8</v>
          </cell>
          <cell r="E35">
            <v>80168211</v>
          </cell>
          <cell r="F35">
            <v>33004</v>
          </cell>
          <cell r="G35" t="str">
            <v>BENITEZ ZAMBRANO CRISTINA</v>
          </cell>
          <cell r="H35">
            <v>100</v>
          </cell>
          <cell r="I35">
            <v>100</v>
          </cell>
          <cell r="J35" t="str">
            <v>ALCALDIA</v>
          </cell>
          <cell r="K35" t="str">
            <v>N/A</v>
          </cell>
          <cell r="L35" t="str">
            <v xml:space="preserve">TEMA LIQUIDACIÓN AUTOS. SOLICITA LOS DATOS. NO DETERMINA. LE PREGUNTA SINO LE LLEGÒ Y SI ES DE BOGOTÁ. LE PREGUNTA SI TIENE INTERNTPERO LA CIUDADANO LE DICE QUE NO. LE DA LAS FECHAS DE PAGO CON DESCUENTOS. LE DA LOS PUNTOS DE LIQUIDACIÓN CON SUS HORARIOS </v>
          </cell>
          <cell r="N35" t="str">
            <v>N/A</v>
          </cell>
        </row>
        <row r="36">
          <cell r="A36" t="str">
            <v>CARLOS</v>
          </cell>
          <cell r="B36">
            <v>1</v>
          </cell>
          <cell r="C36">
            <v>36</v>
          </cell>
          <cell r="D36">
            <v>8</v>
          </cell>
          <cell r="E36">
            <v>52234332</v>
          </cell>
          <cell r="F36">
            <v>32993</v>
          </cell>
          <cell r="G36" t="str">
            <v>MALDONADO YANIRA DEL PILAR</v>
          </cell>
          <cell r="H36">
            <v>100</v>
          </cell>
          <cell r="I36">
            <v>100</v>
          </cell>
          <cell r="J36" t="str">
            <v>ALCALDIA</v>
          </cell>
          <cell r="K36" t="str">
            <v>N/A</v>
          </cell>
          <cell r="L36" t="str">
            <v>TEMA ESTADO DE CUENTA DE UN AUTO. AL PARECER LA AGENTE ESTÁ MAL DE LA VOZ. LE PREGUNTA SI ES DE BOGOTÁ(SÍ). LA AGENTE LE DICE QUESE LE PUEDE DECIR QUE AÑOS DEBE PERO NO LOS VALORES. POR TAL RAZÓN LE REMITE AL SUPERCADE PARA QUE PUEDA SOLICITAR LAS LIQYUID</v>
          </cell>
          <cell r="M36">
            <v>289</v>
          </cell>
          <cell r="N36" t="str">
            <v>N/A</v>
          </cell>
        </row>
        <row r="37">
          <cell r="A37" t="str">
            <v>CARLOS</v>
          </cell>
          <cell r="B37">
            <v>2</v>
          </cell>
          <cell r="C37">
            <v>37</v>
          </cell>
          <cell r="D37">
            <v>8</v>
          </cell>
          <cell r="E37">
            <v>80759230</v>
          </cell>
          <cell r="F37">
            <v>32716</v>
          </cell>
          <cell r="G37" t="str">
            <v xml:space="preserve">LIZARAZO CONTRERAS LUIS CARLOS </v>
          </cell>
          <cell r="H37">
            <v>91.67</v>
          </cell>
          <cell r="I37">
            <v>85.42</v>
          </cell>
          <cell r="J37" t="str">
            <v>ALCALDIA</v>
          </cell>
          <cell r="K37" t="str">
            <v>CRITICO</v>
          </cell>
          <cell r="L37" t="str">
            <v xml:space="preserve">TEMA AUDIENCIAS CON EL ALCALDE. EL AGENTE LE SOLICITA LOS DATOS PERO NO LE SON DADOS. LE REMITE A 3813000, LUEGO EL CIUDADANO LE DICE QUE ESA INFORMACIÓN SE PROPORCIONA A TRAVÉS DE ESTA LÍNEA. GRACIAS A ESTO EL AGENTE SE DECIDIÓ POR REALIZAR LA CONSULTA. </v>
          </cell>
          <cell r="M37">
            <v>321</v>
          </cell>
          <cell r="N37" t="str">
            <v>N/A</v>
          </cell>
        </row>
        <row r="38">
          <cell r="A38" t="str">
            <v>CARLOS</v>
          </cell>
          <cell r="B38">
            <v>1</v>
          </cell>
          <cell r="C38">
            <v>38</v>
          </cell>
          <cell r="D38">
            <v>8</v>
          </cell>
          <cell r="E38">
            <v>79052816</v>
          </cell>
          <cell r="F38">
            <v>33005</v>
          </cell>
          <cell r="G38" t="str">
            <v>JIMENEZ MARTINEZ SANDRA MILENA</v>
          </cell>
          <cell r="H38">
            <v>66.67</v>
          </cell>
          <cell r="I38">
            <v>70.83</v>
          </cell>
          <cell r="J38" t="str">
            <v>ALCALDIA</v>
          </cell>
          <cell r="K38" t="str">
            <v>FATAL</v>
          </cell>
          <cell r="L38" t="str">
            <v>TEMA ATENCIÓN EN SUPERCADE POR CAMBIO DE ESTRATO. DÍA MIÉRCOLES 7. NO REALIZA LOS FILTROS NECESARIOS PARA ACLARAR LA INFORMACIÓN. ASUME QUE ES SISTEMA PREFERENCIAL POR EL HECHO DE SER ESTRATO 2 PERO ELLA DICE QUE ES ESTRATRO TRES. LE REMITE A CATASTRO ( A</v>
          </cell>
          <cell r="M38">
            <v>155</v>
          </cell>
          <cell r="N38" t="str">
            <v>Realiza los filtros necesarios</v>
          </cell>
        </row>
        <row r="39">
          <cell r="A39" t="str">
            <v>CARLOS</v>
          </cell>
          <cell r="B39">
            <v>2</v>
          </cell>
          <cell r="C39">
            <v>39</v>
          </cell>
          <cell r="D39">
            <v>8</v>
          </cell>
          <cell r="E39">
            <v>51955040</v>
          </cell>
          <cell r="F39">
            <v>33008</v>
          </cell>
          <cell r="G39" t="str">
            <v>ALARCON CAICEDO JOSE ARMANDO</v>
          </cell>
          <cell r="H39">
            <v>100</v>
          </cell>
          <cell r="I39">
            <v>93.75</v>
          </cell>
          <cell r="J39" t="str">
            <v>ALCALDIA</v>
          </cell>
          <cell r="K39" t="str">
            <v>CRITICO</v>
          </cell>
          <cell r="L39" t="str">
            <v>TEMA FUNCIONES DE TEATRO. SOLICITA LOS DATOS.  LE DEJA EN ESPERA SIN HACER ACOMPAÑAMEINTO MEINTRAS VERIFICA EN INTRANET. RETOMA Y LE COMIENZA A DAR LA INFORMACIÓN EN LOS DIVERSOS PUNTOS DE LA CIUDAD. UTILIZA EL BUENO COMO MULETILLA . SIEMPRE DEBE USAR FRA</v>
          </cell>
          <cell r="M39">
            <v>140</v>
          </cell>
          <cell r="N39" t="str">
            <v>N/A</v>
          </cell>
        </row>
        <row r="40">
          <cell r="A40" t="str">
            <v>CARLOS</v>
          </cell>
          <cell r="B40">
            <v>2</v>
          </cell>
          <cell r="C40">
            <v>40</v>
          </cell>
          <cell r="D40">
            <v>8</v>
          </cell>
          <cell r="E40">
            <v>52151391</v>
          </cell>
          <cell r="F40">
            <v>33001</v>
          </cell>
          <cell r="G40" t="str">
            <v>ALVAREZ MOLANO EDGAR</v>
          </cell>
          <cell r="H40">
            <v>75</v>
          </cell>
          <cell r="I40">
            <v>69.790000000000006</v>
          </cell>
          <cell r="J40" t="str">
            <v>ALCALDIA</v>
          </cell>
          <cell r="K40" t="str">
            <v>FATAL</v>
          </cell>
          <cell r="L40" t="str">
            <v>TEMA SERVICIO SUPERCADE NO DEJA QUE TERMINE LO QUE REQUIERE POR SOLICITAR LOS DATOS. DA MAL LA INFORMACIÓN LE DICE QUE EL SIETE HABRÁ SERVICIO HASTA LAS CUATRO . EL CIUDADANO INDAGÓ Y EL AGENTE ACLARÓ LA INFORMACIÓN ERRADA QUE HABÍA DADO. NO HACE ACOMPAÑA</v>
          </cell>
          <cell r="M40">
            <v>136</v>
          </cell>
          <cell r="N40" t="str">
            <v>Realiza los filtros necesarios</v>
          </cell>
        </row>
        <row r="41">
          <cell r="A41" t="str">
            <v>CARLOS</v>
          </cell>
          <cell r="B41">
            <v>2</v>
          </cell>
          <cell r="C41">
            <v>41</v>
          </cell>
          <cell r="D41">
            <v>8</v>
          </cell>
          <cell r="E41">
            <v>35331044</v>
          </cell>
          <cell r="F41">
            <v>32521</v>
          </cell>
          <cell r="G41" t="str">
            <v xml:space="preserve">ARANGUREN PIRE JAQUELINE </v>
          </cell>
          <cell r="H41">
            <v>83.33</v>
          </cell>
          <cell r="I41">
            <v>82.29</v>
          </cell>
          <cell r="J41" t="str">
            <v>ALCALDIA</v>
          </cell>
          <cell r="K41" t="str">
            <v>FATAL</v>
          </cell>
          <cell r="L41" t="str">
            <v>TEMA ATENCIÓN EN CADES. LE PREGUNTA A CUÁL DESEA DIRIGIRSE. RETOMA Y LE MENCIONA LOS HORARIOS DE ATENCIÓN, INCLUYENDO LO RELACIONADO CON EL SUPERCADE. NO PREGUNTÓ QUE TRÁMITE REQUIRE. EN UN RAPICADE SÓLO SE PAGAN SERVICIOS PÚBLICOS PERO NO HAY EVIDENCIA D</v>
          </cell>
          <cell r="M41">
            <v>178</v>
          </cell>
          <cell r="N41" t="str">
            <v>Realiza los filtros necesarios</v>
          </cell>
        </row>
        <row r="42">
          <cell r="A42" t="str">
            <v>CARLOS</v>
          </cell>
          <cell r="B42">
            <v>3</v>
          </cell>
          <cell r="C42">
            <v>42</v>
          </cell>
          <cell r="D42">
            <v>8</v>
          </cell>
          <cell r="E42">
            <v>52387221</v>
          </cell>
          <cell r="F42">
            <v>32535</v>
          </cell>
          <cell r="G42" t="str">
            <v>BARACALDO ORTIZ AURA JOHANNA</v>
          </cell>
          <cell r="H42">
            <v>83.33</v>
          </cell>
          <cell r="I42">
            <v>90</v>
          </cell>
          <cell r="K42" t="str">
            <v>FATAL</v>
          </cell>
          <cell r="L42" t="str">
            <v>TEMA TARIFA PLENA 6/ DEVALÚO. LA AGENTE LE DICE QUE ES PARA ESTRATO 1,2,3 QUE SUPERA LOS 44,600,000 MILLONES Y DEPENDE  DEL USO. LA AGENTE LE EXPLICA CÓMO SE SACA LA LIQUIDACIÓN. ASIMISMO LE COMENTA EL PORQUE DE LA DEVALUACIÓN: FALTA DE ALAMENDAS ZONAS DE</v>
          </cell>
          <cell r="M42">
            <v>205</v>
          </cell>
          <cell r="N42" t="str">
            <v>Solicita datos básicos (teléfono, cédula, entre otros)</v>
          </cell>
        </row>
        <row r="43">
          <cell r="A43" t="str">
            <v>CARLOS</v>
          </cell>
          <cell r="B43">
            <v>2</v>
          </cell>
          <cell r="C43">
            <v>43</v>
          </cell>
          <cell r="D43">
            <v>8</v>
          </cell>
          <cell r="E43">
            <v>80218292</v>
          </cell>
          <cell r="F43">
            <v>33009</v>
          </cell>
          <cell r="G43" t="str">
            <v>BAUTISTA NIDIA YECENIA</v>
          </cell>
          <cell r="H43">
            <v>91.67</v>
          </cell>
          <cell r="I43">
            <v>92.71</v>
          </cell>
          <cell r="J43" t="str">
            <v>ALCALDIA</v>
          </cell>
          <cell r="K43" t="str">
            <v>POR MEJORAR</v>
          </cell>
          <cell r="L43" t="str">
            <v>TEMA ARRENDAMIENTOS. LA AGENTE LE DICE QUE ELLA TIENE EL AUMENTO. SOLICITA LOS DATOS PERO ELLA LE DICE QUE NO SE LA SABE. LE DEJA EN ESPERA MIENTRAS REALIZA LA VERIFICACIÓN. NO HACE ACOMPAÑAMIENTO. RETOMA Y LE DA LOS DATOS El incremento en el valor de arr</v>
          </cell>
          <cell r="M43">
            <v>182</v>
          </cell>
          <cell r="N43" t="str">
            <v>N/A</v>
          </cell>
        </row>
        <row r="44">
          <cell r="A44" t="str">
            <v>CARLOS</v>
          </cell>
          <cell r="B44">
            <v>2</v>
          </cell>
          <cell r="C44">
            <v>44</v>
          </cell>
          <cell r="D44">
            <v>8</v>
          </cell>
          <cell r="E44">
            <v>80168211</v>
          </cell>
          <cell r="F44">
            <v>33004</v>
          </cell>
          <cell r="G44" t="str">
            <v>BENITEZ ZAMBRANO CRISTINA</v>
          </cell>
          <cell r="H44">
            <v>91.67</v>
          </cell>
          <cell r="I44">
            <v>90.63</v>
          </cell>
          <cell r="J44" t="str">
            <v>ALCALDIA</v>
          </cell>
          <cell r="K44" t="str">
            <v>POR MEJORAR</v>
          </cell>
          <cell r="L44" t="str">
            <v>TEMA  ESTADO DE CUENTA AUTO. LE PREGUNTA SI ESTÁ MATRÍCULADO EN LA CIUDAD. LE SOLICITA LOS DATOS  Y LA PLACA DEL AUTO PARA REALIZAR LA VERIFICACIÓN.  LE DEJA EN ESPERA SIN HACER ACOMPAÑAMIENTO. RETOMA Y LE COMENTA LOS AÑOS QUE ESTÁ DEBIENDO. PARA LA LIQUI</v>
          </cell>
          <cell r="M44">
            <v>238</v>
          </cell>
          <cell r="N44" t="str">
            <v>N/A</v>
          </cell>
        </row>
        <row r="45">
          <cell r="A45" t="str">
            <v>CARLOS</v>
          </cell>
          <cell r="B45">
            <v>2</v>
          </cell>
          <cell r="C45">
            <v>45</v>
          </cell>
          <cell r="D45">
            <v>8</v>
          </cell>
          <cell r="E45">
            <v>39566210</v>
          </cell>
          <cell r="F45">
            <v>32598</v>
          </cell>
          <cell r="G45" t="str">
            <v>CELY ORTIZ PEDRO ANTONIO</v>
          </cell>
          <cell r="H45">
            <v>91.67</v>
          </cell>
          <cell r="I45">
            <v>89.58</v>
          </cell>
          <cell r="J45" t="str">
            <v>ALCALDIA</v>
          </cell>
          <cell r="K45" t="str">
            <v>POR MEJORAR</v>
          </cell>
          <cell r="L45" t="str">
            <v>TEMA DESENGLOBE EDIFICIO. SOLICITA LOS DATOS. LE DEJA EN ESPERA MIENTRAS REALIZA LA CONSULTA. NO HACE ACOMPAÑAMIENTO. HACE LA VERIFICACIÓN ADECUADA EN RED CAPITAL Y PÁGINA WEB. LE DA LOS HORARIOS DE LA SEMANA SIGUIENTE A SEMANA SANTA. LE MENCIONA LOS REQU</v>
          </cell>
          <cell r="M45">
            <v>298</v>
          </cell>
          <cell r="N45" t="str">
            <v>N/A</v>
          </cell>
        </row>
        <row r="46">
          <cell r="A46" t="str">
            <v>CARLOS</v>
          </cell>
          <cell r="B46">
            <v>2</v>
          </cell>
          <cell r="C46">
            <v>46</v>
          </cell>
          <cell r="D46">
            <v>8</v>
          </cell>
          <cell r="E46">
            <v>52054951</v>
          </cell>
          <cell r="F46">
            <v>32544</v>
          </cell>
          <cell r="G46" t="str">
            <v xml:space="preserve">BARRIOS PADILLA ANGELA BRIYID </v>
          </cell>
          <cell r="H46">
            <v>91.67</v>
          </cell>
          <cell r="I46">
            <v>92.71</v>
          </cell>
          <cell r="J46" t="str">
            <v>ALCALDIA</v>
          </cell>
          <cell r="K46" t="str">
            <v>POR MEJORAR</v>
          </cell>
          <cell r="L46" t="str">
            <v>TEMA ARRIVO DEL PREDIAL. LA CIUDADANA LE DICE QUE NO LE HA LLEGADO EL FORMULARIO. LA AGENTE LE DICE QUE ESPERA AL 15 DE ABRIL PARA QUE LE LLEGUE. LUEGO LE COMENTA LOS PUNTOS DE SOLICITUD: SUPERCADE Y CORFERIAS CON SUS HORARIOS Y DIRECCIONES. NO LE MENCION</v>
          </cell>
          <cell r="M46">
            <v>116</v>
          </cell>
          <cell r="N46" t="str">
            <v>N/A</v>
          </cell>
        </row>
        <row r="47">
          <cell r="A47" t="str">
            <v>CARLOS</v>
          </cell>
          <cell r="B47">
            <v>2</v>
          </cell>
          <cell r="C47">
            <v>47</v>
          </cell>
          <cell r="D47">
            <v>8</v>
          </cell>
          <cell r="E47">
            <v>52559906</v>
          </cell>
          <cell r="F47">
            <v>32603</v>
          </cell>
          <cell r="G47" t="str">
            <v>CHACÓN BARBA VIVIANA MILENA</v>
          </cell>
          <cell r="H47">
            <v>91.67</v>
          </cell>
          <cell r="I47">
            <v>92.71</v>
          </cell>
          <cell r="J47" t="str">
            <v>ALCALDIA</v>
          </cell>
          <cell r="K47" t="str">
            <v>POR MEJORAR</v>
          </cell>
          <cell r="L47" t="str">
            <v>TEMA PROGRAMACIÓN TEATRO (CUENTERÍA). LE DEJA EN ESPERA MIENTRAS VERIFICA. RETOMA Y LE DICE QUE NO SE TIENEN DATOS SOBRE CUENTERÍA. SOLICITA LOS DATOS. NO LE MENCIONÓ NADA CON RELACIÓN A LA PROGRAMACIÓN HASTA QUE LA CIUDADANA LA SOLICITÓ.  AL FINA L EL RE</v>
          </cell>
          <cell r="M47">
            <v>151</v>
          </cell>
          <cell r="N47" t="str">
            <v>N/A</v>
          </cell>
        </row>
        <row r="48">
          <cell r="A48" t="str">
            <v>CARLOS</v>
          </cell>
          <cell r="B48">
            <v>2</v>
          </cell>
          <cell r="C48">
            <v>48</v>
          </cell>
          <cell r="D48">
            <v>8</v>
          </cell>
          <cell r="E48">
            <v>79599487</v>
          </cell>
          <cell r="F48">
            <v>32669</v>
          </cell>
          <cell r="G48" t="str">
            <v>GONZALEZ BARBOSA ANDRUBAL</v>
          </cell>
          <cell r="H48">
            <v>91.67</v>
          </cell>
          <cell r="I48">
            <v>94.79</v>
          </cell>
          <cell r="J48" t="str">
            <v>ALCALDIA</v>
          </cell>
          <cell r="K48" t="str">
            <v>POR MEJORAR</v>
          </cell>
          <cell r="L48" t="str">
            <v>TEMA ACERCA PROGRAMA TRATO HECHO. EL AGENTE INTENTA ACLARAR QUE REQUIERE Y LE PREGUNTA SI ESTÁ INTERESADA EN UN CRÉDITO O PARA MICROEMPRESAS. LE DEJA EN ESPERA MIENTRAS VERIFICA. RETOMA Y LE DA LOS DATOS BÁSICOS DE LA  ENTIDAD PARA QUE OBTENGA LA INFORMAC</v>
          </cell>
          <cell r="M48">
            <v>167</v>
          </cell>
          <cell r="N48" t="str">
            <v>N/A</v>
          </cell>
        </row>
        <row r="49">
          <cell r="A49" t="str">
            <v>CARLOS</v>
          </cell>
          <cell r="B49">
            <v>2</v>
          </cell>
          <cell r="C49">
            <v>49</v>
          </cell>
          <cell r="D49">
            <v>8</v>
          </cell>
          <cell r="E49">
            <v>79052816</v>
          </cell>
          <cell r="F49">
            <v>33005</v>
          </cell>
          <cell r="G49" t="str">
            <v>JIMENEZ MARTINEZ SANDRA MILENA</v>
          </cell>
          <cell r="H49">
            <v>91.67</v>
          </cell>
          <cell r="I49">
            <v>90.63</v>
          </cell>
          <cell r="J49" t="str">
            <v>ALCALDIA</v>
          </cell>
          <cell r="K49" t="str">
            <v>POR MEJORAR</v>
          </cell>
          <cell r="L49" t="str">
            <v>TEMA PROGRAMACIÓN TEATRO CALLEJERO. UTILIZA EL A VER COMO MULETILLA. LE MENCIONA LAS OBRAS QUE SE PRESENTARÁN EN LOS DIFERENTES PUNTOS DE LA CIUDAD. HACE PERMANENTEMENTE SONIDOS AL ACLARA SU GARGANTA. LE DEEJ EN ESPETA MIENTRAS CORROBORA EN QUE CONSISTE U</v>
          </cell>
          <cell r="M49">
            <v>227</v>
          </cell>
          <cell r="N49" t="str">
            <v>N/A</v>
          </cell>
        </row>
        <row r="50">
          <cell r="A50" t="str">
            <v>CARLOS</v>
          </cell>
          <cell r="B50">
            <v>2</v>
          </cell>
          <cell r="C50">
            <v>50</v>
          </cell>
          <cell r="D50">
            <v>8</v>
          </cell>
          <cell r="E50">
            <v>35331044</v>
          </cell>
          <cell r="F50">
            <v>33020</v>
          </cell>
          <cell r="G50" t="str">
            <v>LOZANO LEIDY VIVIANA</v>
          </cell>
          <cell r="H50">
            <v>100</v>
          </cell>
          <cell r="I50">
            <v>97.92</v>
          </cell>
          <cell r="J50" t="str">
            <v>ALCALDIA</v>
          </cell>
          <cell r="K50" t="str">
            <v>N/A</v>
          </cell>
          <cell r="L50" t="str">
            <v>TEMA TEATRO CALLEJERO. LE DEJA EN ESPERA MIENTRAS REALIZA LA VERIFICACIÓN. SIN HACER ACOMPAÑAMIENTO. LA AGENTE DETERMINA LA UBICACIÓN DE LA CIUDADANA. LA AGENTE LE COMIENZA A MENCIONAR LOS PUNTOS EN DONDE HABRÁ ESTE TIPO DE EVENTOS. SIN EMBARGO, LE MENCIO</v>
          </cell>
          <cell r="M50">
            <v>249</v>
          </cell>
          <cell r="N50" t="str">
            <v>N/A</v>
          </cell>
        </row>
        <row r="51">
          <cell r="A51" t="str">
            <v>CARLOS</v>
          </cell>
          <cell r="B51">
            <v>2</v>
          </cell>
          <cell r="C51">
            <v>51</v>
          </cell>
          <cell r="D51">
            <v>8</v>
          </cell>
          <cell r="E51">
            <v>52930029</v>
          </cell>
          <cell r="F51">
            <v>32739</v>
          </cell>
          <cell r="G51" t="str">
            <v xml:space="preserve">MARTINEZ AGUIRRE SANDRA LILIANA </v>
          </cell>
          <cell r="H51">
            <v>91.67</v>
          </cell>
          <cell r="I51">
            <v>91</v>
          </cell>
          <cell r="J51" t="str">
            <v>ALCALDIA</v>
          </cell>
          <cell r="K51" t="str">
            <v>POR MEJORAR</v>
          </cell>
          <cell r="L51" t="str">
            <v xml:space="preserve">TEMA FRECUENCIA EMPRESAS DE ASEO. NO UTILIZA EL GUIÓN ADECUADO DE SALUDO. LE SOLICITA LOS DATOS. LE DEJE EN ESPERA PARA CONSULTAR  PREGUNTÓ EN QUE BARRIO O LOCALIDAD DÓNDE VIVE. RETOMA Y LE DICE QUE LE COMPETA A ASEO CAPITAL EL CUAL LABORARÁ NORMALMENTE. </v>
          </cell>
          <cell r="M51">
            <v>126</v>
          </cell>
          <cell r="N51" t="str">
            <v>N/A</v>
          </cell>
        </row>
        <row r="52">
          <cell r="A52" t="str">
            <v>CARLOS</v>
          </cell>
          <cell r="B52">
            <v>2</v>
          </cell>
          <cell r="C52">
            <v>52</v>
          </cell>
          <cell r="D52">
            <v>12</v>
          </cell>
          <cell r="E52">
            <v>52453650</v>
          </cell>
          <cell r="F52">
            <v>1234</v>
          </cell>
          <cell r="G52" t="str">
            <v>MEJÍA CÁCERES PAOLA ANDREA</v>
          </cell>
          <cell r="H52">
            <v>100</v>
          </cell>
          <cell r="I52">
            <v>97.92</v>
          </cell>
          <cell r="J52" t="str">
            <v>ALCALDIA</v>
          </cell>
          <cell r="K52" t="str">
            <v>N/A</v>
          </cell>
          <cell r="L52" t="str">
            <v>TEMA ACERCA DE LA ATENCIÓN DEL JARDÍN BOTÁNICO. LE DEJA EN ESPERA MIENTRAS REALIZA LA VERIFICACIÓN SIN HACER ACOMPAÑAMIENTO. RETOMA Y LE COMENTA QUE NO SE TIENE INFORMACIÓN CON RELACIÓN AQUE NO VAYAN A ATENDER. SIN EMBARGO, LE DICE QUE SE COMUNIQUE CON LA</v>
          </cell>
          <cell r="M52">
            <v>198</v>
          </cell>
          <cell r="N52" t="str">
            <v>N/A</v>
          </cell>
        </row>
        <row r="53">
          <cell r="A53" t="str">
            <v>CARLOS</v>
          </cell>
          <cell r="B53">
            <v>3</v>
          </cell>
          <cell r="C53">
            <v>53</v>
          </cell>
          <cell r="D53">
            <v>12</v>
          </cell>
          <cell r="E53">
            <v>51955040</v>
          </cell>
          <cell r="F53">
            <v>33008</v>
          </cell>
          <cell r="G53" t="str">
            <v>ALARCON CAICEDO JOSE ARMANDO</v>
          </cell>
          <cell r="H53">
            <v>91.67</v>
          </cell>
          <cell r="I53">
            <v>88.54</v>
          </cell>
          <cell r="J53" t="str">
            <v>ALCALDIA</v>
          </cell>
          <cell r="K53" t="str">
            <v>POR MEJORAR</v>
          </cell>
          <cell r="L53" t="str">
            <v>TEMA VENCIMIENTO PREDIAL. SOLICITA LOS DATOS. PREGUNTA EL ESTRATO. DEBE TRANSMITIR CON MÁS SEGURIDAD. LE COMENTA QUE ES HASTA EL 23 DE ABRIL CON EL 10%. CONVIERTE EL BUENO EN MULETILLA. LO REMITE A CORFERIAS Y SUPERCADE CON HORARIOS DE ATENCIÓN. NO LE MEN</v>
          </cell>
          <cell r="M53">
            <v>150</v>
          </cell>
          <cell r="N53" t="str">
            <v>N/A</v>
          </cell>
        </row>
        <row r="54">
          <cell r="A54" t="str">
            <v>CARLOS</v>
          </cell>
          <cell r="B54">
            <v>3</v>
          </cell>
          <cell r="C54">
            <v>54</v>
          </cell>
          <cell r="D54">
            <v>12</v>
          </cell>
          <cell r="E54">
            <v>35331044</v>
          </cell>
          <cell r="F54">
            <v>32521</v>
          </cell>
          <cell r="G54" t="str">
            <v xml:space="preserve">ARANGUREN PIRE JAQUELINE </v>
          </cell>
          <cell r="H54">
            <v>100</v>
          </cell>
          <cell r="I54">
            <v>100</v>
          </cell>
          <cell r="J54" t="str">
            <v>ALCALDIA</v>
          </cell>
          <cell r="K54" t="str">
            <v>N/A</v>
          </cell>
          <cell r="L54" t="str">
            <v>TEMA OBRAS CALLEJERAS. PREGUNTA LA ZONA DE LA CIUDAD. LE DEJA EN ESPERA MIENTRAS REALIZA LA VERIFICACIÓN. RETOMA A TIEMPO Y LE DICE LO QUE SE REALIZARÁ EN EL CENTRO, LE MENCIONA LAS OBRAS DEL DÍA EN DIVERSOS LUGARES DE LA CIUDAD CON SU HORARIO Y SU CORRES</v>
          </cell>
          <cell r="M54">
            <v>202</v>
          </cell>
          <cell r="N54" t="str">
            <v>N/A</v>
          </cell>
        </row>
        <row r="55">
          <cell r="A55" t="str">
            <v>CARLOS</v>
          </cell>
          <cell r="B55">
            <v>2</v>
          </cell>
          <cell r="C55">
            <v>55</v>
          </cell>
          <cell r="D55">
            <v>12</v>
          </cell>
          <cell r="E55">
            <v>52911653</v>
          </cell>
          <cell r="F55">
            <v>32609</v>
          </cell>
          <cell r="G55" t="str">
            <v xml:space="preserve">CONTRERAS GARCIA ANGELICA </v>
          </cell>
          <cell r="H55">
            <v>75</v>
          </cell>
          <cell r="I55">
            <v>81</v>
          </cell>
          <cell r="J55" t="str">
            <v>ALCALDIA</v>
          </cell>
          <cell r="K55" t="str">
            <v>FATAL</v>
          </cell>
          <cell r="L55" t="str">
            <v xml:space="preserve">TEMA CAMBIO DE NOMBRE PREDIAL ESTRATO 5. SOLICITA LOS DATOS. LE PREGUNTA SI YA REALIZÓ LA INCORPORACIÓN DE NUEVO PROPIETARIO. LUEGO LE DICE QUE PUEDE PAGAR A NOMBRE DE QUIEN LE LLEGÓ O CAMBIAR EL FORMULARIO. NO LE MENCIONÓ EN DÓNDE LOS PUEDE COMPRAR. CON </v>
          </cell>
          <cell r="M55">
            <v>135</v>
          </cell>
          <cell r="N55" t="str">
            <v>Sigue el procedimiento de consulta</v>
          </cell>
        </row>
        <row r="56">
          <cell r="A56" t="str">
            <v>CARLOS</v>
          </cell>
          <cell r="B56">
            <v>1</v>
          </cell>
          <cell r="C56">
            <v>56</v>
          </cell>
          <cell r="D56">
            <v>12</v>
          </cell>
          <cell r="E56">
            <v>11226187</v>
          </cell>
          <cell r="F56">
            <v>32748</v>
          </cell>
          <cell r="G56" t="str">
            <v>MIRQUE ORJUELA FRANCY JANETH</v>
          </cell>
          <cell r="H56">
            <v>75</v>
          </cell>
          <cell r="I56">
            <v>80.209999999999994</v>
          </cell>
          <cell r="J56" t="str">
            <v>ALCALDIA</v>
          </cell>
          <cell r="K56" t="str">
            <v>FATAL</v>
          </cell>
          <cell r="L56" t="str">
            <v>TEMA LIQUIDACIÓN AUTOS. SOLICITA LOS DATOS. NO PREGUNTÓ SI ESTÁ MATRICULADO EN LA CIUDAD. LA AGENTE INTENTA EXPLICARLE COMO LIQUIDARLO POR ESTA VÍA (INTERNET). LE COMENTA QUE TIENE UN CARRO VERDE( LA PÁGINA WEB). LA AGENTE LE DICE QUE NO SE LE PUEDE DAR E</v>
          </cell>
          <cell r="M56">
            <v>218</v>
          </cell>
          <cell r="N56" t="str">
            <v>N/A</v>
          </cell>
        </row>
        <row r="57">
          <cell r="A57" t="str">
            <v>CARLOS</v>
          </cell>
          <cell r="B57">
            <v>1</v>
          </cell>
          <cell r="C57">
            <v>57</v>
          </cell>
          <cell r="D57">
            <v>12</v>
          </cell>
          <cell r="E57">
            <v>80239939</v>
          </cell>
          <cell r="F57">
            <v>32766</v>
          </cell>
          <cell r="G57" t="str">
            <v>MORENO GIRALDO MILTON URIEL</v>
          </cell>
          <cell r="H57">
            <v>91.67</v>
          </cell>
          <cell r="I57">
            <v>92.71</v>
          </cell>
          <cell r="J57" t="str">
            <v>ALCALDIA</v>
          </cell>
          <cell r="K57" t="str">
            <v>POR MEJORAR</v>
          </cell>
          <cell r="L57" t="str">
            <v>TEMA PRESENTACIÓN SIN PAGO DEL PREDIAL. EL AGENTE LE DICE QUE SE EXTIENDE HASTA EL 23 DE ENERO CON EL 10%. SI ELLA DESEA PUEDE PAGAR HASTA EL 9 DE JULIO CON ESO SE EVITA LA SANCIÓN. DEBE TRANSMITIR LA INFORMACIÓN CON MAYOR PROPIEDAD. LE DEJA EN ESPERA MIE</v>
          </cell>
          <cell r="M57">
            <v>175</v>
          </cell>
          <cell r="N57" t="str">
            <v>N/A</v>
          </cell>
        </row>
        <row r="58">
          <cell r="A58" t="str">
            <v>CARLOS</v>
          </cell>
          <cell r="B58">
            <v>1</v>
          </cell>
          <cell r="C58">
            <v>58</v>
          </cell>
          <cell r="D58">
            <v>12</v>
          </cell>
          <cell r="E58">
            <v>52193316</v>
          </cell>
          <cell r="F58">
            <v>32527</v>
          </cell>
          <cell r="G58" t="str">
            <v xml:space="preserve">ARIAS SALAVARRIETA ANGELA IVONNE </v>
          </cell>
          <cell r="H58">
            <v>100</v>
          </cell>
          <cell r="I58">
            <v>97.92</v>
          </cell>
          <cell r="J58" t="str">
            <v>ALCALDIA</v>
          </cell>
          <cell r="K58" t="str">
            <v>POR MEJORAR</v>
          </cell>
          <cell r="L58" t="str">
            <v xml:space="preserve">TEMA DATO TELEFÓNICO DE LA DIAN PARA PERSONAS JURÍDICAS. LE DEJA EN ESPERA MIENTRAS REALIZA LA CONSULTA. NO HACE ACOMPAÑAMIENTO. RETOMA Y LE DA LOS DATOS PARA PERSONAS JURIDICAS DE LA DIAN SEGÚN RED CAPITAL. NO SOLICITÓ LOS DATOS YA QUE ES UN DATO BÁSICO </v>
          </cell>
          <cell r="M58">
            <v>168</v>
          </cell>
          <cell r="N58" t="str">
            <v>N/A</v>
          </cell>
        </row>
        <row r="59">
          <cell r="A59" t="str">
            <v>CARLOS</v>
          </cell>
          <cell r="B59">
            <v>2</v>
          </cell>
          <cell r="C59">
            <v>59</v>
          </cell>
          <cell r="D59">
            <v>12</v>
          </cell>
          <cell r="E59">
            <v>51958281</v>
          </cell>
          <cell r="F59">
            <v>33028</v>
          </cell>
          <cell r="G59" t="str">
            <v>BUSTOS SUAREZ NIDIA CAROLINA</v>
          </cell>
          <cell r="H59">
            <v>83.33</v>
          </cell>
          <cell r="I59">
            <v>87.5</v>
          </cell>
          <cell r="J59" t="str">
            <v>ALCALDIA</v>
          </cell>
          <cell r="K59" t="str">
            <v>FATAL</v>
          </cell>
          <cell r="L59" t="str">
            <v>TEMA LIQUIDACIÓN GARAJE. SOLICITA LOS DATOS. LE DICE SEÑOR CON EL NOMBRE. LE PREGUNTA SI TIENE EL AVALÚO DEL GARAJE. ÉL DICE QUE NO. LA AGENTE LE REMITE A SOLICITAR UN BOLETÍN CATASTRAL PARA DETERMINAR EL VALOR. ASIMSIMO LE DA A ENTENDER QUE PUEDE USAR EL</v>
          </cell>
          <cell r="M59">
            <v>175</v>
          </cell>
          <cell r="N59" t="str">
            <v>Sigue el procedimiento de consulta</v>
          </cell>
        </row>
        <row r="60">
          <cell r="A60" t="str">
            <v>CARLOS</v>
          </cell>
          <cell r="B60">
            <v>2</v>
          </cell>
          <cell r="C60">
            <v>60</v>
          </cell>
          <cell r="D60">
            <v>12</v>
          </cell>
          <cell r="E60">
            <v>79865995</v>
          </cell>
          <cell r="F60">
            <v>32584</v>
          </cell>
          <cell r="G60" t="str">
            <v>CARVAJAL VILLALBA DIANA MARCELA</v>
          </cell>
          <cell r="H60">
            <v>91.67</v>
          </cell>
          <cell r="I60">
            <v>89.58</v>
          </cell>
          <cell r="J60" t="str">
            <v>ALCALDIA</v>
          </cell>
          <cell r="K60" t="str">
            <v>POR MEJORAR</v>
          </cell>
          <cell r="L60" t="str">
            <v>TEMA COMPRA APTO OCTUBRE 2003/ PAGO PREDIAL POR CONSTRUCTORA O POR ÉL. LE DEJA EN ESPERA MIENTRAS REALIZA LA CONSULTA. NO HACE ACOMPAÑAMIENTO. LA AGENTE RETOMA Y LE DICE QUE A PARTIR DEL UNO DE ENERO SE COBRARÁ EL IMPUESTO. NO CONFIRMÓ SI LO DEBÍA PAGAR É</v>
          </cell>
          <cell r="M60">
            <v>167</v>
          </cell>
          <cell r="N60" t="str">
            <v>N/A</v>
          </cell>
        </row>
        <row r="61">
          <cell r="A61" t="str">
            <v>CARLOS</v>
          </cell>
          <cell r="B61">
            <v>2</v>
          </cell>
          <cell r="C61">
            <v>61</v>
          </cell>
          <cell r="D61">
            <v>12</v>
          </cell>
          <cell r="E61">
            <v>52802616</v>
          </cell>
          <cell r="F61">
            <v>32558</v>
          </cell>
          <cell r="G61" t="str">
            <v>BERNAL  LOPEZ WINSTON ANTONIO</v>
          </cell>
          <cell r="H61">
            <v>91.67</v>
          </cell>
          <cell r="I61">
            <v>87.5</v>
          </cell>
          <cell r="J61" t="str">
            <v>ALCALDIA</v>
          </cell>
          <cell r="K61" t="str">
            <v>POR MEJORAR</v>
          </cell>
          <cell r="L61" t="str">
            <v xml:space="preserve">TEMA DUPLICACIÓN DEL VALOR POR COMPARENDO. EL AGENTE LE DEJA EN ESPERA Y LE DICE QUE LE VA A CONSEGUIR EL DATO TELEFÓNICO DE LA  ENTIDAD PARA QUE LE ACLAREN. ( ESO ESTÁ EN RED CAPITAL). NO HACE ACOMPAÑAMIENTO. DEBE OPTIMIZAR LOS TIEMPOS DE ESPERA. RETOMA </v>
          </cell>
          <cell r="M61">
            <v>242</v>
          </cell>
          <cell r="N61" t="str">
            <v>N/A</v>
          </cell>
        </row>
        <row r="62">
          <cell r="A62" t="str">
            <v>CARLOS</v>
          </cell>
          <cell r="B62">
            <v>3</v>
          </cell>
          <cell r="C62">
            <v>62</v>
          </cell>
          <cell r="D62">
            <v>12</v>
          </cell>
          <cell r="E62">
            <v>80759230</v>
          </cell>
          <cell r="F62">
            <v>32716</v>
          </cell>
          <cell r="G62" t="str">
            <v xml:space="preserve">LIZARAZO CONTRERAS LUIS CARLOS </v>
          </cell>
          <cell r="H62">
            <v>100</v>
          </cell>
          <cell r="I62">
            <v>94.79</v>
          </cell>
          <cell r="J62" t="str">
            <v>ALCALDIA</v>
          </cell>
          <cell r="K62" t="str">
            <v>CRITICO</v>
          </cell>
          <cell r="L62" t="str">
            <v>TEMA PLAZA DE LOS ARTESANOS. SOLICITA LOS DATOS. LE DEJE EN ESPERA MIENTRAS REALIZA LA VERIFICACIÓN SIN HACER ACOMPAÑAMIENTO. RETOMA Y LE DA LA INFORMACIÓN . DEBE TRANSMITIR CON MAYOR SEGURIDAD LA INFORMACIÓN YA QUIE SE COMPLICÓ DANDO LOS DATOS DE LO SOLI</v>
          </cell>
          <cell r="M62">
            <v>170</v>
          </cell>
          <cell r="N62" t="str">
            <v>N/A</v>
          </cell>
        </row>
        <row r="63">
          <cell r="A63" t="str">
            <v>CARLOS</v>
          </cell>
          <cell r="B63">
            <v>2</v>
          </cell>
          <cell r="C63">
            <v>63</v>
          </cell>
          <cell r="D63">
            <v>12</v>
          </cell>
          <cell r="E63">
            <v>52234332</v>
          </cell>
          <cell r="F63">
            <v>32993</v>
          </cell>
          <cell r="G63" t="str">
            <v>MALDONADO YANIRA DEL PILAR</v>
          </cell>
          <cell r="H63">
            <v>91.67</v>
          </cell>
          <cell r="I63">
            <v>87.5</v>
          </cell>
          <cell r="J63" t="str">
            <v>ALCALDIA</v>
          </cell>
          <cell r="K63" t="str">
            <v>CRITICO</v>
          </cell>
          <cell r="L63" t="str">
            <v>TEMA ESTERILIZACIÓN DE MASCOTAS. LE DEJA EN ESPERA. RETOMA Y SOLICITA LOS DATOS. DEBE ESTAR MÁS ATENTA PARA NO SOLICITAR LO QUE YA LE HABÍAN PROPORCIONADO. LA CIUDADANA PREGUNTÓ POR ESTERILIZACIÓN MAS NO POR VACUNACIÓN. DE TODOS MODOS LA AGENTE DEBIÓ TOMA</v>
          </cell>
          <cell r="M63">
            <v>288</v>
          </cell>
          <cell r="N63" t="str">
            <v>N/A</v>
          </cell>
        </row>
        <row r="64">
          <cell r="A64" t="str">
            <v>CARLOS</v>
          </cell>
          <cell r="B64">
            <v>3</v>
          </cell>
          <cell r="C64">
            <v>64</v>
          </cell>
          <cell r="D64">
            <v>12</v>
          </cell>
          <cell r="E64">
            <v>80168211</v>
          </cell>
          <cell r="F64">
            <v>33004</v>
          </cell>
          <cell r="G64" t="str">
            <v>BENITEZ ZAMBRANO CRISTINA</v>
          </cell>
          <cell r="H64">
            <v>100</v>
          </cell>
          <cell r="I64">
            <v>94</v>
          </cell>
          <cell r="J64" t="str">
            <v>ALCALDIA</v>
          </cell>
          <cell r="K64" t="str">
            <v>N/A</v>
          </cell>
          <cell r="L64" t="str">
            <v>TEMA PUNTAJE SISBEN. SOLICITA LOS DATOS. PREGUNTA CUANDO LE REALIZARON LA ENCUESTA ( NOV). PREGUNTA POR LA CABEZA DEL NÚCLEO. SOLICITA LOS DATOS. LE DEJA EN ESPERA, SIN HACER ACOMPAÑAMIENTO. RETOMA Y LE DICE QUE EL SISTEMA ESTÁ CAÍDO. SIN EMBARGO NO UTILI</v>
          </cell>
          <cell r="M64">
            <v>186</v>
          </cell>
          <cell r="N64" t="str">
            <v>N/A</v>
          </cell>
        </row>
        <row r="65">
          <cell r="A65" t="str">
            <v>CARLOS</v>
          </cell>
          <cell r="B65">
            <v>4</v>
          </cell>
          <cell r="C65">
            <v>65</v>
          </cell>
          <cell r="D65">
            <v>12</v>
          </cell>
          <cell r="E65">
            <v>52387221</v>
          </cell>
          <cell r="F65">
            <v>32535</v>
          </cell>
          <cell r="G65" t="str">
            <v>BARACALDO ORTIZ AURA JOHANNA</v>
          </cell>
          <cell r="H65">
            <v>100</v>
          </cell>
          <cell r="I65">
            <v>98</v>
          </cell>
          <cell r="J65" t="str">
            <v>ALCALDIA</v>
          </cell>
          <cell r="K65" t="str">
            <v>N/A</v>
          </cell>
          <cell r="L65" t="str">
            <v>TEMA PUNTAJE SISBEN. PREGUNTA LA FECHA DE LA ENCUESTA( ENERO). SOLICITA LOS DATOS. DEBE ESTAR MÁS ATENTA  A LO QUE DICE LA CIUDADANA. LA AGENTE REALIZA LA CONSULTA EN EL LOBO NO PARECE. EN DAPD ESTÁ CAÍDO. LE SUGIERE QUE SE COMUNIQUE CON NOSOSTROS NUEVAME</v>
          </cell>
          <cell r="M65">
            <v>160</v>
          </cell>
          <cell r="N65" t="str">
            <v>N/A</v>
          </cell>
        </row>
        <row r="66">
          <cell r="A66" t="str">
            <v>CARLOS</v>
          </cell>
          <cell r="B66">
            <v>2</v>
          </cell>
          <cell r="C66">
            <v>66</v>
          </cell>
          <cell r="D66">
            <v>12</v>
          </cell>
          <cell r="E66">
            <v>14701897</v>
          </cell>
          <cell r="F66">
            <v>32686</v>
          </cell>
          <cell r="G66" t="str">
            <v>GUZMAN ALIX JOHANA</v>
          </cell>
          <cell r="H66">
            <v>75</v>
          </cell>
          <cell r="I66">
            <v>72.92</v>
          </cell>
          <cell r="J66" t="str">
            <v>ALCALDIA</v>
          </cell>
          <cell r="K66" t="str">
            <v>FATAL</v>
          </cell>
          <cell r="L66" t="str">
            <v>TEMA 10 %  Y FECHA DE PAGO. SIEMPRE INTERRUMPE A LOS CIUDADANOS. NO ESCUCHA QUE ES LO QUE REQUIERE. SOLICITA LOS DATOS. LE DICE QUE TIENE PLAZO HASTA EL 23 DE ABRIL. NUNCA PREGUNTÓ EL ESTRATO Y SI ERA SISTEMA PREFERENCIAL YA QUE LAS FECHAS SON DIFERENTES.</v>
          </cell>
          <cell r="M66">
            <v>166</v>
          </cell>
          <cell r="N66" t="str">
            <v>Realiza los filtros necesarios</v>
          </cell>
        </row>
        <row r="67">
          <cell r="A67" t="str">
            <v>CARLOS</v>
          </cell>
          <cell r="B67">
            <v>2</v>
          </cell>
          <cell r="C67">
            <v>67</v>
          </cell>
          <cell r="D67">
            <v>12</v>
          </cell>
          <cell r="E67">
            <v>51947333</v>
          </cell>
          <cell r="F67">
            <v>32582</v>
          </cell>
          <cell r="G67" t="str">
            <v>CARRILLO AMAYA CLAUDIA</v>
          </cell>
          <cell r="H67">
            <v>91.67</v>
          </cell>
          <cell r="I67">
            <v>95</v>
          </cell>
          <cell r="J67" t="str">
            <v>ALCALDIA</v>
          </cell>
          <cell r="K67" t="str">
            <v>POR MEJORAR</v>
          </cell>
          <cell r="L67" t="str">
            <v xml:space="preserve">TEMA ARRIVO PREDIAL. SOLICITA LOS DATOS. PREGUNTA EL ESTRATO. LE DICE QUE SINO LE LLEGA DEBE IR AL SUPERCADE CON HORARIOS Y UBICACIÓN. ASIMISMO, LE REMITE A  CORFERIAS. LE COMENTA LOS DOCUMENTOS REQUERIDOS. POR OTRA PARTE LE MENCIONA QUE PUEDE LIQUIDARLO </v>
          </cell>
          <cell r="M67">
            <v>126</v>
          </cell>
          <cell r="N67" t="str">
            <v>N/A</v>
          </cell>
        </row>
        <row r="68">
          <cell r="A68" t="str">
            <v>CARLOS</v>
          </cell>
          <cell r="B68">
            <v>3</v>
          </cell>
          <cell r="C68">
            <v>68</v>
          </cell>
          <cell r="D68">
            <v>12</v>
          </cell>
          <cell r="E68">
            <v>52802616</v>
          </cell>
          <cell r="F68">
            <v>32558</v>
          </cell>
          <cell r="G68" t="str">
            <v>BERNAL  LOPEZ WINSTON ANTONIO</v>
          </cell>
          <cell r="H68">
            <v>83.33</v>
          </cell>
          <cell r="I68">
            <v>87.5</v>
          </cell>
          <cell r="J68" t="str">
            <v>ALCALDIA</v>
          </cell>
          <cell r="K68" t="str">
            <v>FATAL</v>
          </cell>
          <cell r="L68" t="str">
            <v>TEMA ARRIVO PREDIAL. LE DICE QUE SE PUEDE DIRIGIR AL SUPERCADE Y CORFERIAS CON SUS CORRESPONDIENTES HORARIOS. NO TIENE EL CONTROL DE LA LLAMADA. LE DICE QUE HASTA ESTÁ SEMANA DEBE LLEGARLE. LE COMENTA LAS FECHAS DE PAGO Y EL DATO PARA LA SOLICITUD PERO PO</v>
          </cell>
          <cell r="M68">
            <v>104</v>
          </cell>
          <cell r="N68" t="str">
            <v>Solicita datos básicos (teléfono, cédula, entre otros)</v>
          </cell>
        </row>
        <row r="69">
          <cell r="A69" t="str">
            <v>CARLOS</v>
          </cell>
          <cell r="B69">
            <v>1</v>
          </cell>
          <cell r="C69">
            <v>69</v>
          </cell>
          <cell r="D69">
            <v>12</v>
          </cell>
          <cell r="E69">
            <v>79566254</v>
          </cell>
          <cell r="F69">
            <v>32648</v>
          </cell>
          <cell r="G69" t="str">
            <v>FORERO PARRA FLOR ANGELA</v>
          </cell>
          <cell r="H69">
            <v>100</v>
          </cell>
          <cell r="I69">
            <v>100</v>
          </cell>
          <cell r="J69" t="str">
            <v>ALCALDIA</v>
          </cell>
          <cell r="K69" t="str">
            <v>N/A</v>
          </cell>
          <cell r="L69" t="str">
            <v>TEMA ARRIVO PREDIAL/ AVALÚO. LE PREGUNTA EL ESTRATO. LE SUGIERE QUE SE DIRIJA AL SUPERCADE O A CORFERIAS DÁNDOLE LOS HORARIOS DE ATENCIÓN Y LAS ESPECIFICACIONES NECESARIAS. LE DICE QUE LLEVE EL FORMATO DEL AÑO ANTERIOR YA QUE AHÍ ESTÁN LOS DATOS PARA LA L</v>
          </cell>
          <cell r="M69">
            <v>136</v>
          </cell>
          <cell r="N69" t="str">
            <v>N/A</v>
          </cell>
        </row>
        <row r="70">
          <cell r="A70" t="str">
            <v>CARLOS</v>
          </cell>
          <cell r="B70">
            <v>2</v>
          </cell>
          <cell r="C70">
            <v>70</v>
          </cell>
          <cell r="D70">
            <v>13</v>
          </cell>
          <cell r="E70">
            <v>52587444</v>
          </cell>
          <cell r="F70">
            <v>32740</v>
          </cell>
          <cell r="G70" t="str">
            <v>AGUILAR HERNANDEZ LUZ EMILSE</v>
          </cell>
          <cell r="H70">
            <v>66.67</v>
          </cell>
          <cell r="I70">
            <v>71.88</v>
          </cell>
          <cell r="J70" t="str">
            <v>ALCALDIA</v>
          </cell>
          <cell r="K70" t="str">
            <v>FATAL</v>
          </cell>
          <cell r="L70" t="str">
            <v>TEMA BOLETÍN DE NOMENCLATURA. SOLICITA LOS DATOS. LE DEJA EN ESPERA MIENTRAS REALIZA LA CONSULTA. NO HACE ACOMPAÑAMIENTO. LE DICE QUE LO PUEDE SOLICITAR EN SUPERCADE. LE MENCIONA LOS HORARIOS DE ATENCIÓN DEL LUGAR Y EL DOCUMENTO PARA EL TRÁMITE. REALIZÓ L</v>
          </cell>
          <cell r="M70">
            <v>271</v>
          </cell>
          <cell r="N70" t="str">
            <v>Da la respuesta indicada a la solicitud ciudadana</v>
          </cell>
        </row>
        <row r="71">
          <cell r="A71" t="str">
            <v>CARLOS</v>
          </cell>
          <cell r="B71">
            <v>2</v>
          </cell>
          <cell r="C71">
            <v>71</v>
          </cell>
          <cell r="D71">
            <v>13</v>
          </cell>
          <cell r="E71">
            <v>53038376</v>
          </cell>
          <cell r="F71">
            <v>32522</v>
          </cell>
          <cell r="G71" t="str">
            <v>ARAUJO MEJIA  PAOLA ANDREA</v>
          </cell>
          <cell r="H71">
            <v>91.67</v>
          </cell>
          <cell r="I71">
            <v>94.79</v>
          </cell>
          <cell r="J71" t="str">
            <v>ALCALDIA</v>
          </cell>
          <cell r="K71" t="str">
            <v>POR MEJORAR</v>
          </cell>
          <cell r="L71" t="str">
            <v xml:space="preserve">TEMA AVALÚO PREDIAL/ SOLICITUD FORMATO. SOLICITA DE LOS DATOS. LE DICE PARA OBTENER EL FORMUALRIO PUEDE IR A CORFERIAS ( DICE PREDIAL DE LA CASA) Y SUPERCADE. LE DA LOS HORARIOS DE ATENCIÓN DE AMBOS PUNTOS. LE RECUERDA LA FECHA DE VENCIMIENTO A ABRIL 23. </v>
          </cell>
          <cell r="M71">
            <v>205</v>
          </cell>
          <cell r="N71" t="str">
            <v>N/A</v>
          </cell>
        </row>
        <row r="72">
          <cell r="A72" t="str">
            <v>CARLOS</v>
          </cell>
          <cell r="B72">
            <v>2</v>
          </cell>
          <cell r="C72">
            <v>72</v>
          </cell>
          <cell r="D72">
            <v>13</v>
          </cell>
          <cell r="E72">
            <v>80019052</v>
          </cell>
          <cell r="F72">
            <v>32617</v>
          </cell>
          <cell r="G72" t="str">
            <v xml:space="preserve">CRUZ BELTRAN SANDRA YASMIN </v>
          </cell>
          <cell r="H72">
            <v>83.33</v>
          </cell>
          <cell r="I72">
            <v>83.33</v>
          </cell>
          <cell r="J72" t="str">
            <v>ALCALDIA</v>
          </cell>
          <cell r="K72" t="str">
            <v>POR MEJORAR</v>
          </cell>
          <cell r="L72" t="str">
            <v xml:space="preserve">TEMA ARRIVO PREDIAL/DILIGENCIAMIENTO VÍA INTERNET. SALUDO INCOMPLETO. PERSONALIZA DEMASIADO. LE EXPLICA COMO LIQUIDARLO EN DACD. SIN EMBARGO, LE SUGIERE QUE SE DIRIJA AL SUPERCADE Y CORFERIAS. NO LE MENCIONÓ LOS HORARIOS DE ATENCIÓN. LA AGENTE NO ESCUCHA </v>
          </cell>
          <cell r="M72">
            <v>277</v>
          </cell>
          <cell r="N72" t="str">
            <v>N/A</v>
          </cell>
        </row>
        <row r="73">
          <cell r="A73" t="str">
            <v>CARLOS</v>
          </cell>
          <cell r="B73">
            <v>2</v>
          </cell>
          <cell r="C73">
            <v>73</v>
          </cell>
          <cell r="D73">
            <v>13</v>
          </cell>
          <cell r="E73">
            <v>79566254</v>
          </cell>
          <cell r="F73">
            <v>32648</v>
          </cell>
          <cell r="G73" t="str">
            <v>FORERO PARRA FLOR ANGELA</v>
          </cell>
          <cell r="H73">
            <v>100</v>
          </cell>
          <cell r="I73">
            <v>100</v>
          </cell>
          <cell r="J73" t="str">
            <v>ALCALDIA</v>
          </cell>
          <cell r="K73" t="str">
            <v>FELICITACION</v>
          </cell>
          <cell r="L73" t="str">
            <v>TEMA DEVOLUCIÓN AUTOS. PREGUNTÓ SI ES DE BOGOTÁ. LE COMENTA SI YA REALIZÓ LA VERIFICACIÓN DEL CAMBIO CON LAS NUEVAS TABLAS EN SHD .GOV.CO. LE DICE QUE DEBE VERIFICAR EL AVALÚO Y DETERMINAR LA DIFERENCIA. Y LUEGO LE COMENTA QUE DEBE PRESENTAR UN FORMULARIO</v>
          </cell>
          <cell r="M73">
            <v>305</v>
          </cell>
          <cell r="N73" t="str">
            <v>N/A</v>
          </cell>
        </row>
        <row r="74">
          <cell r="A74" t="str">
            <v>CARLOS</v>
          </cell>
          <cell r="B74">
            <v>2</v>
          </cell>
          <cell r="C74">
            <v>74</v>
          </cell>
          <cell r="D74">
            <v>13</v>
          </cell>
          <cell r="E74">
            <v>52184280</v>
          </cell>
          <cell r="F74">
            <v>33018</v>
          </cell>
          <cell r="G74" t="str">
            <v>GUZMAN WILLIAM ANDRES</v>
          </cell>
          <cell r="H74">
            <v>91.67</v>
          </cell>
          <cell r="I74">
            <v>88</v>
          </cell>
          <cell r="J74" t="str">
            <v>ALCALDIA</v>
          </cell>
          <cell r="K74" t="str">
            <v>CRITICO</v>
          </cell>
          <cell r="L74" t="str">
            <v xml:space="preserve">TEMA PUNTAJE DEL SISBEN. SOLICITA LOS DATOS. LE PREGUNTA LA FECHA DE LA ENCUESTA (13 DE ENERO). LE DEJA EN ESPERA MIENTRAS REALIZA LA CONSULTA. NO HACE ACOMPAÑAMIENTO. UTILIZA LA PALABRA UN MOMENTO. REALIZA LA VERIFICACIÓN EN EL LOBO Y EN EL DAPD PERO NO </v>
          </cell>
          <cell r="M74">
            <v>201</v>
          </cell>
          <cell r="N74" t="str">
            <v>N/A</v>
          </cell>
        </row>
        <row r="75">
          <cell r="A75" t="str">
            <v>CARLOS</v>
          </cell>
          <cell r="B75">
            <v>1</v>
          </cell>
          <cell r="C75">
            <v>75</v>
          </cell>
          <cell r="D75">
            <v>13</v>
          </cell>
          <cell r="E75">
            <v>52020067</v>
          </cell>
          <cell r="F75">
            <v>33033</v>
          </cell>
          <cell r="G75" t="str">
            <v>MALDONADO LAUREANO</v>
          </cell>
          <cell r="H75">
            <v>75</v>
          </cell>
          <cell r="I75">
            <v>73.959999999999994</v>
          </cell>
          <cell r="J75" t="str">
            <v>ALCALDIA</v>
          </cell>
          <cell r="K75" t="str">
            <v>FATAL</v>
          </cell>
          <cell r="L75" t="str">
            <v>TEMA DATOS IMPRENTA DISTRITAL PARA UN CONTRATO. EL AGENTE LE DEJA EN ESPERA MIENTRAS REALIZA LA CONSULTA. NO HACE ACOMPAÑAMIENTO. RETOMA Y LE DICE LOS DATOS BÁSICOS DE LA IMPRENTA. NO LE DIO EL VALOR DEL CONTRATO PORQUE EL AGENTE LE DICE QUE NO ESTÁN ESOS</v>
          </cell>
          <cell r="M75">
            <v>214</v>
          </cell>
          <cell r="N75" t="str">
            <v>Da la respuesta indicada a la solicitud ciudadana</v>
          </cell>
        </row>
        <row r="76">
          <cell r="A76" t="str">
            <v>CARLOS</v>
          </cell>
          <cell r="B76">
            <v>4</v>
          </cell>
          <cell r="C76">
            <v>76</v>
          </cell>
          <cell r="D76">
            <v>13</v>
          </cell>
          <cell r="E76">
            <v>80168211</v>
          </cell>
          <cell r="F76">
            <v>33004</v>
          </cell>
          <cell r="G76" t="str">
            <v>BENITEZ ZAMBRANO CRISTINA</v>
          </cell>
          <cell r="H76">
            <v>100</v>
          </cell>
          <cell r="I76">
            <v>97.92</v>
          </cell>
          <cell r="J76" t="str">
            <v>ALCALDIA</v>
          </cell>
          <cell r="K76" t="str">
            <v>N/A</v>
          </cell>
          <cell r="L76" t="str">
            <v>TEMA ÁREA CONSTRUIDA. SOLICITA LOS DATOS. LE PREGUNTA SI YA VERIOFICÓ CON RELACIÓN A LA ESCRITURA. LA CIUDADANA LE DICE QUE SÍ. FINALMENTE LA AGENTE LE REMITE AL SUPERCADE CON LOS HORARIOS DE ATENCIÓN Y LOS DOCUMENTOS QUE REQUIERE PARA REALIZARLO. SOLICIT</v>
          </cell>
          <cell r="N76" t="str">
            <v>N/A</v>
          </cell>
        </row>
        <row r="77">
          <cell r="A77" t="str">
            <v>CARLOS</v>
          </cell>
          <cell r="B77">
            <v>4</v>
          </cell>
          <cell r="C77">
            <v>77</v>
          </cell>
          <cell r="D77">
            <v>13</v>
          </cell>
          <cell r="E77">
            <v>52802616</v>
          </cell>
          <cell r="F77">
            <v>32558</v>
          </cell>
          <cell r="G77" t="str">
            <v>BERNAL  LOPEZ WINSTON ANTONIO</v>
          </cell>
          <cell r="H77">
            <v>100</v>
          </cell>
          <cell r="I77">
            <v>97.92</v>
          </cell>
          <cell r="J77" t="str">
            <v>ALCALDIA</v>
          </cell>
          <cell r="K77" t="str">
            <v>N/A</v>
          </cell>
          <cell r="L77" t="str">
            <v xml:space="preserve">TEMA AUMENTO AVALÚO PREDIAL. LE DA UNA BREVE EXPLICACIÓN SOBRE LOS INCREMENTOS: OBRAS ALREDEDOR ENTRE OTROS. EL AGENTE REMITE LA LLAMADA A SHD YA QUE EL NO HA SIDO  CAPACITADO AL RESPECTO. HACE LA CONFERENCIA PARA COMUNICAR AL  CIUDADANO CON EL AGENTE DE </v>
          </cell>
          <cell r="N77" t="str">
            <v>N/A</v>
          </cell>
        </row>
        <row r="78">
          <cell r="A78" t="str">
            <v>CARLOS</v>
          </cell>
          <cell r="B78">
            <v>1</v>
          </cell>
          <cell r="C78">
            <v>78</v>
          </cell>
          <cell r="D78">
            <v>13</v>
          </cell>
          <cell r="E78">
            <v>91288829</v>
          </cell>
          <cell r="F78">
            <v>32775</v>
          </cell>
          <cell r="G78" t="str">
            <v>NEIRA BOSSA LUIS ALEJANDRO</v>
          </cell>
          <cell r="H78">
            <v>100</v>
          </cell>
          <cell r="I78">
            <v>97.92</v>
          </cell>
          <cell r="J78" t="str">
            <v>ALCALDIA</v>
          </cell>
          <cell r="K78" t="str">
            <v>N/A</v>
          </cell>
          <cell r="L78" t="str">
            <v>TEMA ATENCIÓN DE UN BEBÉ POR SISBEN. LA CIUDADANA AÚN NO TIENE EL PUNTAJE NI LA ENCUESTA. EL AGENTE LE COMENTA QUE HASTA JUNIO JULIO SE REANUDARÁN LAS ENCUESTAS. SIN EMBARGO, EL AGENTE LE COMENTÓ LO RELACIONADO CON LA ATENCIÓN EN SALUD EN EL HOSPITAL DE P</v>
          </cell>
          <cell r="N78" t="str">
            <v>N/A</v>
          </cell>
        </row>
        <row r="79">
          <cell r="A79" t="str">
            <v>CARLOS</v>
          </cell>
          <cell r="B79">
            <v>3</v>
          </cell>
          <cell r="C79">
            <v>79</v>
          </cell>
          <cell r="D79">
            <v>13</v>
          </cell>
          <cell r="E79">
            <v>52234332</v>
          </cell>
          <cell r="F79">
            <v>32993</v>
          </cell>
          <cell r="G79" t="str">
            <v>MALDONADO YANIRA DEL PILAR</v>
          </cell>
          <cell r="H79">
            <v>100</v>
          </cell>
          <cell r="I79">
            <v>100</v>
          </cell>
          <cell r="J79" t="str">
            <v>ALCALDIA</v>
          </cell>
          <cell r="K79" t="str">
            <v>N/A</v>
          </cell>
          <cell r="L79" t="str">
            <v>TEMA PUNTAJE SISBEN. SOLICITA LOS DATOS. PREGUNTA CUÁNDO LE REALIZARON LA ENCUESTA ( MARZO). PREGUNTA POR LA CABEZA DEL NÚCLEO.  REALIZA LA VERIFICACIÓN EN LOBO Y DAPD PARO NO HAY INFORMACIÓN.  LA AGENTE LE EXPLICA EL TIEMPO QUE TOMA PARA DETERMINAR EL PU</v>
          </cell>
          <cell r="N79" t="str">
            <v>N/A</v>
          </cell>
        </row>
        <row r="80">
          <cell r="A80" t="str">
            <v>CARLOS</v>
          </cell>
          <cell r="B80">
            <v>4</v>
          </cell>
          <cell r="C80">
            <v>80</v>
          </cell>
          <cell r="D80">
            <v>13</v>
          </cell>
          <cell r="E80">
            <v>80759230</v>
          </cell>
          <cell r="F80">
            <v>32716</v>
          </cell>
          <cell r="G80" t="str">
            <v xml:space="preserve">LIZARAZO CONTRERAS LUIS CARLOS </v>
          </cell>
          <cell r="H80">
            <v>100</v>
          </cell>
          <cell r="I80">
            <v>97.92</v>
          </cell>
          <cell r="J80" t="str">
            <v>ALCALDIA</v>
          </cell>
          <cell r="K80" t="str">
            <v>N/A</v>
          </cell>
          <cell r="L80" t="str">
            <v xml:space="preserve">TEMA ATENCIÓN CON PUNTAJE SISBEN 28,35. EL AGENTE SOLICITA LOS DATOS. VERIFICA EL DAPD Y LOBO PARA CORROBORRAR LA VALIDEZ DE LOS DATOS DADOS POR LA CIUDADANA. NO  APARECE RESPUESTA A LA CONSULTA. SIN EMBARGO LA CIUDADANA INSISTE EN SOLICITAR LA INFO POR  </v>
          </cell>
          <cell r="N80" t="str">
            <v>N/A</v>
          </cell>
        </row>
        <row r="81">
          <cell r="A81" t="str">
            <v>CARLOS</v>
          </cell>
          <cell r="B81">
            <v>3</v>
          </cell>
          <cell r="C81">
            <v>81</v>
          </cell>
          <cell r="D81">
            <v>13</v>
          </cell>
          <cell r="E81">
            <v>52123926</v>
          </cell>
          <cell r="F81">
            <v>33020</v>
          </cell>
          <cell r="G81" t="str">
            <v>LOZANO LEIDY VIVIANA</v>
          </cell>
          <cell r="H81">
            <v>91.67</v>
          </cell>
          <cell r="I81">
            <v>91.67</v>
          </cell>
          <cell r="J81" t="str">
            <v>ALCALDIA</v>
          </cell>
          <cell r="K81" t="str">
            <v>POR MEJORAR</v>
          </cell>
          <cell r="L81" t="str">
            <v>TEMA PUNTAJE SISBEN. VERIFICA EL DAPD Y LOBO. NO  APARECE RESPUESTA A LA CONSULTA. RETOMA A TIEMPO Y LE DICE QUE AUN NO TIENE EL PUNTAJE. LE COMENTA ACERCA DEL HOSPITAL DE PRIMER NIVEL ( NO MENCIONÓ A CUÁL). LE EXPLICA EL PROCESO DE ATENCIÓN A TRAVÉS DE L</v>
          </cell>
          <cell r="N81" t="str">
            <v>N/A</v>
          </cell>
        </row>
        <row r="82">
          <cell r="A82" t="str">
            <v>CARLOS</v>
          </cell>
          <cell r="B82">
            <v>2</v>
          </cell>
          <cell r="C82">
            <v>82</v>
          </cell>
          <cell r="D82">
            <v>13</v>
          </cell>
          <cell r="E82">
            <v>52801594</v>
          </cell>
          <cell r="F82">
            <v>33027</v>
          </cell>
          <cell r="G82" t="str">
            <v>FONSECA MALAGON FERNANDO</v>
          </cell>
          <cell r="H82">
            <v>100</v>
          </cell>
          <cell r="I82">
            <v>97.92</v>
          </cell>
          <cell r="J82" t="str">
            <v>ALCALDIA</v>
          </cell>
          <cell r="K82" t="str">
            <v>N/A</v>
          </cell>
          <cell r="L82" t="str">
            <v xml:space="preserve">TEMA CERTIFICADO DE ESTRATO. EL AGENTE LE DEJA EN ESPERA MIENTRAS REALIZA LA VERIFICACIÓN. NO HACE ACOMPAÑAMIENTO. RETOMA Y LE COMENTA CÓMO Y EN DÓNDE. LE REMITE AL SUPERCADE CON LA DIRECCIÓN Y LOS HORARIOS. LE COMENTA QUE LLEVE UN DOCUMENTO DE SERVICIOS </v>
          </cell>
          <cell r="M82">
            <v>179</v>
          </cell>
          <cell r="N82" t="str">
            <v>N/A</v>
          </cell>
        </row>
        <row r="83">
          <cell r="A83" t="str">
            <v>CARLOS</v>
          </cell>
          <cell r="B83">
            <v>2</v>
          </cell>
          <cell r="C83">
            <v>83</v>
          </cell>
          <cell r="D83">
            <v>13</v>
          </cell>
          <cell r="E83">
            <v>52020067</v>
          </cell>
          <cell r="F83">
            <v>33033</v>
          </cell>
          <cell r="G83" t="str">
            <v>MALDONADO LAUREANO</v>
          </cell>
          <cell r="H83">
            <v>83.33</v>
          </cell>
          <cell r="I83">
            <v>87.5</v>
          </cell>
          <cell r="J83" t="str">
            <v>ALCALDIA</v>
          </cell>
          <cell r="K83" t="str">
            <v>N/A</v>
          </cell>
          <cell r="L83" t="str">
            <v>TEMA ARRIVO IMPUESTO DE AUTOS. NO PREGUNTÓ SI ESTÁ MATRICULADO EN BOGOTÁ. LE DICE QUE LO PUEDE SOLICITAR EN CORFERIAS. LA CIUDADANA LE PREGUNTA SI SE PUEDE POR INTERNET. ÉL LE DICE QUE SI  Y LE EXPLICA CÓMO INGRESAR A LA PÁGINA WEB. LE DICE QUE SI ES PARA</v>
          </cell>
          <cell r="M83">
            <v>152</v>
          </cell>
          <cell r="N83" t="str">
            <v>Realiza los filtros necesarios</v>
          </cell>
        </row>
        <row r="84">
          <cell r="A84" t="str">
            <v>CARLOS</v>
          </cell>
          <cell r="B84">
            <v>3</v>
          </cell>
          <cell r="C84">
            <v>84</v>
          </cell>
          <cell r="D84">
            <v>13</v>
          </cell>
          <cell r="E84">
            <v>52911653</v>
          </cell>
          <cell r="F84">
            <v>32609</v>
          </cell>
          <cell r="G84" t="str">
            <v xml:space="preserve">CONTRERAS GARCIA ANGELICA </v>
          </cell>
          <cell r="H84">
            <v>91.67</v>
          </cell>
          <cell r="I84">
            <v>91.67</v>
          </cell>
          <cell r="J84" t="str">
            <v>ALCALDIA</v>
          </cell>
          <cell r="K84" t="str">
            <v>POR MEJORAR</v>
          </cell>
          <cell r="L84" t="str">
            <v>TEMA PUNTAJE SISBEN. VERIFICA EL DAPD Y LOBO. NO  APARECE RESPUESTA A LA CONSULTA. RETOMA A TIEMPO Y LE DICE QUE AUN NO TIENE EL PUNTAJE. LE COMENTA ACERCA DEL HOSPITAL DE PRIMER NIVEL ( NO MENCIONÓ A CUÁL). LE EXPLICA EL PROCESO DE ATENCIÓN A TRAVÉS DE L</v>
          </cell>
        </row>
        <row r="85">
          <cell r="A85" t="str">
            <v>CARLOS</v>
          </cell>
          <cell r="B85">
            <v>3</v>
          </cell>
          <cell r="C85">
            <v>85</v>
          </cell>
          <cell r="D85">
            <v>13</v>
          </cell>
          <cell r="E85">
            <v>80019052</v>
          </cell>
          <cell r="F85">
            <v>32617</v>
          </cell>
          <cell r="G85" t="str">
            <v xml:space="preserve">CRUZ BELTRAN SANDRA YASMIN </v>
          </cell>
          <cell r="H85">
            <v>91.67</v>
          </cell>
          <cell r="I85">
            <v>94.79</v>
          </cell>
          <cell r="J85" t="str">
            <v>ALCALDIA</v>
          </cell>
          <cell r="K85" t="str">
            <v>POR MEJORAR</v>
          </cell>
          <cell r="L85" t="str">
            <v xml:space="preserve">TEMA CERTIFICADO DE ESTRATO. EL AGENTE LE DEJA EN ESPERA MIENTRAS REALIZA LA VERIFICACIÓN. NO HACE ACOMPAÑAMIENTO. RETOMA Y LE COMENTA CÓMO Y EN DÓNDE. LE REMITE AL SUPERCADE CON LA DIRECCIÓN Y LOS HORARIOS. LE COMENTA QUE LLEVE UN DOCUMENTO DE SERVICIOS </v>
          </cell>
        </row>
        <row r="86">
          <cell r="A86" t="str">
            <v>CARLOS</v>
          </cell>
          <cell r="B86">
            <v>3</v>
          </cell>
          <cell r="C86">
            <v>86</v>
          </cell>
          <cell r="D86">
            <v>13</v>
          </cell>
          <cell r="E86">
            <v>52801594</v>
          </cell>
          <cell r="F86">
            <v>33027</v>
          </cell>
          <cell r="G86" t="str">
            <v>FONSECA MALAGON FERNANDO</v>
          </cell>
          <cell r="H86">
            <v>91.67</v>
          </cell>
          <cell r="I86">
            <v>91.67</v>
          </cell>
          <cell r="J86" t="str">
            <v>ALCALDIA</v>
          </cell>
          <cell r="K86" t="str">
            <v>POR MEJORAR</v>
          </cell>
          <cell r="L86" t="str">
            <v>TEMA ARRIVO IMPUESTO DE AUTOS. NO PREGUNTÓ SI ESTÁ MATRICULADO EN BOGOTÁ. LE DICE QUE LO PUEDE SOLICITAR EN CORFERIAS. LA CIUDADANA LE PREGUNTA SI SE PUEDE POR INTERNET. ÉL LE DICE QUE SI  Y LE EXPLICA CÓMO INGRESAR A LA PÁGINA WEB. LE DICE QUE SI ES PARA</v>
          </cell>
        </row>
        <row r="87">
          <cell r="A87" t="str">
            <v>CARLOS</v>
          </cell>
          <cell r="B87">
            <v>5</v>
          </cell>
          <cell r="C87">
            <v>87</v>
          </cell>
          <cell r="D87">
            <v>14</v>
          </cell>
          <cell r="E87">
            <v>52802616</v>
          </cell>
          <cell r="F87">
            <v>32558</v>
          </cell>
          <cell r="G87" t="str">
            <v>BERNAL  LOPEZ WINSTON ANTONIO</v>
          </cell>
          <cell r="H87">
            <v>66.67</v>
          </cell>
          <cell r="I87">
            <v>76.040000000000006</v>
          </cell>
          <cell r="J87" t="str">
            <v>ALCALDIA</v>
          </cell>
          <cell r="K87" t="str">
            <v>FATAL</v>
          </cell>
          <cell r="L87" t="str">
            <v xml:space="preserve">TEMA CELEBRACIÓN DÍA DE LA MADRE. EL AGENTE LE DICE AL CIUDADANO QUE AÚN NO SE TIENE INFORMACIÓN SOBRE ESTE TEMA. DE TODAS MANERAS SE REALIZÓ LA VERIFICACIÓN EN EL ÁREA DE CALIDAD Y NI EN BOLETINES NI EN CALENDARIO APARECE LA INFO. SIN EMBARGO, EXISTE UN </v>
          </cell>
          <cell r="M87">
            <v>99</v>
          </cell>
          <cell r="N87" t="str">
            <v>Da la respuesta indicada a la solicitud ciudadana</v>
          </cell>
        </row>
        <row r="88">
          <cell r="A88" t="str">
            <v>CARLOS</v>
          </cell>
          <cell r="B88">
            <v>2</v>
          </cell>
          <cell r="C88">
            <v>88</v>
          </cell>
          <cell r="D88">
            <v>14</v>
          </cell>
          <cell r="E88">
            <v>65772569</v>
          </cell>
          <cell r="F88">
            <v>32998</v>
          </cell>
          <cell r="G88" t="str">
            <v>BUSTOS POVEDA YADIRA</v>
          </cell>
          <cell r="H88">
            <v>100</v>
          </cell>
          <cell r="I88">
            <v>93.75</v>
          </cell>
          <cell r="J88" t="str">
            <v>ALCALDIA</v>
          </cell>
          <cell r="K88" t="str">
            <v>CRITICO</v>
          </cell>
          <cell r="L88" t="str">
            <v>TEMA  OFICINA BENEFICENCIA DE C/MARCA. SOLICITA NUEVAMENTE LO QUE LE HABÍA PEDIDO. LE DEJA EN ESPERA. RETOMA  Y LE DICE QUE SE COMUNIQUE CON LA GOB. DE C/MARCA. ASIMISMO, LE DICE QUE LA FUNCIÓN DE ESTA LÍENA DE ATENCIÓN. PEONUNCIA MAL BENEFICENCIA. NO CON</v>
          </cell>
          <cell r="M88">
            <v>123</v>
          </cell>
          <cell r="N88" t="str">
            <v>N/A</v>
          </cell>
        </row>
        <row r="89">
          <cell r="A89" t="str">
            <v>CARLOS</v>
          </cell>
          <cell r="B89">
            <v>2</v>
          </cell>
          <cell r="C89">
            <v>89</v>
          </cell>
          <cell r="D89">
            <v>14</v>
          </cell>
          <cell r="E89">
            <v>80239648</v>
          </cell>
          <cell r="F89">
            <v>32745</v>
          </cell>
          <cell r="G89" t="str">
            <v xml:space="preserve">MENDOZA BARRETO CARLOS ARTURO </v>
          </cell>
          <cell r="H89">
            <v>97.61</v>
          </cell>
          <cell r="I89">
            <v>92.71</v>
          </cell>
          <cell r="J89" t="str">
            <v>ALCALDIA</v>
          </cell>
          <cell r="K89" t="str">
            <v>POR MEJORAR</v>
          </cell>
          <cell r="L89" t="str">
            <v xml:space="preserve">TEMA NÚMERO TELEFÓNICO IDCT. SOLICITA LOS DATOS. PREGUNTA QUE REQUIERE EN ESA DEPENDENCIA. ÉL DICE QUE REQUIERE CONTACTAR A UN FUNCIONARIO. LE DEJA EN ESPERA SIN REALIZAR ACOMPAÑAMIENTO. PUDO DETERMINAR A QUÉ DEPENDENCIA PERTENECÍA. EL AGENTE RETOMA Y LE </v>
          </cell>
          <cell r="M89">
            <v>185</v>
          </cell>
          <cell r="N89" t="str">
            <v>N/A</v>
          </cell>
        </row>
        <row r="90">
          <cell r="A90" t="str">
            <v>CARLOS</v>
          </cell>
          <cell r="B90">
            <v>2</v>
          </cell>
          <cell r="C90">
            <v>90</v>
          </cell>
          <cell r="D90">
            <v>14</v>
          </cell>
          <cell r="E90">
            <v>11226187</v>
          </cell>
          <cell r="F90">
            <v>32748</v>
          </cell>
          <cell r="G90" t="str">
            <v>MIRQUE ORJUELA FRANCY JANETH</v>
          </cell>
          <cell r="H90">
            <v>91.67</v>
          </cell>
          <cell r="I90">
            <v>91.67</v>
          </cell>
          <cell r="J90" t="str">
            <v>ALCALDIA</v>
          </cell>
          <cell r="K90" t="str">
            <v>POR MEJORAR</v>
          </cell>
          <cell r="L90" t="str">
            <v xml:space="preserve">TEMA  INFORMACIÓN ARRIVO PREDIAL VÍA TELEFÓNICA. LA AGENTE LE DICE QUE DEBIÓ LLEGARLE AL 31 DE MARZO Y POR TAL RAZÓN LE EXPLICA QUE DEBE SOLICITAR LA LIQUIDACIÓN EN LOS DIFERENTES PUNTOS DE ATENCIÓN. EL DICE QUE NO DESEA DIRIGIRSE. SIN EMBARGO, LA AGENTE </v>
          </cell>
          <cell r="M90">
            <v>145</v>
          </cell>
          <cell r="N90" t="str">
            <v>N/A</v>
          </cell>
        </row>
        <row r="91">
          <cell r="A91" t="str">
            <v>CARLOS</v>
          </cell>
          <cell r="B91">
            <v>2</v>
          </cell>
          <cell r="C91">
            <v>91</v>
          </cell>
          <cell r="D91">
            <v>14</v>
          </cell>
          <cell r="E91">
            <v>80239939</v>
          </cell>
          <cell r="F91">
            <v>32766</v>
          </cell>
          <cell r="G91" t="str">
            <v>MORENO GIRALDO MILTON URIEL</v>
          </cell>
          <cell r="H91">
            <v>91.67</v>
          </cell>
          <cell r="I91">
            <v>89.58</v>
          </cell>
          <cell r="J91" t="str">
            <v>ALCALDIA</v>
          </cell>
          <cell r="K91" t="str">
            <v>POR MEJORAR</v>
          </cell>
          <cell r="L91" t="str">
            <v>TEMA PUNTJAE SISBEN. SOLICITA LOS DATOS. LE DEJA EN ESPERA MIENTRAS REALIZA LA CONSULTA. SIN HACER ACOMPAÑAMIENTO. LA ENCUESTA FUE REALIZADA EN ENERO LE COMENTA QUE NO LE HA SALIDO EL PUNTAJE AÚN. LE COMENTA QUE TOMA CERCA DE CUATRO MESES LA RESPUESTA.  L</v>
          </cell>
          <cell r="M91">
            <v>208</v>
          </cell>
          <cell r="N91" t="str">
            <v>N/A</v>
          </cell>
        </row>
        <row r="92">
          <cell r="A92" t="str">
            <v>CARLOS</v>
          </cell>
          <cell r="B92">
            <v>1</v>
          </cell>
          <cell r="C92">
            <v>92</v>
          </cell>
          <cell r="D92">
            <v>14</v>
          </cell>
          <cell r="E92">
            <v>80755149</v>
          </cell>
          <cell r="F92">
            <v>32774</v>
          </cell>
          <cell r="G92" t="str">
            <v>NAVAS SUAREZ SANDRA LUCIA</v>
          </cell>
          <cell r="H92">
            <v>91.67</v>
          </cell>
          <cell r="I92">
            <v>86.46</v>
          </cell>
          <cell r="J92" t="str">
            <v>ALCALDIA</v>
          </cell>
          <cell r="K92" t="str">
            <v>CRITICO</v>
          </cell>
          <cell r="L92" t="str">
            <v xml:space="preserve">TEMA SOLICITUD DEL PREDIAL. SOLICITA LOS DATOS. LA AGENTE INTENTA INDAGAR SI TIENE EL BOLETÍN CATASTRAL. EL AGENTE LE COMENTA LOS PUNTOS DE ATENCIÓN DE SUPERDACE Y CORFERIAS. LA AGENTE LE DA LOS HORARIOS DE ATENCIÓN Y ÉL LE PREGUNTA SI EXISTE OTRO SITIO. </v>
          </cell>
          <cell r="M92">
            <v>259</v>
          </cell>
          <cell r="N92" t="str">
            <v>N/A</v>
          </cell>
        </row>
        <row r="93">
          <cell r="A93" t="str">
            <v>CARLOS</v>
          </cell>
          <cell r="B93">
            <v>2</v>
          </cell>
          <cell r="C93">
            <v>93</v>
          </cell>
          <cell r="D93">
            <v>14</v>
          </cell>
          <cell r="E93">
            <v>91288829</v>
          </cell>
          <cell r="F93">
            <v>32775</v>
          </cell>
          <cell r="G93" t="str">
            <v>NEIRA BOSSA LUIS ALEJANDRO</v>
          </cell>
          <cell r="H93">
            <v>83.33</v>
          </cell>
          <cell r="I93">
            <v>85</v>
          </cell>
          <cell r="J93" t="str">
            <v>ALCALDIA</v>
          </cell>
          <cell r="K93" t="str">
            <v>FATAL</v>
          </cell>
          <cell r="L93" t="str">
            <v>TEMA ÁRBOL CAÍDO ESPACIO PÚBLICO. SOLICITA LOS DATOS. LE DEJA EN ESPERA MIENTRAS REALIZA LA CONSULTA. NO HACE ACOMPAÑAMIENTO. REALIZA LA VERIFICACIÓN EN RED CAPITAL. RETOMA Y LE DICE QUE SE COMUNIQUE CON EL 119 PARA QUE ELLOS RECOJAN EL ÁRBOL. SIN EMBARGO</v>
          </cell>
          <cell r="M93">
            <v>166</v>
          </cell>
          <cell r="N93" t="str">
            <v>Da la respuesta indicada a la solicitud ciudadana</v>
          </cell>
        </row>
        <row r="94">
          <cell r="A94" t="str">
            <v>CARLOS</v>
          </cell>
          <cell r="B94">
            <v>2</v>
          </cell>
          <cell r="C94">
            <v>94</v>
          </cell>
          <cell r="D94">
            <v>14</v>
          </cell>
          <cell r="E94">
            <v>80755149</v>
          </cell>
          <cell r="F94">
            <v>32774</v>
          </cell>
          <cell r="G94" t="str">
            <v>NAVAS SUAREZ SANDRA LUCIA</v>
          </cell>
          <cell r="H94">
            <v>91.67</v>
          </cell>
          <cell r="I94">
            <v>89.58</v>
          </cell>
          <cell r="J94" t="str">
            <v>ALCALDIA</v>
          </cell>
          <cell r="K94" t="str">
            <v>POR MEJORAR</v>
          </cell>
          <cell r="L94" t="str">
            <v xml:space="preserve">TEMA ARRIVO  FORMATO PREDIAL CIUDAD BOLÍVAR. SOLICITA LOS DATOS. LA AGENTE LE DICE QUE DEBE DIRIGIRSE AL SUPERCADE O CORFERIAS CON LOS HORARIOS Y EL DOCUMENTO REQUERIDO. ELLA MENCIONA LA ESCRITURA Y  CERTIFICADOS DE LIBERTAD( ES SUFICIENTRE CON UN RECIBO </v>
          </cell>
          <cell r="M94">
            <v>139</v>
          </cell>
          <cell r="N94" t="str">
            <v>N/A</v>
          </cell>
        </row>
        <row r="95">
          <cell r="A95" t="str">
            <v>CARLOS</v>
          </cell>
          <cell r="B95">
            <v>3</v>
          </cell>
          <cell r="C95">
            <v>95</v>
          </cell>
          <cell r="D95">
            <v>14</v>
          </cell>
          <cell r="E95">
            <v>52151391</v>
          </cell>
          <cell r="F95">
            <v>33001</v>
          </cell>
          <cell r="G95" t="str">
            <v>ALVAREZ MOLANO EDGAR</v>
          </cell>
          <cell r="H95">
            <v>83.33</v>
          </cell>
          <cell r="I95">
            <v>85</v>
          </cell>
          <cell r="J95" t="str">
            <v>ALCALDIA</v>
          </cell>
          <cell r="K95" t="str">
            <v>FATAL</v>
          </cell>
          <cell r="L95" t="str">
            <v>TEMA PAGO PREDIAL DEL AÑO ANTERIOR. SOLICITA LOS DATOS. LE DEJA EN ESPERA MIENTRAS REALIZA LA VERIFICACIÓN. LE REMITE A CORFERIAS ( LO CUAL ESTÁ ERRADO PUESTO QUE ELLOS NO MANEJAN SI AÑO GRAVABLE 2004). LE REMITE A SUPERCADE CON LOS HORARIOS DE ATENCIÓN Y</v>
          </cell>
          <cell r="M95">
            <v>184</v>
          </cell>
          <cell r="N95" t="str">
            <v>Da la respuesta indicada a la solicitud ciudadana</v>
          </cell>
        </row>
        <row r="96">
          <cell r="A96" t="str">
            <v>CARLOS</v>
          </cell>
          <cell r="B96">
            <v>3</v>
          </cell>
          <cell r="C96">
            <v>96</v>
          </cell>
          <cell r="D96">
            <v>14</v>
          </cell>
          <cell r="E96">
            <v>53038376</v>
          </cell>
          <cell r="F96">
            <v>32522</v>
          </cell>
          <cell r="G96" t="str">
            <v>ARAUJO MEJIA  PAOLA ANDREA</v>
          </cell>
          <cell r="H96">
            <v>100</v>
          </cell>
          <cell r="I96">
            <v>97.92</v>
          </cell>
          <cell r="J96" t="str">
            <v>ALCALDIA</v>
          </cell>
          <cell r="K96" t="str">
            <v>N/A</v>
          </cell>
          <cell r="L96" t="str">
            <v xml:space="preserve">TEMA PUNTAJE DEL SISBEN. ENCUESTA DEL 8 DE FEBRERO. PREGUNTA LA CABEZA DEL NÚCLEO. SOLICITA EL NÚMERO DE CÉDULA PERO ELLA NO LO TIENE. LE EXPLICA QUE ESTO TOMA CERCA DE CUATRO MESES POR LO TAL DEBERÁ LLLAMAR EN JUNIO APROXIMADAMENTE. LE SUGIERE QUE TENGA </v>
          </cell>
          <cell r="M96">
            <v>141</v>
          </cell>
          <cell r="N96" t="str">
            <v>N/A</v>
          </cell>
        </row>
        <row r="97">
          <cell r="A97" t="str">
            <v>CARLOS</v>
          </cell>
          <cell r="B97">
            <v>2</v>
          </cell>
          <cell r="C97">
            <v>97</v>
          </cell>
          <cell r="D97">
            <v>14</v>
          </cell>
          <cell r="E97">
            <v>52193316</v>
          </cell>
          <cell r="F97">
            <v>32527</v>
          </cell>
          <cell r="G97" t="str">
            <v xml:space="preserve">ARIAS SALAVARRIETA ANGELA IVONNE </v>
          </cell>
          <cell r="H97">
            <v>91.67</v>
          </cell>
          <cell r="I97">
            <v>91.67</v>
          </cell>
          <cell r="J97" t="str">
            <v>ALCALDIA</v>
          </cell>
          <cell r="K97" t="str">
            <v>POR MEJORAR</v>
          </cell>
          <cell r="L97" t="str">
            <v>TEMA PAGO IMPUESTO AUTOS DE BOGOTÁ. LA AGENTE INTENTA ACLARAR LO QUE LA CIUDADANA REQUIERE. DEFINE QUE NO LE HA LLEGADO EL FORMATO POR TAL MOTIVO LE REMITE A SUPERCADE Y CORFERIAS. LE DA LOS HORARIOS Y LOS DOCUMENTOS REQUIERIDOS( T. DE PROPIEDAD. NO MENCI</v>
          </cell>
          <cell r="M97">
            <v>189</v>
          </cell>
          <cell r="N97" t="str">
            <v>N/A</v>
          </cell>
        </row>
        <row r="98">
          <cell r="A98" t="str">
            <v>CARLOS</v>
          </cell>
          <cell r="B98">
            <v>3</v>
          </cell>
          <cell r="C98">
            <v>98</v>
          </cell>
          <cell r="D98">
            <v>14</v>
          </cell>
          <cell r="E98">
            <v>52871759</v>
          </cell>
          <cell r="F98">
            <v>32540</v>
          </cell>
          <cell r="G98" t="str">
            <v xml:space="preserve">BARRERA RIVERA FREDDY </v>
          </cell>
          <cell r="H98">
            <v>100</v>
          </cell>
          <cell r="I98">
            <v>97.92</v>
          </cell>
          <cell r="J98" t="str">
            <v>ALCALDIA</v>
          </cell>
          <cell r="K98" t="str">
            <v>N/A</v>
          </cell>
          <cell r="L98" t="str">
            <v>TEMA SOBRE EL 9 DE ABRIL. SOLICITA LOS DATOS. EL AGENTE LE REMITE AL PLANETARIO PARA QUE HAGA PARTE DEL PROGRAMA RELACIONADO CON LA MUERTE DE GAITÁN, PERO ELLA LO REQUIERE PARA YA. POR TAL MOTIVO  EL AGENTE LE SUGIERE QUE INGRESE A GOOGLE Y LE DA LAS ESPE</v>
          </cell>
          <cell r="M98">
            <v>188</v>
          </cell>
          <cell r="N98" t="str">
            <v>N/A</v>
          </cell>
        </row>
        <row r="99">
          <cell r="A99" t="str">
            <v>CARLOS</v>
          </cell>
          <cell r="B99">
            <v>3</v>
          </cell>
          <cell r="C99">
            <v>99</v>
          </cell>
          <cell r="D99">
            <v>14</v>
          </cell>
          <cell r="E99">
            <v>52054951</v>
          </cell>
          <cell r="F99">
            <v>32544</v>
          </cell>
          <cell r="G99" t="str">
            <v xml:space="preserve">BARRIOS PADILLA ANGELA BRIYID </v>
          </cell>
          <cell r="H99">
            <v>91.67</v>
          </cell>
          <cell r="I99">
            <v>91.67</v>
          </cell>
          <cell r="J99" t="str">
            <v>ALCALDIA</v>
          </cell>
          <cell r="K99" t="str">
            <v>POR MEJORAR</v>
          </cell>
          <cell r="L99" t="str">
            <v>TEMA AUTOS C/MARCA. LE REMITE A LA GOB. DE C/MARCA DÁNDOLE LOS DATOS TELEFÓNICOS. NO LE MENCIONÓLAS FECHAS DE PAGO SEGÚN BOLETÍN ENVIADO HACE UN PAR DE SEMANAS.</v>
          </cell>
          <cell r="M99">
            <v>157</v>
          </cell>
          <cell r="N99" t="str">
            <v>N/A</v>
          </cell>
        </row>
        <row r="100">
          <cell r="A100" t="str">
            <v>CARLOS</v>
          </cell>
          <cell r="B100">
            <v>4</v>
          </cell>
          <cell r="C100">
            <v>100</v>
          </cell>
          <cell r="D100">
            <v>14</v>
          </cell>
          <cell r="E100">
            <v>52054951</v>
          </cell>
          <cell r="F100">
            <v>32544</v>
          </cell>
          <cell r="G100" t="str">
            <v xml:space="preserve">BARRIOS PADILLA ANGELA BRIYID </v>
          </cell>
          <cell r="H100">
            <v>91.67</v>
          </cell>
          <cell r="I100">
            <v>85.42</v>
          </cell>
          <cell r="J100" t="str">
            <v>ALCALDIA</v>
          </cell>
          <cell r="K100" t="str">
            <v>POR MEJORAR</v>
          </cell>
          <cell r="L100" t="str">
            <v>TEMA ARRIVO PREDIAL. PREGUNTA EL ESTRATO. SOLICITÓ LOS DATOS. LE REMITE A CORFERIAS Y SUPERCADE CON LOS HORARIOS DE ATENCIÓN. LE MENCIONA LOS DOCUMENTOS REQUERIDOS PARA SOLICITAR LA LIQUIDACIÓN. ( LE DICE QUE LLEVE LA MATRÍCULA CATASTRAL, PERO ESTE DOCUEM</v>
          </cell>
          <cell r="M100">
            <v>157</v>
          </cell>
          <cell r="N100" t="str">
            <v>N/A</v>
          </cell>
        </row>
        <row r="101">
          <cell r="A101" t="str">
            <v>CARLOS</v>
          </cell>
          <cell r="B101">
            <v>3</v>
          </cell>
          <cell r="C101">
            <v>101</v>
          </cell>
          <cell r="D101">
            <v>14</v>
          </cell>
          <cell r="E101">
            <v>80218292</v>
          </cell>
          <cell r="F101">
            <v>33009</v>
          </cell>
          <cell r="G101" t="str">
            <v>BAUTISTA NIDIA YECENIA</v>
          </cell>
          <cell r="H101">
            <v>75</v>
          </cell>
          <cell r="I101">
            <v>79.17</v>
          </cell>
          <cell r="J101" t="str">
            <v>ALCALDIA</v>
          </cell>
          <cell r="K101" t="str">
            <v>FATAL</v>
          </cell>
          <cell r="L101" t="str">
            <v>TEMA VALOR COMPARENDO POR EXCESO DE VELOCIDAD. SOLICITA LOS DATOS. LE DEJA EN ESPERA MIENTRAS REALIZA LA CONSULTA. RETOMA SIN HACER EL ACOMPAÑAMEINTO Y LE DEJA EN ESPERA NUEVAMENTE. SEGÚN LA CONSULTA VALE 15 SALARIOS MÍNIMOS. LA AGENTE TOMA DEMASIADO TIEM</v>
          </cell>
          <cell r="M101">
            <v>206</v>
          </cell>
          <cell r="N101" t="str">
            <v>Da la respuesta indicada a la solicitud ciudadana</v>
          </cell>
        </row>
        <row r="102">
          <cell r="A102" t="str">
            <v>CARLOS</v>
          </cell>
          <cell r="B102">
            <v>3</v>
          </cell>
          <cell r="C102">
            <v>102</v>
          </cell>
          <cell r="D102">
            <v>14</v>
          </cell>
          <cell r="E102">
            <v>51947333</v>
          </cell>
          <cell r="F102">
            <v>32582</v>
          </cell>
          <cell r="G102" t="str">
            <v>CARRILLO AMAYA CLAUDIA</v>
          </cell>
          <cell r="H102">
            <v>100</v>
          </cell>
          <cell r="I102">
            <v>100</v>
          </cell>
          <cell r="J102" t="str">
            <v>ALCALDIA</v>
          </cell>
          <cell r="K102" t="str">
            <v>N/A</v>
          </cell>
          <cell r="L102" t="str">
            <v>TEMA PREDIAL 2003. SOLICITA LOS DATOS. LA AGENTE LE DICE QUE NO PUEDE PAGAR CON ESOS FORMULARIOS PUESTO QUE SE DEBE AGREGAR LA SANCIÓN Y EL INTERÉS. LE REMITE A SUPERCADE CON HORARIOS DE ATENCIÓN PARA QUE OBTENGA LAS LIQUIDACIONES DE ESOS AÑOS. NO LE MENC</v>
          </cell>
          <cell r="M102">
            <v>145</v>
          </cell>
          <cell r="N102" t="str">
            <v>N/A</v>
          </cell>
        </row>
        <row r="103">
          <cell r="A103" t="str">
            <v>CARLOS</v>
          </cell>
          <cell r="B103">
            <v>3</v>
          </cell>
          <cell r="C103">
            <v>103</v>
          </cell>
          <cell r="D103">
            <v>14</v>
          </cell>
          <cell r="E103">
            <v>79865995</v>
          </cell>
          <cell r="F103">
            <v>32584</v>
          </cell>
          <cell r="G103" t="str">
            <v>CARVAJAL VILLALBA DIANA MARCELA</v>
          </cell>
          <cell r="H103">
            <v>91.67</v>
          </cell>
          <cell r="I103">
            <v>91.67</v>
          </cell>
          <cell r="J103" t="str">
            <v>ALCALDIA</v>
          </cell>
          <cell r="K103" t="str">
            <v>POR MEJORAR</v>
          </cell>
          <cell r="L103" t="str">
            <v>TEMA PREDIO DE CONSERVACIÓN. LE COMENTA EL DECRETO 507 CON EL ARTÍCULO POR LE CUAL SE LES COBRARÁ EL PREDIAL. LE DICE QUE SE REMITA A LA PÁGINA WEB PARA QUE VERIFIQUE EL ACUERDO PARA QUE DETERMINE SI DEBE PAGAR O NO ( ESTO SEGÚN LO DICHO POR LA AGENTE). S</v>
          </cell>
          <cell r="M103">
            <v>135</v>
          </cell>
          <cell r="N103" t="str">
            <v>N/A</v>
          </cell>
        </row>
        <row r="104">
          <cell r="A104" t="str">
            <v>CARLOS</v>
          </cell>
          <cell r="B104">
            <v>3</v>
          </cell>
          <cell r="C104">
            <v>104</v>
          </cell>
          <cell r="D104">
            <v>14</v>
          </cell>
          <cell r="E104">
            <v>39566210</v>
          </cell>
          <cell r="F104">
            <v>32598</v>
          </cell>
          <cell r="G104" t="str">
            <v>CELY ORTIZ PEDRO ANTONIO</v>
          </cell>
          <cell r="H104">
            <v>83.33</v>
          </cell>
          <cell r="I104">
            <v>86.46</v>
          </cell>
          <cell r="J104" t="str">
            <v>ALCALDIA</v>
          </cell>
          <cell r="K104" t="str">
            <v>POR MEJORAR</v>
          </cell>
          <cell r="L104" t="str">
            <v>TEMA ARRIVO PREDIAL. LE PREGUNTA EL ESTRATO. LE COMENTA LAS FECHAS DE PAGO CON DESCUENTO. SOLICITA LOS DATOS. LE SUGIERE QUE SE DIRIJA A CORFERIAS PERO LA LAGENTE LE DICE QUE YA LE DIERON ESA INFORMACIÓN. EL AGENTE PREGUNTA SI FIGURAN EN LA ESCRITURA. ELL</v>
          </cell>
          <cell r="M104">
            <v>149</v>
          </cell>
          <cell r="N104" t="str">
            <v>N/A</v>
          </cell>
        </row>
        <row r="105">
          <cell r="A105" t="str">
            <v>CARLOS</v>
          </cell>
          <cell r="B105">
            <v>3</v>
          </cell>
          <cell r="C105">
            <v>105</v>
          </cell>
          <cell r="D105">
            <v>14</v>
          </cell>
          <cell r="E105">
            <v>52559906</v>
          </cell>
          <cell r="F105">
            <v>32603</v>
          </cell>
          <cell r="G105" t="str">
            <v>CHACÓN BARBA VIVIANA MILENA</v>
          </cell>
          <cell r="H105">
            <v>91.67</v>
          </cell>
          <cell r="I105">
            <v>91.67</v>
          </cell>
          <cell r="J105" t="str">
            <v>ALCALDIA</v>
          </cell>
          <cell r="K105" t="str">
            <v>POR MEJORAR</v>
          </cell>
          <cell r="L105" t="str">
            <v xml:space="preserve">TEMA ARRIVO PREDIAL ¿POR QUÉ NO LLEGÓ? LA AGENTE LE REMITE AL SUPERCADE CON SUS HORARIO DE ATENCIÓN, ASÍ COMO EL DE CORFERIAS. LE DICE QUE LLEVE EL FORMATO DEL AÑO ANTERIOR CON LO CUAL LE DAN LA LIQUIDACIÓN. SOLICITA LOS DATOS PERO NO LE FUERON DADOS. LE </v>
          </cell>
          <cell r="M105">
            <v>165</v>
          </cell>
          <cell r="N105" t="str">
            <v>N/A</v>
          </cell>
        </row>
        <row r="106">
          <cell r="A106" t="str">
            <v>CARLOS</v>
          </cell>
          <cell r="B106">
            <v>3</v>
          </cell>
          <cell r="C106">
            <v>106</v>
          </cell>
          <cell r="D106">
            <v>14</v>
          </cell>
          <cell r="E106">
            <v>80038444</v>
          </cell>
          <cell r="F106">
            <v>32607</v>
          </cell>
          <cell r="G106" t="str">
            <v>CHARRIS LOPEZ MARIO ALEJANDRO</v>
          </cell>
          <cell r="H106">
            <v>91.67</v>
          </cell>
          <cell r="I106">
            <v>89.58</v>
          </cell>
          <cell r="J106" t="str">
            <v>ALCALDIA</v>
          </cell>
          <cell r="K106" t="str">
            <v>POR MEJORAR</v>
          </cell>
          <cell r="L106" t="str">
            <v>TEMA CUPO ESCOLAR. EL AGENTE SOLICITA LOS DATOS. LE DEJA EN ESPERA SIN HACER ACOMPAÑAMIENTO. RETOMA Y LE DICE QUE EL CUPO FUE RETIRADO DEL COLEGIO, POR LO CUAL LE SUGIERE QUE SE DIRIJA AL CADEL PARA QUE VERIFIQUE QUE PUDO HABER PASADO. LUEGO HACE ORTRA VE</v>
          </cell>
          <cell r="M106">
            <v>200</v>
          </cell>
          <cell r="N106" t="str">
            <v>N/A</v>
          </cell>
        </row>
        <row r="107">
          <cell r="A107" t="str">
            <v>CARLOS</v>
          </cell>
          <cell r="B107">
            <v>3</v>
          </cell>
          <cell r="C107">
            <v>107</v>
          </cell>
          <cell r="D107">
            <v>14</v>
          </cell>
          <cell r="E107">
            <v>79599487</v>
          </cell>
          <cell r="F107">
            <v>32669</v>
          </cell>
          <cell r="G107" t="str">
            <v>GONZALEZ BARBOSA ANDRUBAL</v>
          </cell>
          <cell r="H107">
            <v>100</v>
          </cell>
          <cell r="I107">
            <v>96.88</v>
          </cell>
          <cell r="J107" t="str">
            <v>ALCALDIA</v>
          </cell>
          <cell r="K107" t="str">
            <v>N/A</v>
          </cell>
          <cell r="L107" t="str">
            <v>TEMA DATOS DEL SUPERCADE. SOLICITA LOS DATOS. EL AGENTE LE DIO LA DIRRECCIÓN Y LE PREGUNTA PARA QUÉ REQUIERE ESA INFO. ELLA DICE QUE ES PARA UNA DEVOLUCIÓN POR IMPUESTO DE AUTOS. EL AGENTE LE PREGUNTA SI CONOCE LOS DOCUMENTOS QUE REQUIERE Y ELLA LE DICE Q</v>
          </cell>
          <cell r="M107">
            <v>80</v>
          </cell>
          <cell r="N107" t="str">
            <v>N/A</v>
          </cell>
        </row>
        <row r="108">
          <cell r="A108" t="str">
            <v>CARLOS</v>
          </cell>
          <cell r="B108">
            <v>3</v>
          </cell>
          <cell r="C108">
            <v>108</v>
          </cell>
          <cell r="D108">
            <v>14</v>
          </cell>
          <cell r="E108">
            <v>52498385</v>
          </cell>
          <cell r="F108">
            <v>32678</v>
          </cell>
          <cell r="G108" t="str">
            <v>GUEVARA CAMARGO ANGELA</v>
          </cell>
          <cell r="H108">
            <v>91.67</v>
          </cell>
          <cell r="I108">
            <v>89.58</v>
          </cell>
          <cell r="J108" t="str">
            <v>ALCALDIA</v>
          </cell>
          <cell r="K108" t="str">
            <v>POR MEJORAR</v>
          </cell>
          <cell r="L108" t="str">
            <v>TEMA PUNTAJE SISBEN. SOLICITA LOS DATOS. PREGUNTA CUÁNDO LE HICIERON LA ENCUESTA. LE DEJA EN ESPERA MIENTRAS VERIFICA EN EL DAPD Y EL LOBO. NO HACE ACOMPAÑAMIENTO. RETOAM Y LE DICE QUE AÚN NO HAY NOVEDAD SOBRE LA ENCUESTA. LE SUGIERE QUE SE COMUNIQUE NUEV</v>
          </cell>
          <cell r="M108">
            <v>130</v>
          </cell>
          <cell r="N108" t="str">
            <v>N/A</v>
          </cell>
        </row>
        <row r="109">
          <cell r="A109" t="str">
            <v>CARLOS</v>
          </cell>
          <cell r="B109">
            <v>3</v>
          </cell>
          <cell r="C109">
            <v>109</v>
          </cell>
          <cell r="D109">
            <v>14</v>
          </cell>
          <cell r="E109">
            <v>65772569</v>
          </cell>
          <cell r="F109">
            <v>32998</v>
          </cell>
          <cell r="G109" t="str">
            <v>BUSTOS POVEDA YADIRA</v>
          </cell>
          <cell r="H109">
            <v>100</v>
          </cell>
          <cell r="I109">
            <v>100</v>
          </cell>
          <cell r="J109" t="str">
            <v>ALCALDIA</v>
          </cell>
          <cell r="K109" t="str">
            <v>N/A</v>
          </cell>
          <cell r="L109" t="str">
            <v xml:space="preserve">TEMA PREDIAL GARAJE. SOLICITA LOS DATOS. REALIZA FILTROS PARA DETERMINAR QUE REQUIERE. LE DICE QUE DEBE DIRIGIRSE AL SUPERCADE Y A CORFERIAS CON SUS HORARIOS DE ATENCIÓN. LE SUGIERE QUE LLEVE EL PREDIAL DEL GARAJE DEL AÑO ANTERIOR. LE MENCIONA LAS FECHAS </v>
          </cell>
          <cell r="N109" t="str">
            <v>N/A</v>
          </cell>
        </row>
        <row r="110">
          <cell r="A110" t="str">
            <v>CARLOS</v>
          </cell>
          <cell r="B110">
            <v>3</v>
          </cell>
          <cell r="C110">
            <v>110</v>
          </cell>
          <cell r="D110">
            <v>14</v>
          </cell>
          <cell r="E110">
            <v>52020067</v>
          </cell>
          <cell r="F110">
            <v>33033</v>
          </cell>
          <cell r="G110" t="str">
            <v>MALDONADO LAUREANO</v>
          </cell>
          <cell r="H110">
            <v>100</v>
          </cell>
          <cell r="I110">
            <v>97.92</v>
          </cell>
          <cell r="J110" t="str">
            <v>ALCALDIA</v>
          </cell>
          <cell r="K110" t="str">
            <v>N/A</v>
          </cell>
          <cell r="L110" t="str">
            <v>TEMA VALOR ENTRADAS SALITRE MÁGICO. EL AGENTE SOLICTA LOS DATOS Y EXPLICA PORQUE RAZÓN LOS PIDE. LE DEJA EN ESPERA MIENTRAS REALIZA LA VERIFICACIÓN. ESE TIPO DE DATOS NO SE MANEJAN EN RED CAPITAL . RETOMA Y LE LEE EL GUIÓN DE LLAMADAS EQUIVOCADAS. SE DEMO</v>
          </cell>
          <cell r="N110" t="str">
            <v>N/A</v>
          </cell>
        </row>
        <row r="111">
          <cell r="A111" t="str">
            <v>CARLOS</v>
          </cell>
          <cell r="B111">
            <v>4</v>
          </cell>
          <cell r="C111">
            <v>111</v>
          </cell>
          <cell r="D111">
            <v>14</v>
          </cell>
          <cell r="E111">
            <v>79599487</v>
          </cell>
          <cell r="F111">
            <v>32669</v>
          </cell>
          <cell r="G111" t="str">
            <v>GONZALEZ BARBOSA ANDRUBAL</v>
          </cell>
          <cell r="H111">
            <v>100</v>
          </cell>
          <cell r="I111">
            <v>97.92</v>
          </cell>
          <cell r="J111" t="str">
            <v>ALCALDIA</v>
          </cell>
          <cell r="K111" t="str">
            <v>N/A</v>
          </cell>
          <cell r="L111" t="str">
            <v>TEMA AMNISTÍA PARA AUTOS. PREGUNTA SI ESTÁ MATRÍCULADO EN LA CIUDAD. SOLICITA LOS DATOS. REALIZA LA CONSULTA DEL ESTADO DE CUENTA Y LE COMENTA LOS AÑOS QUE ADEUDA. EL SEÑOR TENÍA NOCIÓN DE LA AMNISTÍA DE AÑOS ANTERIORES AL 99. EL AGENTE LE COMENTA LOS AÑO</v>
          </cell>
          <cell r="N111" t="str">
            <v>N/A</v>
          </cell>
        </row>
        <row r="112">
          <cell r="A112" t="str">
            <v>CARLOS</v>
          </cell>
          <cell r="B112">
            <v>4</v>
          </cell>
          <cell r="C112">
            <v>112</v>
          </cell>
          <cell r="D112">
            <v>14</v>
          </cell>
          <cell r="E112">
            <v>52151391</v>
          </cell>
          <cell r="F112">
            <v>33001</v>
          </cell>
          <cell r="G112" t="str">
            <v>ALVAREZ MOLANO EDGAR</v>
          </cell>
          <cell r="H112">
            <v>100</v>
          </cell>
          <cell r="I112">
            <v>97.92</v>
          </cell>
          <cell r="J112" t="str">
            <v>ALCALDIA</v>
          </cell>
          <cell r="K112" t="str">
            <v>N/A</v>
          </cell>
          <cell r="L112" t="str">
            <v>TEMA ARRIVO PREDIAL. SOLICITA LOS DATOS. LE COMENTA QUE DEBE DIRIGIRSE AL SUPERCADE O A CORFERIAS CON SUS HORARIOS DE ATENCIÓN ADECUADOS. LOS DATOS DADOS FUERON CONSULTADOS EN RED CAPITAL. ASIMISMO, LE COMENTA LAS FECHAS DE VENCIMIENTO Y LOS PUNTOS DE PAG</v>
          </cell>
          <cell r="N112" t="str">
            <v>N/A</v>
          </cell>
        </row>
        <row r="113">
          <cell r="A113" t="str">
            <v>CARLOS</v>
          </cell>
          <cell r="B113">
            <v>4</v>
          </cell>
          <cell r="C113">
            <v>113</v>
          </cell>
          <cell r="D113">
            <v>14</v>
          </cell>
          <cell r="E113">
            <v>35331044</v>
          </cell>
          <cell r="F113">
            <v>32521</v>
          </cell>
          <cell r="G113" t="str">
            <v xml:space="preserve">ARANGUREN PIRE JAQUELINE </v>
          </cell>
          <cell r="H113">
            <v>100</v>
          </cell>
          <cell r="I113">
            <v>97.92</v>
          </cell>
          <cell r="J113" t="str">
            <v>ALCALDIA</v>
          </cell>
          <cell r="K113" t="str">
            <v>N/A</v>
          </cell>
          <cell r="L113" t="str">
            <v>TEMA ARRIVO PREDIAL. DETERMINA SI ES SISTEMA PREFERENCIAL O GENERAL. SOLICITA LOS DATOS. LE REMITE A CORFERIAS O SUPERCADE CON SUS CORRESPONDIENTES HORARIOS DE ATENCIÓN. LE MENCIONA LOS DOCUMENTOS REQUERIDOS PARA RECIBIR LA LIQUIDACIÓN: FORMATO AÑO ANTERI</v>
          </cell>
          <cell r="N113" t="str">
            <v>N/A</v>
          </cell>
        </row>
        <row r="114">
          <cell r="A114" t="str">
            <v>CARLOS</v>
          </cell>
          <cell r="B114">
            <v>3</v>
          </cell>
          <cell r="C114">
            <v>114</v>
          </cell>
          <cell r="D114">
            <v>15</v>
          </cell>
          <cell r="E114">
            <v>79566254</v>
          </cell>
          <cell r="F114">
            <v>32648</v>
          </cell>
          <cell r="G114" t="str">
            <v>FORERO PARRA FLOR ANGELA</v>
          </cell>
          <cell r="H114">
            <v>100</v>
          </cell>
          <cell r="I114">
            <v>97.92</v>
          </cell>
          <cell r="J114" t="str">
            <v>ALCALDIA</v>
          </cell>
          <cell r="K114" t="str">
            <v>N/A</v>
          </cell>
          <cell r="L114" t="str">
            <v>TEMA CUPO ESCOLAR PARA LOCALIDAD DE USAQUÉN. LE SUGIERE QUE SE DIRIJA AL CADEL O A LA SED DIRECTAMENTE. SIN EMBARGO, LA AGENTE LE DICE QUE A ESTA ALTURA ES DIFÍCIL OBTENER UN CUPO. LE DEJA EN ESPERA SIN HACER ACOMPAÑAMIENTO. RED CAPITAL LUCE LENTÍSIMO. RE</v>
          </cell>
          <cell r="M114">
            <v>279</v>
          </cell>
          <cell r="N114" t="str">
            <v>N/A</v>
          </cell>
        </row>
        <row r="115">
          <cell r="A115" t="str">
            <v>CARLOS</v>
          </cell>
          <cell r="B115">
            <v>3</v>
          </cell>
          <cell r="C115">
            <v>115</v>
          </cell>
          <cell r="D115">
            <v>15</v>
          </cell>
          <cell r="E115">
            <v>14701897</v>
          </cell>
          <cell r="F115">
            <v>32686</v>
          </cell>
          <cell r="G115" t="str">
            <v>GUZMAN ALIX JOHANA</v>
          </cell>
          <cell r="H115">
            <v>91.67</v>
          </cell>
          <cell r="I115">
            <v>81.25</v>
          </cell>
          <cell r="J115" t="str">
            <v>ALCALDIA</v>
          </cell>
          <cell r="K115" t="str">
            <v>CRITICO</v>
          </cell>
          <cell r="L115" t="str">
            <v>TEMA LIQUIDACIÓN AÑOS ANTERIORES. SOLICITA LOS DATOS. LE REMITE AL CAD ( NO LE DICE SUPERCADE) PERO NO LE MENCIONA LOS HORARIOS DE ATENCIÓN DEL DÍA SÁBADO. LE DICE QUE SOLICITE UN CERTIFICADO DE LIBERTAD( NO LE PREGUNTÓ SI TENÍA FORMATOS DE AÑOS ANTERIORE</v>
          </cell>
          <cell r="M115">
            <v>135</v>
          </cell>
          <cell r="N115" t="str">
            <v>N/A</v>
          </cell>
        </row>
        <row r="116">
          <cell r="A116" t="str">
            <v>CARLOS</v>
          </cell>
          <cell r="B116">
            <v>3</v>
          </cell>
          <cell r="C116">
            <v>116</v>
          </cell>
          <cell r="D116">
            <v>15</v>
          </cell>
          <cell r="E116">
            <v>52184280</v>
          </cell>
          <cell r="F116">
            <v>33018</v>
          </cell>
          <cell r="G116" t="str">
            <v>GUZMAN WILLIAM ANDRES</v>
          </cell>
          <cell r="H116">
            <v>66.67</v>
          </cell>
          <cell r="I116">
            <v>73.959999999999994</v>
          </cell>
          <cell r="J116" t="str">
            <v>ALCALDIA</v>
          </cell>
          <cell r="K116" t="str">
            <v>FATAL</v>
          </cell>
          <cell r="L116" t="str">
            <v>TEMA PREDIAL 2004 NOMBRE ERRADO.. NO HACE EL FILTRO PARA DETERMINAR SI ES SISTEMA PREFERENCIAL O GENERAL. NO MUESTRA INTERÉS. LO REMITE A CATASTRO( ASÍ DICE EL AGENTE). SOLICITA LOS DATOS. SE LIMITÓ A RESPONDER PERO NO CONTEXTUALIZA. NO LAS DIRECCIONES DE</v>
          </cell>
          <cell r="M116">
            <v>142</v>
          </cell>
          <cell r="N116" t="str">
            <v>Realiza los filtros necesarios</v>
          </cell>
        </row>
        <row r="117">
          <cell r="A117" t="str">
            <v>CARLOS</v>
          </cell>
          <cell r="B117">
            <v>3</v>
          </cell>
          <cell r="C117">
            <v>117</v>
          </cell>
          <cell r="D117">
            <v>15</v>
          </cell>
          <cell r="E117">
            <v>79052816</v>
          </cell>
          <cell r="F117">
            <v>33005</v>
          </cell>
          <cell r="G117" t="str">
            <v>JIMENEZ MARTINEZ SANDRA MILENA</v>
          </cell>
          <cell r="H117">
            <v>100</v>
          </cell>
          <cell r="I117">
            <v>91</v>
          </cell>
          <cell r="J117" t="str">
            <v>ALCALDIA</v>
          </cell>
          <cell r="K117" t="str">
            <v>CRITICO</v>
          </cell>
          <cell r="L117" t="str">
            <v>TEMA HOSPITAL LA SAMARITANA. SOLICITA LOS DATOS. LE DICE QUE LLAME AL 113 PERO NO USA EL GUIÓN DE LLAMADAS EQUIVIOCADAS. TAMPOCO MENCIONÓ LA FUNCIÓN DE LA LÍNEA. NO RETOMA A TIEMPO.</v>
          </cell>
          <cell r="M117">
            <v>144</v>
          </cell>
          <cell r="N117" t="str">
            <v>N/A</v>
          </cell>
        </row>
        <row r="118">
          <cell r="A118" t="str">
            <v>CARLOS</v>
          </cell>
          <cell r="B118">
            <v>3</v>
          </cell>
          <cell r="C118">
            <v>118</v>
          </cell>
          <cell r="D118">
            <v>15</v>
          </cell>
          <cell r="E118">
            <v>51958281</v>
          </cell>
          <cell r="F118">
            <v>33028</v>
          </cell>
          <cell r="G118" t="str">
            <v>BUSTOS SUAREZ NIDIA CAROLINA</v>
          </cell>
          <cell r="H118">
            <v>75</v>
          </cell>
          <cell r="I118">
            <v>77.08</v>
          </cell>
          <cell r="J118" t="str">
            <v>ALCALDIA</v>
          </cell>
          <cell r="K118" t="str">
            <v>FATAL</v>
          </cell>
          <cell r="L118" t="str">
            <v>TEMA ARRIVO PREDIAL¿ QUÉ HACER?. SOLICITA LOS DATOS. LE LLAMA SEÑOR CON EL NOMBRE. LE REMITE AL SUPERCADE CON SU HORARIO CORRESPONDIENTE PARA QUE SOLICITE UN BOLETÍN CATASTRAL( ANTES LE DICE QUE LLEVE EL FORMATO DEL AÑO ANTERIOR) Y QUE LUEGO, AHÍ MISMO, S</v>
          </cell>
          <cell r="M118">
            <v>146</v>
          </cell>
          <cell r="N118" t="str">
            <v>Brinda diferentes opciones al ciudadano (a)</v>
          </cell>
        </row>
        <row r="119">
          <cell r="A119" t="str">
            <v>CARLOS</v>
          </cell>
          <cell r="B119">
            <v>3</v>
          </cell>
          <cell r="C119">
            <v>119</v>
          </cell>
          <cell r="D119">
            <v>15</v>
          </cell>
          <cell r="E119">
            <v>52587444</v>
          </cell>
          <cell r="F119">
            <v>32740</v>
          </cell>
          <cell r="G119" t="str">
            <v>AGUILAR HERNANDEZ LUZ EMILSE</v>
          </cell>
          <cell r="H119">
            <v>91.67</v>
          </cell>
          <cell r="I119">
            <v>89</v>
          </cell>
          <cell r="J119" t="str">
            <v>ALCALDIA</v>
          </cell>
          <cell r="K119" t="str">
            <v>POR MEJORAR</v>
          </cell>
          <cell r="L119" t="str">
            <v>TEMA PUNTAJE SISBEN ELECCIÓN ARS. SOLICITA LOS DATOS. LE DEJA EN ESPERA MIENTRAS REALIZA LA VERIFICACIÓN. NO HACE ACOMPAÑAMIENTO. RETOMA Y LE DICE QUE NO HAY SISTEMA. NO UTILIZA EL GUIÓN ADECUADO. LE PREGUNTÓ CUANDO LE REALIZARON LA ENCUESTA ( DIC.). DE T</v>
          </cell>
          <cell r="M119">
            <v>202</v>
          </cell>
          <cell r="N119" t="str">
            <v>N/A</v>
          </cell>
        </row>
        <row r="120">
          <cell r="A120" t="str">
            <v>CARLOS</v>
          </cell>
          <cell r="B120">
            <v>3</v>
          </cell>
          <cell r="C120">
            <v>120</v>
          </cell>
          <cell r="D120">
            <v>15</v>
          </cell>
          <cell r="E120">
            <v>52453650</v>
          </cell>
          <cell r="F120">
            <v>1234</v>
          </cell>
          <cell r="G120" t="str">
            <v>MEJÍA CÁCERES PAOLA ANDREA</v>
          </cell>
          <cell r="H120">
            <v>91.67</v>
          </cell>
          <cell r="I120">
            <v>87.5</v>
          </cell>
          <cell r="J120" t="str">
            <v>ALCALDIA</v>
          </cell>
          <cell r="K120" t="str">
            <v>CRITICO</v>
          </cell>
          <cell r="L120" t="str">
            <v>TEMA PUNTAJE SISBEN. SOLCITA LA CÉDULA DE LA PERSONA PARA LA CONSULTA. LE DEJA EN ESPERA MIENTRAS REALIZA LA CONSULTA. PREGUNTA LA FECHA DE LA ENCUESTA( MARZO). LA AGENTE LE DICE QUE TOMA CERCA DE CUATRO MESES POR LO CUAL LE SUGIERE QUE SE COMUNIQUE EN MA</v>
          </cell>
          <cell r="M120">
            <v>194</v>
          </cell>
          <cell r="N120" t="str">
            <v>N/A</v>
          </cell>
        </row>
        <row r="121">
          <cell r="A121" t="str">
            <v>CARLOS</v>
          </cell>
          <cell r="B121">
            <v>5</v>
          </cell>
          <cell r="C121">
            <v>121</v>
          </cell>
          <cell r="D121">
            <v>15</v>
          </cell>
          <cell r="E121">
            <v>52054951</v>
          </cell>
          <cell r="F121">
            <v>32544</v>
          </cell>
          <cell r="G121" t="str">
            <v xml:space="preserve">BARRIOS PADILLA ANGELA BRIYID </v>
          </cell>
          <cell r="H121">
            <v>83.33</v>
          </cell>
          <cell r="I121">
            <v>76.040000000000006</v>
          </cell>
          <cell r="J121" t="str">
            <v>ALCALDIA</v>
          </cell>
          <cell r="K121" t="str">
            <v>FATAL</v>
          </cell>
          <cell r="L121" t="str">
            <v>TEMA CARNAVAL DE BOGOTÁ. DEJA EN ESPERA SIN HACE ACOMPAÑAMIENTO. HA PASADO MUCHO TIEMPO REALIZANDO LA CONSULTA. RETOMA PARA DAR LA INFO PERO SE NOTA QUE ESTÁ LEYENDO. NO MANIIFESTA SEGURIDAD AL TRANSMITIR LA INFORMACIÓN. EL CIUDADANO TOMA EN MOMENTOS EN C</v>
          </cell>
          <cell r="N121" t="str">
            <v>Solicita datos básicos (teléfono, cédula, entre otros)</v>
          </cell>
        </row>
        <row r="122">
          <cell r="A122" t="str">
            <v>CARLOS</v>
          </cell>
          <cell r="B122">
            <v>3</v>
          </cell>
          <cell r="C122">
            <v>122</v>
          </cell>
          <cell r="D122">
            <v>15</v>
          </cell>
          <cell r="E122">
            <v>11226187</v>
          </cell>
          <cell r="F122">
            <v>32748</v>
          </cell>
          <cell r="G122" t="str">
            <v>MIRQUE ORJUELA FRANCY JANETH</v>
          </cell>
          <cell r="H122">
            <v>91.67</v>
          </cell>
          <cell r="I122">
            <v>81.25</v>
          </cell>
          <cell r="J122" t="str">
            <v>ALCALDIA</v>
          </cell>
          <cell r="K122" t="str">
            <v>CRITICO</v>
          </cell>
          <cell r="L122" t="str">
            <v xml:space="preserve">TEMA PUNTAJE DEL SISBEN. PREGUNTA LA FECHA DE LA ENCUESTA (FEB). SOLICITA LOS DATOS PARA LA VERIFICACIÓN. DEFINE LA CABEZA DEL NÚCLEO.  LE DEJA EN ESPERA MIENTRAS REALIZA LA CONSULTA. RETOMA SIN HACER ACOMPAÑAMIENTO. SU TONO DE VOZ NO ES LA  MEJOR, SUENA </v>
          </cell>
          <cell r="M122">
            <v>189</v>
          </cell>
          <cell r="N122" t="str">
            <v>N/A</v>
          </cell>
        </row>
        <row r="123">
          <cell r="A123" t="str">
            <v>CARLOS</v>
          </cell>
          <cell r="B123">
            <v>3</v>
          </cell>
          <cell r="C123">
            <v>123</v>
          </cell>
          <cell r="D123">
            <v>15</v>
          </cell>
          <cell r="E123">
            <v>80239648</v>
          </cell>
          <cell r="F123">
            <v>32745</v>
          </cell>
          <cell r="G123" t="str">
            <v xml:space="preserve">MENDOZA BARRETO CARLOS ARTURO </v>
          </cell>
          <cell r="H123">
            <v>83.33</v>
          </cell>
          <cell r="I123">
            <v>84.38</v>
          </cell>
          <cell r="J123" t="str">
            <v>ALCALDIA</v>
          </cell>
          <cell r="K123" t="str">
            <v>FATAL</v>
          </cell>
          <cell r="L123" t="str">
            <v>TEMA VALOR DE LA LLAMADA A ESTA LÍNEA. SOLICITA LOS DATOS. EL AGENTE LE DICE QUE ESTAS LLAMADAS NO TIENEN COSTO. LUEGO LA CIUDADANA PREGUNTA SI EN ALGÚN MOMENTO SE COBRABA Y ÉL LE RESPONDE QUE SÍ Y QUE VALÍA $200. LUEGO ELLA PREGUNTA QUE DESDE CUANDO NO S</v>
          </cell>
          <cell r="M123">
            <v>99</v>
          </cell>
          <cell r="N123" t="str">
            <v>Da la respuesta indicada a la solicitud ciudadana</v>
          </cell>
        </row>
        <row r="124">
          <cell r="A124" t="str">
            <v>CARLOS</v>
          </cell>
          <cell r="B124">
            <v>3</v>
          </cell>
          <cell r="C124">
            <v>124</v>
          </cell>
          <cell r="D124">
            <v>15</v>
          </cell>
          <cell r="E124">
            <v>80239939</v>
          </cell>
          <cell r="F124">
            <v>32766</v>
          </cell>
          <cell r="G124" t="str">
            <v>MORENO GIRALDO MILTON URIEL</v>
          </cell>
          <cell r="H124">
            <v>100</v>
          </cell>
          <cell r="I124">
            <v>89.58</v>
          </cell>
          <cell r="J124" t="str">
            <v>ALCALDIA</v>
          </cell>
          <cell r="K124" t="str">
            <v>POR MEJORAR</v>
          </cell>
          <cell r="L124" t="str">
            <v>TEMA PUNTAJE DEL SISBEN. PREGUNTA LA FECHA DE LA ENCUESTA ( ENERO). LE SOLICITA LOS DATOS. LE DEJA EN ESPERA MIENTRAS CONSULTA LA INFO. NO HACE ACOMPAÑAMIENTO. DEBE DIGITAR CORRECTAMENTE LO QUE ESCRIBE EN INTRANET. EL AGENTE LE DICE QUE SON CERCA DE CUATR</v>
          </cell>
          <cell r="M124">
            <v>227</v>
          </cell>
          <cell r="N124" t="str">
            <v>N/A</v>
          </cell>
        </row>
        <row r="125">
          <cell r="A125" t="str">
            <v>CARLOS</v>
          </cell>
          <cell r="B125">
            <v>4</v>
          </cell>
          <cell r="C125">
            <v>125</v>
          </cell>
          <cell r="D125">
            <v>15</v>
          </cell>
          <cell r="E125">
            <v>14701897</v>
          </cell>
          <cell r="F125">
            <v>32686</v>
          </cell>
          <cell r="G125" t="str">
            <v>GUZMAN ALIX JOHANA</v>
          </cell>
          <cell r="H125">
            <v>66.67</v>
          </cell>
          <cell r="I125">
            <v>73.959999999999994</v>
          </cell>
          <cell r="J125" t="str">
            <v>ALCALDIA</v>
          </cell>
          <cell r="K125" t="str">
            <v>FATAL</v>
          </cell>
          <cell r="L125" t="str">
            <v xml:space="preserve">TEMA VOLUNTARIO CICLOVÍA. (EL TIEMPO DE SILENCIO ES DEBIDO A LA CONSULTA QUE ESTÁ REALIZANDO). SOLICITA LOS DATOS PERO NO SON PROPORCIONADOS. DEJA EN ESPERA PERO NO SE PERCIBE CONSULTA ALGUNA. RETOMA PARA DEJAR EN ESPERA NUEVAMENTE. LA AGENTE VERIFICA EN </v>
          </cell>
          <cell r="M125">
            <v>335</v>
          </cell>
          <cell r="N125" t="str">
            <v>Sigue el procedimiento de consulta</v>
          </cell>
        </row>
        <row r="126">
          <cell r="A126" t="str">
            <v>CARLOS</v>
          </cell>
          <cell r="B126">
            <v>3</v>
          </cell>
          <cell r="C126">
            <v>126</v>
          </cell>
          <cell r="D126">
            <v>15</v>
          </cell>
          <cell r="E126">
            <v>52930029</v>
          </cell>
          <cell r="F126">
            <v>32739</v>
          </cell>
          <cell r="G126" t="str">
            <v xml:space="preserve">MARTINEZ AGUIRRE SANDRA LILIANA </v>
          </cell>
          <cell r="H126">
            <v>100</v>
          </cell>
          <cell r="I126">
            <v>95.83</v>
          </cell>
          <cell r="J126" t="str">
            <v>ALCALDIA</v>
          </cell>
          <cell r="K126" t="str">
            <v>N/A</v>
          </cell>
          <cell r="L126" t="str">
            <v>TEMA COLEGIOS DE LA LOCALIDAD.  SOLICITA LOS DATOS. LE LLAMA SEÑOR CON EL NOMBRE. LE DEJA EN ESPERA SIN HACER ACOMPAÑAMIENTO. LE DA LOS DATOS DEL CADEL DE LA LOCALIDAD DE ENGATIVA PARA QUE ALLÍ LE INFORMEN ACERCA DE LOS COLEGIOS QUE SE UBICAN EN ESA ZONA.</v>
          </cell>
          <cell r="M126">
            <v>197</v>
          </cell>
          <cell r="N126" t="str">
            <v>N/A</v>
          </cell>
        </row>
        <row r="127">
          <cell r="A127" t="str">
            <v>CARLOS</v>
          </cell>
          <cell r="B127">
            <v>3</v>
          </cell>
          <cell r="C127">
            <v>127</v>
          </cell>
          <cell r="D127">
            <v>15</v>
          </cell>
          <cell r="E127">
            <v>80755149</v>
          </cell>
          <cell r="F127">
            <v>32774</v>
          </cell>
          <cell r="G127" t="str">
            <v>NAVAS SUAREZ SANDRA LUCIA</v>
          </cell>
          <cell r="H127">
            <v>100</v>
          </cell>
          <cell r="I127">
            <v>94</v>
          </cell>
          <cell r="J127" t="str">
            <v>ALCALDIA</v>
          </cell>
          <cell r="K127" t="str">
            <v>N/A</v>
          </cell>
          <cell r="L127" t="str">
            <v>TEMA PUNTAJE DEL SISBEN. PREGUNTA LA FECHA DE LA ENCUESTA( PRINCIPIOS DE MARZO). SOLICITA LOS DATOS. LA AGENTE LE DICE QUE LA RESPUESTA TOMA CERCA DE 45 A 120 DÍAS. LE COMENTA  QUE SI REQUIERE ATENCIÓN EN SALUD PUEDE DIRIGIRSE A LOS HOSPITALES. LA CIUDADA</v>
          </cell>
          <cell r="M127">
            <v>397</v>
          </cell>
          <cell r="N127" t="str">
            <v>N/A</v>
          </cell>
        </row>
        <row r="128">
          <cell r="A128" t="str">
            <v>CARLOS</v>
          </cell>
          <cell r="B128">
            <v>3</v>
          </cell>
          <cell r="C128">
            <v>128</v>
          </cell>
          <cell r="D128">
            <v>15</v>
          </cell>
          <cell r="E128">
            <v>91288829</v>
          </cell>
          <cell r="F128">
            <v>32775</v>
          </cell>
          <cell r="G128" t="str">
            <v>NEIRA BOSSA LUIS ALEJANDRO</v>
          </cell>
          <cell r="H128">
            <v>100</v>
          </cell>
          <cell r="I128">
            <v>97.92</v>
          </cell>
          <cell r="J128" t="str">
            <v>ALCALDIA</v>
          </cell>
          <cell r="K128" t="str">
            <v>N/A</v>
          </cell>
          <cell r="L128" t="str">
            <v>TEMA TARJETA DE IDENTIDAD PARA UNA INFANTA. EL AGENTE LE DEJA EN ESPERA MIENTRAS REALIZA LA VERIFICACIÓN. NO HACE ACOMPAÑAMIENTO. RETOMA Y LE DA LOS REQUISITOS PARA EL TRÁMITE. LE REMITE AL PUNTO DE ATENCIÓN DE LA LOCALIDAD DE SUBA QUE ES LA CERCANA AL LU</v>
          </cell>
          <cell r="M128">
            <v>262</v>
          </cell>
          <cell r="N128" t="str">
            <v>N/A</v>
          </cell>
        </row>
        <row r="129">
          <cell r="A129" t="str">
            <v>CARLOS</v>
          </cell>
          <cell r="B129">
            <v>5</v>
          </cell>
          <cell r="C129">
            <v>129</v>
          </cell>
          <cell r="D129">
            <v>15</v>
          </cell>
          <cell r="E129">
            <v>52151391</v>
          </cell>
          <cell r="F129">
            <v>33001</v>
          </cell>
          <cell r="G129" t="str">
            <v>ALVAREZ MOLANO EDGAR</v>
          </cell>
          <cell r="H129">
            <v>91.67</v>
          </cell>
          <cell r="I129">
            <v>87.5</v>
          </cell>
          <cell r="J129" t="str">
            <v>ALCALDIA</v>
          </cell>
          <cell r="K129" t="str">
            <v>POR MEJORAR</v>
          </cell>
          <cell r="L129" t="str">
            <v xml:space="preserve">TEMA PUNTAJE DEL SISBEN. PREGUNTA POR LA FECHA DE LA ENCUESTA ( OCT-NOV). SOLICITA LOS DATOS. LE DEJA EN ESPERA SIN HACER ACOMPAÑAMIENTO. RETOAM Y LE DICE QUE NO HAY PUNTAJE. LE SUGIERE QUE SE ESTE COMUNICANDO CON NOSOTROS. EN ESETE TIPO DE CASOS Y SEGÚN </v>
          </cell>
          <cell r="M129">
            <v>211</v>
          </cell>
          <cell r="N129" t="str">
            <v>N/A</v>
          </cell>
        </row>
        <row r="130">
          <cell r="A130" t="str">
            <v>CARLOS</v>
          </cell>
          <cell r="B130">
            <v>4</v>
          </cell>
          <cell r="C130">
            <v>130</v>
          </cell>
          <cell r="D130">
            <v>15</v>
          </cell>
          <cell r="E130">
            <v>80218292</v>
          </cell>
          <cell r="F130">
            <v>33009</v>
          </cell>
          <cell r="G130" t="str">
            <v>BAUTISTA NIDIA YECENIA</v>
          </cell>
          <cell r="H130">
            <v>100</v>
          </cell>
          <cell r="I130">
            <v>95.83</v>
          </cell>
          <cell r="J130" t="str">
            <v>ALCALDIA</v>
          </cell>
          <cell r="K130" t="str">
            <v>N/A</v>
          </cell>
          <cell r="L130" t="str">
            <v xml:space="preserve">TEMA ACTUALIZACIÓN NOMBRE AUTOS DE BOGOTÁ/ PAGO AUTOS.  LA AGENTE LE DICE QUE SI DESEA PUEDE ESPERAR A LA ACTUALIZACIÓN DE DATOS QUE SE LLEVARÁ ACABO EN DIC. TAMBIÉN LE DA LA OPCIÓN DE SUPERCADE PERO LE COMENTA QUE HAY LARGAS COLAS. LA AGENTE A SU VEZ LE </v>
          </cell>
          <cell r="N130" t="str">
            <v>N/A</v>
          </cell>
        </row>
        <row r="131">
          <cell r="A131" t="str">
            <v>CARLOS</v>
          </cell>
          <cell r="B131">
            <v>0</v>
          </cell>
          <cell r="C131">
            <v>131</v>
          </cell>
          <cell r="D131">
            <v>15</v>
          </cell>
          <cell r="E131" t="e">
            <v>#VALUE!</v>
          </cell>
          <cell r="F131" t="e">
            <v>#VALUE!</v>
          </cell>
        </row>
        <row r="132">
          <cell r="B132">
            <v>0</v>
          </cell>
          <cell r="C132">
            <v>132</v>
          </cell>
          <cell r="E132" t="e">
            <v>#VALUE!</v>
          </cell>
          <cell r="F132" t="e">
            <v>#VALUE!</v>
          </cell>
        </row>
        <row r="133">
          <cell r="B133">
            <v>0</v>
          </cell>
          <cell r="C133">
            <v>133</v>
          </cell>
          <cell r="E133" t="e">
            <v>#VALUE!</v>
          </cell>
          <cell r="F133" t="e">
            <v>#VALUE!</v>
          </cell>
        </row>
        <row r="134">
          <cell r="B134">
            <v>0</v>
          </cell>
          <cell r="C134">
            <v>134</v>
          </cell>
          <cell r="E134" t="e">
            <v>#VALUE!</v>
          </cell>
          <cell r="F134" t="e">
            <v>#VALUE!</v>
          </cell>
        </row>
        <row r="135">
          <cell r="B135">
            <v>0</v>
          </cell>
          <cell r="C135">
            <v>135</v>
          </cell>
          <cell r="E135" t="e">
            <v>#VALUE!</v>
          </cell>
          <cell r="F135" t="e">
            <v>#VALUE!</v>
          </cell>
        </row>
        <row r="136">
          <cell r="B136">
            <v>0</v>
          </cell>
          <cell r="C136">
            <v>136</v>
          </cell>
          <cell r="E136" t="e">
            <v>#VALUE!</v>
          </cell>
          <cell r="F136" t="e">
            <v>#VALUE!</v>
          </cell>
        </row>
        <row r="137">
          <cell r="B137">
            <v>0</v>
          </cell>
          <cell r="C137">
            <v>137</v>
          </cell>
          <cell r="E137" t="e">
            <v>#VALUE!</v>
          </cell>
          <cell r="F137" t="e">
            <v>#VALUE!</v>
          </cell>
        </row>
        <row r="138">
          <cell r="B138">
            <v>0</v>
          </cell>
          <cell r="C138">
            <v>138</v>
          </cell>
          <cell r="E138" t="e">
            <v>#VALUE!</v>
          </cell>
          <cell r="F138" t="e">
            <v>#VALUE!</v>
          </cell>
        </row>
        <row r="139">
          <cell r="B139">
            <v>0</v>
          </cell>
          <cell r="C139">
            <v>139</v>
          </cell>
          <cell r="E139" t="e">
            <v>#VALUE!</v>
          </cell>
          <cell r="F139" t="e">
            <v>#VALUE!</v>
          </cell>
        </row>
        <row r="140">
          <cell r="B140">
            <v>0</v>
          </cell>
          <cell r="C140">
            <v>140</v>
          </cell>
          <cell r="E140" t="e">
            <v>#VALUE!</v>
          </cell>
          <cell r="F140" t="e">
            <v>#VALUE!</v>
          </cell>
        </row>
        <row r="141">
          <cell r="B141">
            <v>0</v>
          </cell>
          <cell r="C141">
            <v>141</v>
          </cell>
          <cell r="E141" t="e">
            <v>#VALUE!</v>
          </cell>
          <cell r="F141" t="e">
            <v>#VALUE!</v>
          </cell>
        </row>
        <row r="142">
          <cell r="B142">
            <v>0</v>
          </cell>
          <cell r="C142">
            <v>142</v>
          </cell>
          <cell r="E142" t="e">
            <v>#VALUE!</v>
          </cell>
          <cell r="F142" t="e">
            <v>#VALUE!</v>
          </cell>
        </row>
        <row r="143">
          <cell r="B143">
            <v>0</v>
          </cell>
          <cell r="C143">
            <v>143</v>
          </cell>
          <cell r="E143" t="e">
            <v>#VALUE!</v>
          </cell>
          <cell r="F143" t="e">
            <v>#VALUE!</v>
          </cell>
        </row>
        <row r="144">
          <cell r="B144">
            <v>0</v>
          </cell>
          <cell r="C144">
            <v>144</v>
          </cell>
          <cell r="E144" t="e">
            <v>#VALUE!</v>
          </cell>
          <cell r="F144" t="e">
            <v>#VALUE!</v>
          </cell>
        </row>
        <row r="145">
          <cell r="B145">
            <v>0</v>
          </cell>
          <cell r="C145">
            <v>145</v>
          </cell>
          <cell r="E145" t="e">
            <v>#VALUE!</v>
          </cell>
          <cell r="F145" t="e">
            <v>#VALUE!</v>
          </cell>
        </row>
        <row r="146">
          <cell r="B146">
            <v>0</v>
          </cell>
          <cell r="C146">
            <v>146</v>
          </cell>
          <cell r="E146" t="e">
            <v>#VALUE!</v>
          </cell>
          <cell r="F146" t="e">
            <v>#VALUE!</v>
          </cell>
        </row>
        <row r="147">
          <cell r="B147">
            <v>0</v>
          </cell>
          <cell r="C147">
            <v>147</v>
          </cell>
          <cell r="E147" t="e">
            <v>#VALUE!</v>
          </cell>
          <cell r="F147" t="e">
            <v>#VALUE!</v>
          </cell>
        </row>
        <row r="148">
          <cell r="B148">
            <v>0</v>
          </cell>
          <cell r="C148">
            <v>148</v>
          </cell>
          <cell r="E148" t="e">
            <v>#VALUE!</v>
          </cell>
          <cell r="F148" t="e">
            <v>#VALUE!</v>
          </cell>
        </row>
        <row r="149">
          <cell r="B149">
            <v>0</v>
          </cell>
          <cell r="C149">
            <v>149</v>
          </cell>
          <cell r="E149" t="e">
            <v>#VALUE!</v>
          </cell>
          <cell r="F149" t="e">
            <v>#VALUE!</v>
          </cell>
        </row>
        <row r="150">
          <cell r="B150">
            <v>0</v>
          </cell>
          <cell r="C150">
            <v>150</v>
          </cell>
          <cell r="E150" t="e">
            <v>#VALUE!</v>
          </cell>
          <cell r="F150" t="e">
            <v>#VALUE!</v>
          </cell>
        </row>
        <row r="151">
          <cell r="B151">
            <v>0</v>
          </cell>
          <cell r="C151">
            <v>151</v>
          </cell>
          <cell r="E151" t="e">
            <v>#VALUE!</v>
          </cell>
          <cell r="F151" t="e">
            <v>#VALUE!</v>
          </cell>
        </row>
        <row r="152">
          <cell r="B152">
            <v>0</v>
          </cell>
          <cell r="C152">
            <v>152</v>
          </cell>
          <cell r="E152" t="e">
            <v>#VALUE!</v>
          </cell>
          <cell r="F152" t="e">
            <v>#VALUE!</v>
          </cell>
        </row>
        <row r="153">
          <cell r="B153">
            <v>0</v>
          </cell>
          <cell r="C153">
            <v>153</v>
          </cell>
          <cell r="E153" t="e">
            <v>#VALUE!</v>
          </cell>
          <cell r="F153" t="e">
            <v>#VALUE!</v>
          </cell>
        </row>
        <row r="154">
          <cell r="B154">
            <v>0</v>
          </cell>
          <cell r="C154">
            <v>154</v>
          </cell>
          <cell r="E154" t="e">
            <v>#VALUE!</v>
          </cell>
          <cell r="F154" t="e">
            <v>#VALUE!</v>
          </cell>
        </row>
        <row r="155">
          <cell r="B155">
            <v>0</v>
          </cell>
          <cell r="C155">
            <v>155</v>
          </cell>
          <cell r="E155" t="e">
            <v>#VALUE!</v>
          </cell>
          <cell r="F155" t="e">
            <v>#VALUE!</v>
          </cell>
        </row>
        <row r="156">
          <cell r="B156">
            <v>0</v>
          </cell>
          <cell r="C156">
            <v>156</v>
          </cell>
          <cell r="E156" t="e">
            <v>#VALUE!</v>
          </cell>
          <cell r="F156" t="e">
            <v>#VALUE!</v>
          </cell>
        </row>
        <row r="157">
          <cell r="B157">
            <v>0</v>
          </cell>
          <cell r="C157">
            <v>157</v>
          </cell>
          <cell r="E157" t="e">
            <v>#VALUE!</v>
          </cell>
          <cell r="F157" t="e">
            <v>#VALUE!</v>
          </cell>
        </row>
        <row r="158">
          <cell r="B158">
            <v>0</v>
          </cell>
          <cell r="C158">
            <v>158</v>
          </cell>
          <cell r="E158" t="e">
            <v>#VALUE!</v>
          </cell>
          <cell r="F158" t="e">
            <v>#VALUE!</v>
          </cell>
        </row>
        <row r="159">
          <cell r="B159">
            <v>0</v>
          </cell>
          <cell r="C159">
            <v>159</v>
          </cell>
          <cell r="E159" t="e">
            <v>#VALUE!</v>
          </cell>
          <cell r="F159" t="e">
            <v>#VALUE!</v>
          </cell>
        </row>
        <row r="160">
          <cell r="B160">
            <v>0</v>
          </cell>
          <cell r="C160">
            <v>160</v>
          </cell>
          <cell r="E160" t="e">
            <v>#VALUE!</v>
          </cell>
          <cell r="F160" t="e">
            <v>#VALUE!</v>
          </cell>
        </row>
        <row r="161">
          <cell r="B161">
            <v>0</v>
          </cell>
          <cell r="C161">
            <v>161</v>
          </cell>
          <cell r="E161" t="e">
            <v>#VALUE!</v>
          </cell>
          <cell r="F161" t="e">
            <v>#VALUE!</v>
          </cell>
        </row>
        <row r="162">
          <cell r="B162">
            <v>0</v>
          </cell>
          <cell r="C162">
            <v>162</v>
          </cell>
          <cell r="E162" t="e">
            <v>#VALUE!</v>
          </cell>
          <cell r="F162" t="e">
            <v>#VALUE!</v>
          </cell>
        </row>
        <row r="163">
          <cell r="B163">
            <v>0</v>
          </cell>
          <cell r="C163">
            <v>163</v>
          </cell>
          <cell r="E163" t="e">
            <v>#VALUE!</v>
          </cell>
          <cell r="F163" t="e">
            <v>#VALUE!</v>
          </cell>
        </row>
        <row r="164">
          <cell r="B164">
            <v>0</v>
          </cell>
          <cell r="C164">
            <v>164</v>
          </cell>
          <cell r="E164" t="e">
            <v>#VALUE!</v>
          </cell>
          <cell r="F164" t="e">
            <v>#VALUE!</v>
          </cell>
        </row>
        <row r="165">
          <cell r="B165">
            <v>0</v>
          </cell>
          <cell r="C165">
            <v>165</v>
          </cell>
          <cell r="E165" t="e">
            <v>#VALUE!</v>
          </cell>
          <cell r="F165" t="e">
            <v>#VALUE!</v>
          </cell>
        </row>
        <row r="166">
          <cell r="B166">
            <v>0</v>
          </cell>
          <cell r="C166">
            <v>166</v>
          </cell>
          <cell r="E166" t="e">
            <v>#VALUE!</v>
          </cell>
          <cell r="F166" t="e">
            <v>#VALUE!</v>
          </cell>
        </row>
        <row r="167">
          <cell r="B167">
            <v>0</v>
          </cell>
          <cell r="C167">
            <v>167</v>
          </cell>
          <cell r="E167" t="e">
            <v>#VALUE!</v>
          </cell>
          <cell r="F167" t="e">
            <v>#VALUE!</v>
          </cell>
        </row>
        <row r="168">
          <cell r="B168">
            <v>0</v>
          </cell>
          <cell r="C168">
            <v>168</v>
          </cell>
          <cell r="E168" t="e">
            <v>#VALUE!</v>
          </cell>
          <cell r="F168" t="e">
            <v>#VALUE!</v>
          </cell>
        </row>
        <row r="169">
          <cell r="B169">
            <v>0</v>
          </cell>
          <cell r="C169">
            <v>169</v>
          </cell>
          <cell r="E169" t="e">
            <v>#VALUE!</v>
          </cell>
          <cell r="F169" t="e">
            <v>#VALUE!</v>
          </cell>
        </row>
        <row r="170">
          <cell r="B170">
            <v>0</v>
          </cell>
          <cell r="C170">
            <v>170</v>
          </cell>
          <cell r="E170" t="e">
            <v>#VALUE!</v>
          </cell>
          <cell r="F170" t="e">
            <v>#VALUE!</v>
          </cell>
        </row>
        <row r="171">
          <cell r="B171">
            <v>0</v>
          </cell>
          <cell r="C171">
            <v>171</v>
          </cell>
          <cell r="E171" t="e">
            <v>#VALUE!</v>
          </cell>
          <cell r="F171" t="e">
            <v>#VALUE!</v>
          </cell>
        </row>
        <row r="172">
          <cell r="B172">
            <v>0</v>
          </cell>
          <cell r="C172">
            <v>172</v>
          </cell>
          <cell r="E172" t="e">
            <v>#VALUE!</v>
          </cell>
          <cell r="F172" t="e">
            <v>#VALUE!</v>
          </cell>
        </row>
        <row r="173">
          <cell r="B173">
            <v>0</v>
          </cell>
          <cell r="C173">
            <v>173</v>
          </cell>
          <cell r="E173" t="e">
            <v>#VALUE!</v>
          </cell>
          <cell r="F173" t="e">
            <v>#VALUE!</v>
          </cell>
        </row>
        <row r="174">
          <cell r="B174">
            <v>0</v>
          </cell>
          <cell r="C174">
            <v>174</v>
          </cell>
          <cell r="E174" t="e">
            <v>#VALUE!</v>
          </cell>
          <cell r="F174" t="e">
            <v>#VALUE!</v>
          </cell>
        </row>
        <row r="175">
          <cell r="B175">
            <v>0</v>
          </cell>
          <cell r="C175">
            <v>175</v>
          </cell>
          <cell r="E175" t="e">
            <v>#VALUE!</v>
          </cell>
          <cell r="F175" t="e">
            <v>#VALUE!</v>
          </cell>
        </row>
        <row r="176">
          <cell r="B176">
            <v>0</v>
          </cell>
          <cell r="C176">
            <v>176</v>
          </cell>
          <cell r="E176" t="e">
            <v>#VALUE!</v>
          </cell>
          <cell r="F176" t="e">
            <v>#VALUE!</v>
          </cell>
        </row>
        <row r="177">
          <cell r="B177">
            <v>0</v>
          </cell>
          <cell r="C177">
            <v>177</v>
          </cell>
          <cell r="E177" t="e">
            <v>#VALUE!</v>
          </cell>
          <cell r="F177" t="e">
            <v>#VALUE!</v>
          </cell>
        </row>
        <row r="178">
          <cell r="B178">
            <v>0</v>
          </cell>
          <cell r="C178">
            <v>178</v>
          </cell>
          <cell r="E178" t="e">
            <v>#VALUE!</v>
          </cell>
          <cell r="F178" t="e">
            <v>#VALUE!</v>
          </cell>
        </row>
        <row r="179">
          <cell r="B179">
            <v>0</v>
          </cell>
          <cell r="C179">
            <v>179</v>
          </cell>
          <cell r="E179" t="e">
            <v>#VALUE!</v>
          </cell>
          <cell r="F179" t="e">
            <v>#VALUE!</v>
          </cell>
        </row>
        <row r="180">
          <cell r="B180">
            <v>0</v>
          </cell>
          <cell r="C180">
            <v>180</v>
          </cell>
          <cell r="E180" t="e">
            <v>#VALUE!</v>
          </cell>
          <cell r="F180" t="e">
            <v>#VALUE!</v>
          </cell>
        </row>
        <row r="181">
          <cell r="B181">
            <v>0</v>
          </cell>
          <cell r="C181">
            <v>181</v>
          </cell>
          <cell r="E181" t="e">
            <v>#VALUE!</v>
          </cell>
          <cell r="F181" t="e">
            <v>#VALUE!</v>
          </cell>
        </row>
        <row r="182">
          <cell r="B182">
            <v>0</v>
          </cell>
          <cell r="C182">
            <v>182</v>
          </cell>
          <cell r="E182" t="e">
            <v>#VALUE!</v>
          </cell>
          <cell r="F182" t="e">
            <v>#VALUE!</v>
          </cell>
        </row>
        <row r="183">
          <cell r="B183">
            <v>0</v>
          </cell>
          <cell r="C183">
            <v>183</v>
          </cell>
          <cell r="E183" t="e">
            <v>#VALUE!</v>
          </cell>
          <cell r="F183" t="e">
            <v>#VALUE!</v>
          </cell>
        </row>
        <row r="184">
          <cell r="B184">
            <v>0</v>
          </cell>
          <cell r="C184">
            <v>184</v>
          </cell>
          <cell r="E184" t="e">
            <v>#VALUE!</v>
          </cell>
          <cell r="F184" t="e">
            <v>#VALUE!</v>
          </cell>
        </row>
        <row r="185">
          <cell r="B185">
            <v>0</v>
          </cell>
          <cell r="C185">
            <v>185</v>
          </cell>
          <cell r="E185" t="e">
            <v>#VALUE!</v>
          </cell>
          <cell r="F185" t="e">
            <v>#VALUE!</v>
          </cell>
        </row>
        <row r="186">
          <cell r="B186">
            <v>0</v>
          </cell>
          <cell r="C186">
            <v>186</v>
          </cell>
          <cell r="E186" t="e">
            <v>#VALUE!</v>
          </cell>
          <cell r="F186" t="e">
            <v>#VALUE!</v>
          </cell>
        </row>
        <row r="187">
          <cell r="B187">
            <v>0</v>
          </cell>
          <cell r="C187">
            <v>187</v>
          </cell>
          <cell r="E187" t="e">
            <v>#VALUE!</v>
          </cell>
          <cell r="F187" t="e">
            <v>#VALUE!</v>
          </cell>
        </row>
        <row r="188">
          <cell r="B188">
            <v>0</v>
          </cell>
          <cell r="C188">
            <v>188</v>
          </cell>
          <cell r="E188" t="e">
            <v>#VALUE!</v>
          </cell>
          <cell r="F188" t="e">
            <v>#VALUE!</v>
          </cell>
        </row>
        <row r="189">
          <cell r="B189">
            <v>0</v>
          </cell>
          <cell r="C189">
            <v>189</v>
          </cell>
          <cell r="E189" t="e">
            <v>#VALUE!</v>
          </cell>
          <cell r="F189" t="e">
            <v>#VALUE!</v>
          </cell>
        </row>
        <row r="190">
          <cell r="B190">
            <v>0</v>
          </cell>
          <cell r="C190">
            <v>190</v>
          </cell>
          <cell r="E190" t="e">
            <v>#VALUE!</v>
          </cell>
          <cell r="F190" t="e">
            <v>#VALUE!</v>
          </cell>
        </row>
        <row r="191">
          <cell r="B191">
            <v>0</v>
          </cell>
          <cell r="C191">
            <v>191</v>
          </cell>
          <cell r="E191" t="e">
            <v>#VALUE!</v>
          </cell>
          <cell r="F191" t="e">
            <v>#VALUE!</v>
          </cell>
        </row>
        <row r="192">
          <cell r="B192">
            <v>0</v>
          </cell>
          <cell r="C192">
            <v>192</v>
          </cell>
          <cell r="E192" t="e">
            <v>#VALUE!</v>
          </cell>
          <cell r="F192" t="e">
            <v>#VALUE!</v>
          </cell>
        </row>
        <row r="193">
          <cell r="B193">
            <v>0</v>
          </cell>
          <cell r="C193">
            <v>193</v>
          </cell>
          <cell r="E193" t="e">
            <v>#VALUE!</v>
          </cell>
          <cell r="F193" t="e">
            <v>#VALUE!</v>
          </cell>
        </row>
        <row r="194">
          <cell r="B194">
            <v>0</v>
          </cell>
          <cell r="C194">
            <v>194</v>
          </cell>
          <cell r="E194" t="e">
            <v>#VALUE!</v>
          </cell>
          <cell r="F194" t="e">
            <v>#VALUE!</v>
          </cell>
        </row>
        <row r="195">
          <cell r="B195">
            <v>0</v>
          </cell>
          <cell r="C195">
            <v>195</v>
          </cell>
          <cell r="E195" t="e">
            <v>#VALUE!</v>
          </cell>
          <cell r="F195" t="e">
            <v>#VALUE!</v>
          </cell>
        </row>
        <row r="196">
          <cell r="B196">
            <v>0</v>
          </cell>
          <cell r="C196">
            <v>196</v>
          </cell>
          <cell r="E196" t="e">
            <v>#VALUE!</v>
          </cell>
          <cell r="F196" t="e">
            <v>#VALUE!</v>
          </cell>
        </row>
        <row r="197">
          <cell r="B197">
            <v>0</v>
          </cell>
          <cell r="C197">
            <v>197</v>
          </cell>
          <cell r="E197" t="e">
            <v>#VALUE!</v>
          </cell>
          <cell r="F197" t="e">
            <v>#VALUE!</v>
          </cell>
        </row>
        <row r="198">
          <cell r="B198">
            <v>0</v>
          </cell>
          <cell r="C198">
            <v>198</v>
          </cell>
          <cell r="E198" t="e">
            <v>#VALUE!</v>
          </cell>
          <cell r="F198" t="e">
            <v>#VALUE!</v>
          </cell>
        </row>
        <row r="199">
          <cell r="B199">
            <v>0</v>
          </cell>
          <cell r="C199">
            <v>199</v>
          </cell>
          <cell r="E199" t="e">
            <v>#VALUE!</v>
          </cell>
          <cell r="F199" t="e">
            <v>#VALUE!</v>
          </cell>
        </row>
        <row r="200">
          <cell r="B200">
            <v>0</v>
          </cell>
          <cell r="C200">
            <v>200</v>
          </cell>
          <cell r="E200" t="e">
            <v>#VALUE!</v>
          </cell>
          <cell r="F200" t="e">
            <v>#VALUE!</v>
          </cell>
        </row>
        <row r="201">
          <cell r="B201">
            <v>0</v>
          </cell>
          <cell r="C201">
            <v>201</v>
          </cell>
          <cell r="E201" t="e">
            <v>#VALUE!</v>
          </cell>
          <cell r="F201" t="e">
            <v>#VALUE!</v>
          </cell>
        </row>
        <row r="202">
          <cell r="B202">
            <v>0</v>
          </cell>
          <cell r="C202">
            <v>202</v>
          </cell>
          <cell r="E202" t="e">
            <v>#VALUE!</v>
          </cell>
          <cell r="F202" t="e">
            <v>#VALUE!</v>
          </cell>
        </row>
        <row r="203">
          <cell r="B203">
            <v>0</v>
          </cell>
          <cell r="C203">
            <v>203</v>
          </cell>
          <cell r="E203" t="e">
            <v>#VALUE!</v>
          </cell>
          <cell r="F203" t="e">
            <v>#VALUE!</v>
          </cell>
        </row>
        <row r="204">
          <cell r="B204">
            <v>0</v>
          </cell>
          <cell r="C204">
            <v>204</v>
          </cell>
          <cell r="E204" t="e">
            <v>#VALUE!</v>
          </cell>
          <cell r="F204" t="e">
            <v>#VALUE!</v>
          </cell>
        </row>
        <row r="205">
          <cell r="B205">
            <v>0</v>
          </cell>
          <cell r="C205">
            <v>205</v>
          </cell>
          <cell r="E205" t="e">
            <v>#VALUE!</v>
          </cell>
          <cell r="F205" t="e">
            <v>#VALUE!</v>
          </cell>
        </row>
        <row r="206">
          <cell r="B206">
            <v>0</v>
          </cell>
          <cell r="C206">
            <v>206</v>
          </cell>
          <cell r="E206" t="e">
            <v>#VALUE!</v>
          </cell>
          <cell r="F206" t="e">
            <v>#VALUE!</v>
          </cell>
        </row>
        <row r="207">
          <cell r="B207">
            <v>0</v>
          </cell>
          <cell r="C207">
            <v>207</v>
          </cell>
          <cell r="E207" t="e">
            <v>#VALUE!</v>
          </cell>
          <cell r="F207" t="e">
            <v>#VALUE!</v>
          </cell>
        </row>
        <row r="208">
          <cell r="B208">
            <v>0</v>
          </cell>
          <cell r="C208">
            <v>208</v>
          </cell>
          <cell r="E208" t="e">
            <v>#VALUE!</v>
          </cell>
          <cell r="F208" t="e">
            <v>#VALUE!</v>
          </cell>
        </row>
        <row r="209">
          <cell r="B209">
            <v>0</v>
          </cell>
          <cell r="C209">
            <v>209</v>
          </cell>
          <cell r="E209" t="e">
            <v>#VALUE!</v>
          </cell>
          <cell r="F209" t="e">
            <v>#VALUE!</v>
          </cell>
        </row>
        <row r="210">
          <cell r="B210">
            <v>0</v>
          </cell>
          <cell r="C210">
            <v>210</v>
          </cell>
          <cell r="E210" t="e">
            <v>#VALUE!</v>
          </cell>
          <cell r="F210" t="e">
            <v>#VALUE!</v>
          </cell>
        </row>
        <row r="211">
          <cell r="B211">
            <v>0</v>
          </cell>
          <cell r="C211">
            <v>211</v>
          </cell>
          <cell r="E211" t="e">
            <v>#VALUE!</v>
          </cell>
          <cell r="F211" t="e">
            <v>#VALUE!</v>
          </cell>
        </row>
        <row r="212">
          <cell r="B212">
            <v>0</v>
          </cell>
          <cell r="C212">
            <v>212</v>
          </cell>
          <cell r="E212" t="e">
            <v>#VALUE!</v>
          </cell>
          <cell r="F212" t="e">
            <v>#VALUE!</v>
          </cell>
        </row>
        <row r="213">
          <cell r="B213">
            <v>0</v>
          </cell>
          <cell r="C213">
            <v>213</v>
          </cell>
          <cell r="E213" t="e">
            <v>#VALUE!</v>
          </cell>
          <cell r="F213" t="e">
            <v>#VALUE!</v>
          </cell>
        </row>
        <row r="214">
          <cell r="B214">
            <v>0</v>
          </cell>
          <cell r="C214">
            <v>214</v>
          </cell>
          <cell r="E214" t="e">
            <v>#VALUE!</v>
          </cell>
          <cell r="F214" t="e">
            <v>#VALUE!</v>
          </cell>
        </row>
        <row r="215">
          <cell r="B215">
            <v>0</v>
          </cell>
          <cell r="C215">
            <v>215</v>
          </cell>
          <cell r="E215" t="e">
            <v>#VALUE!</v>
          </cell>
          <cell r="F215" t="e">
            <v>#VALUE!</v>
          </cell>
        </row>
        <row r="216">
          <cell r="B216">
            <v>0</v>
          </cell>
          <cell r="C216">
            <v>216</v>
          </cell>
          <cell r="E216" t="e">
            <v>#VALUE!</v>
          </cell>
          <cell r="F216" t="e">
            <v>#VALUE!</v>
          </cell>
        </row>
        <row r="217">
          <cell r="B217">
            <v>0</v>
          </cell>
          <cell r="C217">
            <v>217</v>
          </cell>
          <cell r="E217" t="e">
            <v>#VALUE!</v>
          </cell>
          <cell r="F217" t="e">
            <v>#VALUE!</v>
          </cell>
        </row>
        <row r="218">
          <cell r="B218">
            <v>0</v>
          </cell>
          <cell r="C218">
            <v>218</v>
          </cell>
          <cell r="E218" t="e">
            <v>#VALUE!</v>
          </cell>
          <cell r="F218" t="e">
            <v>#VALUE!</v>
          </cell>
        </row>
        <row r="219">
          <cell r="B219">
            <v>0</v>
          </cell>
          <cell r="C219">
            <v>219</v>
          </cell>
          <cell r="E219" t="e">
            <v>#VALUE!</v>
          </cell>
          <cell r="F219" t="e">
            <v>#VALUE!</v>
          </cell>
        </row>
        <row r="220">
          <cell r="B220">
            <v>0</v>
          </cell>
          <cell r="C220">
            <v>220</v>
          </cell>
          <cell r="E220" t="e">
            <v>#VALUE!</v>
          </cell>
          <cell r="F220" t="e">
            <v>#VALUE!</v>
          </cell>
        </row>
        <row r="221">
          <cell r="B221">
            <v>0</v>
          </cell>
          <cell r="C221">
            <v>221</v>
          </cell>
          <cell r="E221" t="e">
            <v>#VALUE!</v>
          </cell>
          <cell r="F221" t="e">
            <v>#VALUE!</v>
          </cell>
        </row>
        <row r="222">
          <cell r="B222">
            <v>0</v>
          </cell>
          <cell r="C222">
            <v>222</v>
          </cell>
          <cell r="E222" t="e">
            <v>#VALUE!</v>
          </cell>
          <cell r="F222" t="e">
            <v>#VALUE!</v>
          </cell>
        </row>
        <row r="223">
          <cell r="B223">
            <v>0</v>
          </cell>
          <cell r="C223">
            <v>223</v>
          </cell>
          <cell r="E223" t="e">
            <v>#VALUE!</v>
          </cell>
          <cell r="F223" t="e">
            <v>#VALUE!</v>
          </cell>
        </row>
        <row r="224">
          <cell r="B224">
            <v>0</v>
          </cell>
          <cell r="C224">
            <v>224</v>
          </cell>
          <cell r="E224" t="e">
            <v>#VALUE!</v>
          </cell>
          <cell r="F224" t="e">
            <v>#VALUE!</v>
          </cell>
        </row>
        <row r="225">
          <cell r="B225">
            <v>0</v>
          </cell>
          <cell r="C225">
            <v>225</v>
          </cell>
          <cell r="E225" t="e">
            <v>#VALUE!</v>
          </cell>
          <cell r="F225" t="e">
            <v>#VALUE!</v>
          </cell>
        </row>
        <row r="226">
          <cell r="B226">
            <v>0</v>
          </cell>
          <cell r="C226">
            <v>226</v>
          </cell>
          <cell r="E226" t="e">
            <v>#VALUE!</v>
          </cell>
          <cell r="F226" t="e">
            <v>#VALUE!</v>
          </cell>
        </row>
        <row r="227">
          <cell r="B227">
            <v>0</v>
          </cell>
          <cell r="C227">
            <v>227</v>
          </cell>
          <cell r="E227" t="e">
            <v>#VALUE!</v>
          </cell>
          <cell r="F227" t="e">
            <v>#VALUE!</v>
          </cell>
        </row>
        <row r="228">
          <cell r="B228">
            <v>0</v>
          </cell>
          <cell r="C228">
            <v>228</v>
          </cell>
          <cell r="E228" t="e">
            <v>#VALUE!</v>
          </cell>
          <cell r="F228" t="e">
            <v>#VALUE!</v>
          </cell>
        </row>
        <row r="229">
          <cell r="B229">
            <v>0</v>
          </cell>
          <cell r="C229">
            <v>229</v>
          </cell>
          <cell r="E229" t="e">
            <v>#VALUE!</v>
          </cell>
          <cell r="F229" t="e">
            <v>#VALUE!</v>
          </cell>
        </row>
        <row r="230">
          <cell r="B230">
            <v>0</v>
          </cell>
          <cell r="C230">
            <v>230</v>
          </cell>
          <cell r="E230" t="e">
            <v>#VALUE!</v>
          </cell>
          <cell r="F230" t="e">
            <v>#VALUE!</v>
          </cell>
        </row>
        <row r="231">
          <cell r="B231">
            <v>0</v>
          </cell>
          <cell r="C231">
            <v>231</v>
          </cell>
          <cell r="E231" t="e">
            <v>#VALUE!</v>
          </cell>
          <cell r="F231" t="e">
            <v>#VALUE!</v>
          </cell>
        </row>
        <row r="232">
          <cell r="B232">
            <v>0</v>
          </cell>
          <cell r="C232">
            <v>232</v>
          </cell>
          <cell r="E232" t="e">
            <v>#VALUE!</v>
          </cell>
          <cell r="F232" t="e">
            <v>#VALUE!</v>
          </cell>
        </row>
        <row r="233">
          <cell r="B233">
            <v>0</v>
          </cell>
          <cell r="C233">
            <v>233</v>
          </cell>
          <cell r="E233" t="e">
            <v>#VALUE!</v>
          </cell>
          <cell r="F233" t="e">
            <v>#VALUE!</v>
          </cell>
        </row>
        <row r="234">
          <cell r="B234">
            <v>0</v>
          </cell>
          <cell r="C234">
            <v>234</v>
          </cell>
          <cell r="E234" t="e">
            <v>#VALUE!</v>
          </cell>
          <cell r="F234" t="e">
            <v>#VALUE!</v>
          </cell>
        </row>
        <row r="235">
          <cell r="B235">
            <v>0</v>
          </cell>
          <cell r="C235">
            <v>235</v>
          </cell>
          <cell r="E235" t="e">
            <v>#VALUE!</v>
          </cell>
          <cell r="F235" t="e">
            <v>#VALUE!</v>
          </cell>
        </row>
        <row r="236">
          <cell r="B236">
            <v>0</v>
          </cell>
          <cell r="C236">
            <v>236</v>
          </cell>
          <cell r="E236" t="e">
            <v>#VALUE!</v>
          </cell>
          <cell r="F236" t="e">
            <v>#VALUE!</v>
          </cell>
        </row>
        <row r="237">
          <cell r="B237">
            <v>0</v>
          </cell>
          <cell r="C237">
            <v>237</v>
          </cell>
          <cell r="E237" t="e">
            <v>#VALUE!</v>
          </cell>
          <cell r="F237" t="e">
            <v>#VALUE!</v>
          </cell>
        </row>
        <row r="238">
          <cell r="B238">
            <v>0</v>
          </cell>
          <cell r="C238">
            <v>238</v>
          </cell>
          <cell r="E238" t="e">
            <v>#VALUE!</v>
          </cell>
          <cell r="F238" t="e">
            <v>#VALUE!</v>
          </cell>
        </row>
        <row r="239">
          <cell r="B239">
            <v>0</v>
          </cell>
          <cell r="C239">
            <v>239</v>
          </cell>
          <cell r="E239" t="e">
            <v>#VALUE!</v>
          </cell>
          <cell r="F239" t="e">
            <v>#VALUE!</v>
          </cell>
        </row>
        <row r="240">
          <cell r="B240">
            <v>0</v>
          </cell>
          <cell r="C240">
            <v>240</v>
          </cell>
          <cell r="E240" t="e">
            <v>#VALUE!</v>
          </cell>
          <cell r="F240" t="e">
            <v>#VALUE!</v>
          </cell>
        </row>
        <row r="241">
          <cell r="B241">
            <v>0</v>
          </cell>
          <cell r="C241">
            <v>241</v>
          </cell>
          <cell r="E241" t="e">
            <v>#VALUE!</v>
          </cell>
          <cell r="F241" t="e">
            <v>#VALUE!</v>
          </cell>
        </row>
        <row r="242">
          <cell r="B242">
            <v>0</v>
          </cell>
          <cell r="C242">
            <v>242</v>
          </cell>
          <cell r="E242" t="e">
            <v>#VALUE!</v>
          </cell>
          <cell r="F242" t="e">
            <v>#VALUE!</v>
          </cell>
        </row>
        <row r="243">
          <cell r="B243">
            <v>0</v>
          </cell>
          <cell r="C243">
            <v>243</v>
          </cell>
          <cell r="E243" t="e">
            <v>#VALUE!</v>
          </cell>
          <cell r="F243" t="e">
            <v>#VALUE!</v>
          </cell>
        </row>
        <row r="244">
          <cell r="B244">
            <v>0</v>
          </cell>
          <cell r="C244">
            <v>244</v>
          </cell>
          <cell r="E244" t="e">
            <v>#VALUE!</v>
          </cell>
          <cell r="F244" t="e">
            <v>#VALUE!</v>
          </cell>
        </row>
        <row r="245">
          <cell r="B245">
            <v>0</v>
          </cell>
          <cell r="C245">
            <v>245</v>
          </cell>
          <cell r="E245" t="e">
            <v>#VALUE!</v>
          </cell>
          <cell r="F245" t="e">
            <v>#VALUE!</v>
          </cell>
        </row>
        <row r="246">
          <cell r="B246">
            <v>0</v>
          </cell>
          <cell r="C246">
            <v>246</v>
          </cell>
          <cell r="E246" t="e">
            <v>#VALUE!</v>
          </cell>
          <cell r="F246" t="e">
            <v>#VALUE!</v>
          </cell>
        </row>
        <row r="247">
          <cell r="B247">
            <v>0</v>
          </cell>
          <cell r="C247">
            <v>247</v>
          </cell>
          <cell r="E247" t="e">
            <v>#VALUE!</v>
          </cell>
          <cell r="F247" t="e">
            <v>#VALUE!</v>
          </cell>
        </row>
        <row r="248">
          <cell r="B248">
            <v>0</v>
          </cell>
          <cell r="C248">
            <v>248</v>
          </cell>
          <cell r="E248" t="e">
            <v>#VALUE!</v>
          </cell>
          <cell r="F248" t="e">
            <v>#VALUE!</v>
          </cell>
        </row>
        <row r="249">
          <cell r="B249">
            <v>0</v>
          </cell>
          <cell r="C249">
            <v>249</v>
          </cell>
          <cell r="E249" t="e">
            <v>#VALUE!</v>
          </cell>
          <cell r="F249" t="e">
            <v>#VALUE!</v>
          </cell>
        </row>
        <row r="250">
          <cell r="B250">
            <v>0</v>
          </cell>
          <cell r="C250">
            <v>250</v>
          </cell>
          <cell r="E250" t="e">
            <v>#VALUE!</v>
          </cell>
          <cell r="F250" t="e">
            <v>#VALUE!</v>
          </cell>
        </row>
        <row r="251">
          <cell r="B251">
            <v>0</v>
          </cell>
          <cell r="C251">
            <v>251</v>
          </cell>
          <cell r="E251" t="e">
            <v>#VALUE!</v>
          </cell>
          <cell r="F251" t="e">
            <v>#VALUE!</v>
          </cell>
        </row>
        <row r="252">
          <cell r="B252">
            <v>0</v>
          </cell>
          <cell r="C252">
            <v>252</v>
          </cell>
          <cell r="E252" t="e">
            <v>#VALUE!</v>
          </cell>
          <cell r="F252" t="e">
            <v>#VALUE!</v>
          </cell>
        </row>
        <row r="253">
          <cell r="B253">
            <v>0</v>
          </cell>
          <cell r="C253">
            <v>253</v>
          </cell>
          <cell r="E253" t="e">
            <v>#VALUE!</v>
          </cell>
          <cell r="F253" t="e">
            <v>#VALUE!</v>
          </cell>
        </row>
        <row r="254">
          <cell r="B254">
            <v>0</v>
          </cell>
          <cell r="C254">
            <v>254</v>
          </cell>
          <cell r="E254" t="e">
            <v>#VALUE!</v>
          </cell>
          <cell r="F254" t="e">
            <v>#VALUE!</v>
          </cell>
        </row>
        <row r="255">
          <cell r="B255">
            <v>0</v>
          </cell>
          <cell r="C255">
            <v>255</v>
          </cell>
          <cell r="E255" t="e">
            <v>#VALUE!</v>
          </cell>
          <cell r="F255" t="e">
            <v>#VALUE!</v>
          </cell>
        </row>
        <row r="256">
          <cell r="B256">
            <v>0</v>
          </cell>
          <cell r="C256">
            <v>256</v>
          </cell>
          <cell r="E256" t="e">
            <v>#VALUE!</v>
          </cell>
          <cell r="F256" t="e">
            <v>#VALUE!</v>
          </cell>
        </row>
        <row r="257">
          <cell r="B257">
            <v>0</v>
          </cell>
          <cell r="C257">
            <v>257</v>
          </cell>
          <cell r="E257" t="e">
            <v>#VALUE!</v>
          </cell>
          <cell r="F257" t="e">
            <v>#VALUE!</v>
          </cell>
        </row>
        <row r="258">
          <cell r="B258">
            <v>0</v>
          </cell>
          <cell r="C258">
            <v>258</v>
          </cell>
          <cell r="E258" t="e">
            <v>#VALUE!</v>
          </cell>
          <cell r="F258" t="e">
            <v>#VALUE!</v>
          </cell>
        </row>
        <row r="259">
          <cell r="B259">
            <v>0</v>
          </cell>
          <cell r="C259">
            <v>259</v>
          </cell>
          <cell r="E259" t="e">
            <v>#VALUE!</v>
          </cell>
          <cell r="F259" t="e">
            <v>#VALUE!</v>
          </cell>
        </row>
        <row r="260">
          <cell r="B260">
            <v>0</v>
          </cell>
          <cell r="C260">
            <v>260</v>
          </cell>
          <cell r="E260" t="e">
            <v>#VALUE!</v>
          </cell>
          <cell r="F260" t="e">
            <v>#VALUE!</v>
          </cell>
        </row>
        <row r="261">
          <cell r="B261">
            <v>0</v>
          </cell>
          <cell r="C261">
            <v>261</v>
          </cell>
          <cell r="E261" t="e">
            <v>#VALUE!</v>
          </cell>
          <cell r="F261" t="e">
            <v>#VALUE!</v>
          </cell>
        </row>
        <row r="262">
          <cell r="B262">
            <v>0</v>
          </cell>
          <cell r="C262">
            <v>262</v>
          </cell>
          <cell r="E262" t="e">
            <v>#VALUE!</v>
          </cell>
          <cell r="F262" t="e">
            <v>#VALUE!</v>
          </cell>
        </row>
        <row r="263">
          <cell r="B263">
            <v>0</v>
          </cell>
          <cell r="C263">
            <v>263</v>
          </cell>
          <cell r="E263" t="e">
            <v>#VALUE!</v>
          </cell>
          <cell r="F263" t="e">
            <v>#VALUE!</v>
          </cell>
        </row>
        <row r="264">
          <cell r="B264">
            <v>0</v>
          </cell>
          <cell r="C264">
            <v>264</v>
          </cell>
          <cell r="E264" t="e">
            <v>#VALUE!</v>
          </cell>
          <cell r="F264" t="e">
            <v>#VALUE!</v>
          </cell>
        </row>
        <row r="265">
          <cell r="B265">
            <v>0</v>
          </cell>
          <cell r="C265">
            <v>265</v>
          </cell>
          <cell r="E265" t="e">
            <v>#VALUE!</v>
          </cell>
          <cell r="F265" t="e">
            <v>#VALUE!</v>
          </cell>
        </row>
        <row r="266">
          <cell r="B266">
            <v>0</v>
          </cell>
          <cell r="C266">
            <v>266</v>
          </cell>
          <cell r="E266" t="e">
            <v>#VALUE!</v>
          </cell>
          <cell r="F266" t="e">
            <v>#VALUE!</v>
          </cell>
        </row>
        <row r="267">
          <cell r="B267">
            <v>0</v>
          </cell>
          <cell r="C267">
            <v>267</v>
          </cell>
          <cell r="E267" t="e">
            <v>#VALUE!</v>
          </cell>
          <cell r="F267" t="e">
            <v>#VALUE!</v>
          </cell>
        </row>
        <row r="268">
          <cell r="B268">
            <v>0</v>
          </cell>
          <cell r="C268">
            <v>268</v>
          </cell>
          <cell r="E268" t="e">
            <v>#VALUE!</v>
          </cell>
          <cell r="F268" t="e">
            <v>#VALUE!</v>
          </cell>
        </row>
        <row r="269">
          <cell r="B269">
            <v>0</v>
          </cell>
          <cell r="C269">
            <v>269</v>
          </cell>
          <cell r="E269" t="e">
            <v>#VALUE!</v>
          </cell>
          <cell r="F269" t="e">
            <v>#VALUE!</v>
          </cell>
        </row>
        <row r="270">
          <cell r="B270">
            <v>0</v>
          </cell>
          <cell r="C270">
            <v>270</v>
          </cell>
          <cell r="E270" t="e">
            <v>#VALUE!</v>
          </cell>
          <cell r="F270" t="e">
            <v>#VALUE!</v>
          </cell>
        </row>
        <row r="271">
          <cell r="B271">
            <v>0</v>
          </cell>
          <cell r="C271">
            <v>271</v>
          </cell>
          <cell r="E271" t="e">
            <v>#VALUE!</v>
          </cell>
          <cell r="F271" t="e">
            <v>#VALUE!</v>
          </cell>
        </row>
        <row r="272">
          <cell r="B272">
            <v>0</v>
          </cell>
          <cell r="C272">
            <v>272</v>
          </cell>
          <cell r="E272" t="e">
            <v>#VALUE!</v>
          </cell>
          <cell r="F272" t="e">
            <v>#VALUE!</v>
          </cell>
        </row>
        <row r="273">
          <cell r="B273">
            <v>0</v>
          </cell>
          <cell r="C273">
            <v>273</v>
          </cell>
          <cell r="E273" t="e">
            <v>#VALUE!</v>
          </cell>
          <cell r="F273" t="e">
            <v>#VALUE!</v>
          </cell>
        </row>
        <row r="274">
          <cell r="B274">
            <v>0</v>
          </cell>
          <cell r="C274">
            <v>274</v>
          </cell>
          <cell r="E274" t="e">
            <v>#VALUE!</v>
          </cell>
          <cell r="F274" t="e">
            <v>#VALUE!</v>
          </cell>
        </row>
        <row r="275">
          <cell r="B275">
            <v>0</v>
          </cell>
          <cell r="C275">
            <v>275</v>
          </cell>
          <cell r="E275" t="e">
            <v>#VALUE!</v>
          </cell>
          <cell r="F275" t="e">
            <v>#VALUE!</v>
          </cell>
        </row>
        <row r="276">
          <cell r="B276">
            <v>0</v>
          </cell>
          <cell r="C276">
            <v>276</v>
          </cell>
          <cell r="E276" t="e">
            <v>#VALUE!</v>
          </cell>
          <cell r="F276" t="e">
            <v>#VALUE!</v>
          </cell>
        </row>
        <row r="277">
          <cell r="B277">
            <v>0</v>
          </cell>
          <cell r="C277">
            <v>277</v>
          </cell>
          <cell r="E277" t="e">
            <v>#VALUE!</v>
          </cell>
          <cell r="F277" t="e">
            <v>#VALUE!</v>
          </cell>
        </row>
        <row r="278">
          <cell r="B278">
            <v>0</v>
          </cell>
          <cell r="C278">
            <v>278</v>
          </cell>
          <cell r="E278" t="e">
            <v>#VALUE!</v>
          </cell>
          <cell r="F278" t="e">
            <v>#VALUE!</v>
          </cell>
        </row>
        <row r="279">
          <cell r="B279">
            <v>0</v>
          </cell>
          <cell r="C279">
            <v>279</v>
          </cell>
          <cell r="E279" t="e">
            <v>#VALUE!</v>
          </cell>
          <cell r="F279" t="e">
            <v>#VALUE!</v>
          </cell>
        </row>
        <row r="280">
          <cell r="B280">
            <v>0</v>
          </cell>
          <cell r="C280">
            <v>280</v>
          </cell>
          <cell r="E280" t="e">
            <v>#VALUE!</v>
          </cell>
          <cell r="F280" t="e">
            <v>#VALUE!</v>
          </cell>
        </row>
        <row r="281">
          <cell r="B281">
            <v>0</v>
          </cell>
          <cell r="C281">
            <v>281</v>
          </cell>
          <cell r="E281" t="e">
            <v>#VALUE!</v>
          </cell>
          <cell r="F281" t="e">
            <v>#VALUE!</v>
          </cell>
        </row>
        <row r="282">
          <cell r="B282">
            <v>0</v>
          </cell>
          <cell r="C282">
            <v>282</v>
          </cell>
          <cell r="E282" t="e">
            <v>#VALUE!</v>
          </cell>
          <cell r="F282" t="e">
            <v>#VALUE!</v>
          </cell>
        </row>
        <row r="283">
          <cell r="B283">
            <v>0</v>
          </cell>
          <cell r="C283">
            <v>283</v>
          </cell>
          <cell r="E283" t="e">
            <v>#VALUE!</v>
          </cell>
          <cell r="F283" t="e">
            <v>#VALUE!</v>
          </cell>
        </row>
        <row r="284">
          <cell r="B284">
            <v>0</v>
          </cell>
          <cell r="C284">
            <v>284</v>
          </cell>
          <cell r="E284" t="e">
            <v>#VALUE!</v>
          </cell>
          <cell r="F284" t="e">
            <v>#VALUE!</v>
          </cell>
        </row>
        <row r="285">
          <cell r="B285">
            <v>0</v>
          </cell>
          <cell r="C285">
            <v>285</v>
          </cell>
          <cell r="E285" t="e">
            <v>#VALUE!</v>
          </cell>
          <cell r="F285" t="e">
            <v>#VALUE!</v>
          </cell>
        </row>
        <row r="286">
          <cell r="B286">
            <v>0</v>
          </cell>
          <cell r="C286">
            <v>286</v>
          </cell>
          <cell r="E286" t="e">
            <v>#VALUE!</v>
          </cell>
          <cell r="F286" t="e">
            <v>#VALUE!</v>
          </cell>
        </row>
        <row r="287">
          <cell r="B287">
            <v>0</v>
          </cell>
          <cell r="C287">
            <v>287</v>
          </cell>
          <cell r="E287" t="e">
            <v>#VALUE!</v>
          </cell>
          <cell r="F287" t="e">
            <v>#VALUE!</v>
          </cell>
        </row>
        <row r="288">
          <cell r="B288">
            <v>0</v>
          </cell>
          <cell r="C288">
            <v>288</v>
          </cell>
          <cell r="E288" t="e">
            <v>#VALUE!</v>
          </cell>
          <cell r="F288" t="e">
            <v>#VALUE!</v>
          </cell>
        </row>
        <row r="289">
          <cell r="B289">
            <v>0</v>
          </cell>
          <cell r="C289">
            <v>289</v>
          </cell>
          <cell r="E289" t="e">
            <v>#VALUE!</v>
          </cell>
          <cell r="F289" t="e">
            <v>#VALUE!</v>
          </cell>
        </row>
        <row r="290">
          <cell r="B290">
            <v>0</v>
          </cell>
          <cell r="C290">
            <v>290</v>
          </cell>
          <cell r="E290" t="e">
            <v>#VALUE!</v>
          </cell>
          <cell r="F290" t="e">
            <v>#VALUE!</v>
          </cell>
        </row>
        <row r="291">
          <cell r="B291">
            <v>0</v>
          </cell>
          <cell r="C291">
            <v>291</v>
          </cell>
          <cell r="E291" t="e">
            <v>#VALUE!</v>
          </cell>
          <cell r="F291" t="e">
            <v>#VALUE!</v>
          </cell>
        </row>
        <row r="292">
          <cell r="B292">
            <v>0</v>
          </cell>
          <cell r="C292">
            <v>292</v>
          </cell>
          <cell r="E292" t="e">
            <v>#VALUE!</v>
          </cell>
          <cell r="F292" t="e">
            <v>#VALUE!</v>
          </cell>
        </row>
        <row r="293">
          <cell r="B293">
            <v>0</v>
          </cell>
          <cell r="C293">
            <v>293</v>
          </cell>
          <cell r="E293" t="e">
            <v>#VALUE!</v>
          </cell>
          <cell r="F293" t="e">
            <v>#VALUE!</v>
          </cell>
        </row>
        <row r="294">
          <cell r="B294">
            <v>0</v>
          </cell>
          <cell r="C294">
            <v>294</v>
          </cell>
          <cell r="E294" t="e">
            <v>#VALUE!</v>
          </cell>
          <cell r="F294" t="e">
            <v>#VALUE!</v>
          </cell>
        </row>
        <row r="295">
          <cell r="B295">
            <v>0</v>
          </cell>
          <cell r="C295">
            <v>295</v>
          </cell>
          <cell r="E295" t="e">
            <v>#VALUE!</v>
          </cell>
          <cell r="F295" t="e">
            <v>#VALUE!</v>
          </cell>
        </row>
        <row r="296">
          <cell r="B296">
            <v>0</v>
          </cell>
          <cell r="C296">
            <v>296</v>
          </cell>
          <cell r="E296" t="e">
            <v>#VALUE!</v>
          </cell>
          <cell r="F296" t="e">
            <v>#VALUE!</v>
          </cell>
        </row>
        <row r="297">
          <cell r="B297">
            <v>0</v>
          </cell>
          <cell r="C297">
            <v>297</v>
          </cell>
          <cell r="E297" t="e">
            <v>#VALUE!</v>
          </cell>
          <cell r="F297" t="e">
            <v>#VALUE!</v>
          </cell>
        </row>
        <row r="298">
          <cell r="B298">
            <v>0</v>
          </cell>
          <cell r="C298">
            <v>298</v>
          </cell>
          <cell r="E298" t="e">
            <v>#VALUE!</v>
          </cell>
          <cell r="F298" t="e">
            <v>#VALUE!</v>
          </cell>
        </row>
        <row r="299">
          <cell r="B299">
            <v>0</v>
          </cell>
          <cell r="C299">
            <v>299</v>
          </cell>
          <cell r="E299" t="e">
            <v>#VALUE!</v>
          </cell>
          <cell r="F299" t="e">
            <v>#VALUE!</v>
          </cell>
        </row>
        <row r="300">
          <cell r="B300">
            <v>0</v>
          </cell>
          <cell r="C300">
            <v>300</v>
          </cell>
          <cell r="E300" t="e">
            <v>#VALUE!</v>
          </cell>
          <cell r="F300" t="e">
            <v>#VALUE!</v>
          </cell>
        </row>
      </sheetData>
      <sheetData sheetId="2" refreshError="1">
        <row r="1">
          <cell r="A1" t="str">
            <v>CALIDAD</v>
          </cell>
          <cell r="B1" t="str">
            <v>EVALUADAS</v>
          </cell>
          <cell r="C1" t="str">
            <v>INDICE</v>
          </cell>
          <cell r="D1" t="str">
            <v>DIA</v>
          </cell>
          <cell r="E1" t="str">
            <v>CC</v>
          </cell>
          <cell r="F1" t="str">
            <v>ID</v>
          </cell>
          <cell r="G1" t="str">
            <v>ASESOR</v>
          </cell>
          <cell r="H1" t="str">
            <v>PRECISIÓN</v>
          </cell>
          <cell r="I1" t="str">
            <v>TOTAL</v>
          </cell>
          <cell r="J1" t="str">
            <v>PROCESO</v>
          </cell>
          <cell r="K1" t="str">
            <v>CATEGORIA</v>
          </cell>
          <cell r="L1" t="str">
            <v>OBSERVACIONES</v>
          </cell>
          <cell r="M1" t="str">
            <v>DCP</v>
          </cell>
          <cell r="N1" t="str">
            <v xml:space="preserve">TIPOLOGIA </v>
          </cell>
          <cell r="O1" t="str">
            <v>No. Caso</v>
          </cell>
        </row>
        <row r="2">
          <cell r="A2" t="str">
            <v>EDGAR</v>
          </cell>
          <cell r="B2">
            <v>1</v>
          </cell>
          <cell r="C2">
            <v>2</v>
          </cell>
          <cell r="D2">
            <v>2</v>
          </cell>
          <cell r="E2">
            <v>79468775</v>
          </cell>
          <cell r="F2">
            <v>33031</v>
          </cell>
          <cell r="G2" t="str">
            <v>PEREZ MORENO NATALIA</v>
          </cell>
          <cell r="H2">
            <v>100</v>
          </cell>
          <cell r="I2">
            <v>97.92</v>
          </cell>
          <cell r="J2" t="str">
            <v>ALCALDIA</v>
          </cell>
          <cell r="K2" t="str">
            <v>POR MEJORAR</v>
          </cell>
          <cell r="L2" t="str">
            <v>Solicita información sobre SHD, pago impuesto vehículo. Utiliza el scrip  de apertura. Pregunta el nombre del ciudadano.  Solicita datos básicos como el número de cédula entre otros.  El agente  toma los datos correctos del ciudadano para la base de datos</v>
          </cell>
          <cell r="M2">
            <v>108</v>
          </cell>
        </row>
        <row r="3">
          <cell r="A3" t="str">
            <v>EDGAR</v>
          </cell>
          <cell r="B3">
            <v>1</v>
          </cell>
          <cell r="C3">
            <v>3</v>
          </cell>
          <cell r="D3">
            <v>2</v>
          </cell>
          <cell r="E3">
            <v>79498193</v>
          </cell>
          <cell r="F3">
            <v>33022</v>
          </cell>
          <cell r="G3" t="str">
            <v>PINZON CARDONA DIANA PAOLA</v>
          </cell>
          <cell r="H3">
            <v>100</v>
          </cell>
          <cell r="I3">
            <v>95.83</v>
          </cell>
          <cell r="J3" t="str">
            <v>ALCALDIA</v>
          </cell>
          <cell r="K3" t="str">
            <v>POR MEJORAR</v>
          </cell>
          <cell r="L3" t="str">
            <v>Solicita información sobre SHD, pago impuesto vehículo. Utiliza el scrip  de apertura. Pregunta el nombre del ciudadano.  Solicita datos básicos como el número de cédula entre otros.  El agente  toma los datos correctos del ciudadano para la base de datos</v>
          </cell>
          <cell r="M3">
            <v>265</v>
          </cell>
        </row>
        <row r="4">
          <cell r="A4" t="str">
            <v>EDGAR</v>
          </cell>
          <cell r="B4">
            <v>1</v>
          </cell>
          <cell r="C4">
            <v>4</v>
          </cell>
          <cell r="D4">
            <v>2</v>
          </cell>
          <cell r="E4">
            <v>80725168</v>
          </cell>
          <cell r="F4">
            <v>32821</v>
          </cell>
          <cell r="G4" t="str">
            <v>PLATA CAMELO WILLIAM DIONISIO</v>
          </cell>
          <cell r="H4">
            <v>83.33</v>
          </cell>
          <cell r="I4">
            <v>85.42</v>
          </cell>
          <cell r="J4" t="str">
            <v>ALCALDIA</v>
          </cell>
          <cell r="K4" t="str">
            <v>FATAL</v>
          </cell>
          <cell r="L4" t="str">
            <v>Solicita información sobre SED, asignación cupos escolares. Utiliza el scrip  de apertura. Pregunta el nombre del ciudadano.  Solicita datos básicos como el número de cédula entre otros.  El agente  toma los datos correctos del ciudadano para la base de d</v>
          </cell>
          <cell r="M4">
            <v>267</v>
          </cell>
          <cell r="N4" t="str">
            <v>Da la respuesta indicada a la solicitud ciudadana</v>
          </cell>
        </row>
        <row r="5">
          <cell r="A5" t="str">
            <v>EDGAR</v>
          </cell>
          <cell r="B5">
            <v>1</v>
          </cell>
          <cell r="C5">
            <v>5</v>
          </cell>
          <cell r="D5">
            <v>2</v>
          </cell>
          <cell r="E5">
            <v>80469230</v>
          </cell>
          <cell r="F5">
            <v>32822</v>
          </cell>
          <cell r="G5" t="str">
            <v xml:space="preserve">PLAZAS RIOS ADRIANA </v>
          </cell>
          <cell r="H5">
            <v>83.33</v>
          </cell>
          <cell r="I5">
            <v>82.29</v>
          </cell>
          <cell r="J5" t="str">
            <v>ALCALDIA</v>
          </cell>
          <cell r="K5" t="str">
            <v>FATAL</v>
          </cell>
          <cell r="L5" t="str">
            <v>Solicita información sobre SHD, pago impuesto vehículo. Utiliza el scrip  de apertura. Pregunta el nombre del ciudadano.  Solicita datos básicos como el número de cédula entre otros.  El agente  toma los datos correctos del ciudadano para la base de datos</v>
          </cell>
          <cell r="M5">
            <v>401</v>
          </cell>
          <cell r="N5" t="str">
            <v>Da la respuesta indicada a la solicitud ciudadana</v>
          </cell>
        </row>
        <row r="6">
          <cell r="A6" t="str">
            <v>EDGAR</v>
          </cell>
          <cell r="B6">
            <v>1</v>
          </cell>
          <cell r="C6">
            <v>6</v>
          </cell>
          <cell r="D6">
            <v>2</v>
          </cell>
          <cell r="E6">
            <v>79939243</v>
          </cell>
          <cell r="F6">
            <v>32830</v>
          </cell>
          <cell r="G6" t="str">
            <v>PRIETO AVELLANEDA PAOLA ANDREA</v>
          </cell>
          <cell r="H6">
            <v>100</v>
          </cell>
          <cell r="I6">
            <v>88.54</v>
          </cell>
          <cell r="J6" t="str">
            <v>ALCALDIA</v>
          </cell>
          <cell r="K6" t="str">
            <v>CRITICO</v>
          </cell>
          <cell r="L6" t="str">
            <v>Solicita información sobre SHD pago impuesto vehículo.  Utiliza el scrip  de apertura. Pregunta el nombre del ciudadano.  El agente toma los datos correctos del ciudadano para la base de datos de la alcaldía.  No maneja adecuadamente los tiempos de espera</v>
          </cell>
          <cell r="M6">
            <v>230</v>
          </cell>
        </row>
        <row r="7">
          <cell r="A7" t="str">
            <v>EDGAR</v>
          </cell>
          <cell r="B7">
            <v>2</v>
          </cell>
          <cell r="C7">
            <v>7</v>
          </cell>
          <cell r="D7">
            <v>2</v>
          </cell>
          <cell r="E7">
            <v>79468775</v>
          </cell>
          <cell r="F7">
            <v>33031</v>
          </cell>
          <cell r="G7" t="str">
            <v>PEREZ MORENO NATALIA</v>
          </cell>
          <cell r="H7">
            <v>100</v>
          </cell>
          <cell r="I7">
            <v>95.83</v>
          </cell>
          <cell r="J7" t="str">
            <v>ALCALDIA</v>
          </cell>
          <cell r="K7" t="str">
            <v>POR MEJORAR</v>
          </cell>
          <cell r="L7" t="str">
            <v>Solicita información sobre SDS, fiebre amarilla .  Utiliza el scrip  de apertura. Pregunta el nombre del ciudadano.  El agente toma los datos correctos del ciudadano para la base de datos de la alcaldía.  No maneja adecuadamente los tiempos de espera ya q</v>
          </cell>
          <cell r="M7">
            <v>325</v>
          </cell>
        </row>
        <row r="8">
          <cell r="A8" t="str">
            <v>EDGAR</v>
          </cell>
          <cell r="B8">
            <v>2</v>
          </cell>
          <cell r="C8">
            <v>8</v>
          </cell>
          <cell r="D8">
            <v>2</v>
          </cell>
          <cell r="E8">
            <v>80725168</v>
          </cell>
          <cell r="F8">
            <v>32821</v>
          </cell>
          <cell r="G8" t="str">
            <v>PLATA CAMELO WILLIAM DIONISIO</v>
          </cell>
          <cell r="H8">
            <v>83.33</v>
          </cell>
          <cell r="I8">
            <v>85.42</v>
          </cell>
          <cell r="J8" t="str">
            <v>ALCALDIA</v>
          </cell>
          <cell r="K8" t="str">
            <v>FATAL</v>
          </cell>
          <cell r="L8" t="str">
            <v>Solicita información sobre IDCT, tejedores de sociedad.  Utiliza el scrip  de apertura. Pregunta el nombre del ciudadano.  El agente toma los datos correctos del ciudadano para la base de datos de la alcaldía.  No maneja adecuadamente los tiempos de esper</v>
          </cell>
          <cell r="N8" t="str">
            <v>Da la respuesta indicada a la solicitud ciudadana</v>
          </cell>
        </row>
        <row r="9">
          <cell r="A9" t="str">
            <v>EDGAR</v>
          </cell>
          <cell r="B9">
            <v>1</v>
          </cell>
          <cell r="C9">
            <v>9</v>
          </cell>
          <cell r="D9">
            <v>2</v>
          </cell>
          <cell r="E9">
            <v>79593007</v>
          </cell>
          <cell r="F9">
            <v>32928</v>
          </cell>
          <cell r="G9" t="str">
            <v xml:space="preserve">TORRES GERARDO ALEXANDER </v>
          </cell>
          <cell r="H9">
            <v>83.33</v>
          </cell>
          <cell r="I9">
            <v>85.42</v>
          </cell>
          <cell r="J9" t="str">
            <v>ALCALDIA</v>
          </cell>
          <cell r="K9" t="str">
            <v>FATAL</v>
          </cell>
          <cell r="L9" t="str">
            <v>Solicita información sobre IDCT, tejedores de sociedad.  Utiliza el scrip  de apertura. Pregunta el nombre del ciudadano.  El agente toma los datos correctos del ciudadano para la base de datos de la alcaldía.  No maneja adecuadamente los tiempos de esper</v>
          </cell>
          <cell r="M9">
            <v>311</v>
          </cell>
          <cell r="N9" t="str">
            <v>Da la respuesta indicada a la solicitud ciudadana</v>
          </cell>
        </row>
        <row r="10">
          <cell r="A10" t="str">
            <v>EDGAR</v>
          </cell>
          <cell r="B10">
            <v>1</v>
          </cell>
          <cell r="C10">
            <v>10</v>
          </cell>
          <cell r="D10">
            <v>2</v>
          </cell>
          <cell r="E10">
            <v>52802616</v>
          </cell>
          <cell r="F10">
            <v>32864</v>
          </cell>
          <cell r="G10" t="str">
            <v xml:space="preserve">RODRIGUEZ MONTENEGRO MARY DEL PILAR </v>
          </cell>
          <cell r="H10">
            <v>100</v>
          </cell>
          <cell r="I10">
            <v>95.83</v>
          </cell>
          <cell r="J10" t="str">
            <v>ALCALDIA</v>
          </cell>
          <cell r="K10" t="str">
            <v>POR MEJORAR</v>
          </cell>
          <cell r="L10" t="str">
            <v>Solicita información sobre IDCT, tejedores de sociedad.  Utiliza el scrip  de apertura. Pregunta el nombre del ciudadano.  El agente toma los datos correctos del ciudadano para la base de datos de la alcaldía.  No maneja adecuadamente los tiempos de esper</v>
          </cell>
          <cell r="M10">
            <v>452</v>
          </cell>
        </row>
        <row r="11">
          <cell r="A11" t="str">
            <v>EDGAR</v>
          </cell>
          <cell r="B11">
            <v>1</v>
          </cell>
          <cell r="C11">
            <v>11</v>
          </cell>
          <cell r="D11">
            <v>2</v>
          </cell>
          <cell r="E11">
            <v>52975389</v>
          </cell>
          <cell r="F11">
            <v>32943</v>
          </cell>
          <cell r="G11" t="str">
            <v>VASQUEZ MURILLO ALEX ANDERSON</v>
          </cell>
          <cell r="H11">
            <v>100</v>
          </cell>
          <cell r="I11">
            <v>90.63</v>
          </cell>
          <cell r="J11" t="str">
            <v>ALCALDIA</v>
          </cell>
          <cell r="K11" t="str">
            <v>CRITICO</v>
          </cell>
          <cell r="L11" t="str">
            <v>Solicita información sobre SDS, fiebre amarilla .  Utiliza el scrip  de apertura. Pregunta el nombre del ciudadano.  El agente toma los datos correctos del ciudadano para la base de datos de la alcaldía.  No maneja adecuadamente los tiempos de espera ya q</v>
          </cell>
          <cell r="M11">
            <v>655</v>
          </cell>
        </row>
        <row r="12">
          <cell r="A12" t="str">
            <v>EDGAR</v>
          </cell>
          <cell r="B12">
            <v>1</v>
          </cell>
          <cell r="C12">
            <v>12</v>
          </cell>
          <cell r="D12">
            <v>2</v>
          </cell>
          <cell r="E12">
            <v>23800943</v>
          </cell>
          <cell r="F12">
            <v>32810</v>
          </cell>
          <cell r="G12" t="str">
            <v>PEREZ ALZATE NANCY</v>
          </cell>
          <cell r="H12">
            <v>100</v>
          </cell>
          <cell r="I12">
            <v>97.92</v>
          </cell>
          <cell r="J12" t="str">
            <v>ALCALDIA</v>
          </cell>
          <cell r="K12" t="str">
            <v>POR MEJORAR</v>
          </cell>
          <cell r="L12" t="str">
            <v xml:space="preserve">Solicita información sobre STT, solicitud de grúa.  Utiliza el scrip  de apertura. Pregunta el nombre del ciudadano.  El agente toma los datos correctos del ciudadano para la base de datos de la alcaldía.  No maneja adecuadamente los tiempos de espera ya </v>
          </cell>
          <cell r="M12">
            <v>145</v>
          </cell>
        </row>
        <row r="13">
          <cell r="A13" t="str">
            <v>EDGAR</v>
          </cell>
          <cell r="B13">
            <v>1</v>
          </cell>
          <cell r="C13">
            <v>13</v>
          </cell>
          <cell r="D13">
            <v>2</v>
          </cell>
          <cell r="E13">
            <v>80018133</v>
          </cell>
          <cell r="F13">
            <v>32835</v>
          </cell>
          <cell r="G13" t="str">
            <v xml:space="preserve">PUPO ENNA LUZ </v>
          </cell>
          <cell r="H13">
            <v>83.33</v>
          </cell>
          <cell r="I13">
            <v>87.5</v>
          </cell>
          <cell r="J13" t="str">
            <v>ALCALDIA</v>
          </cell>
          <cell r="K13" t="str">
            <v>FATAL</v>
          </cell>
          <cell r="L13" t="str">
            <v>Solicita información sobre SHD, pago impuesto.  Utiliza el scrip  de apertura. Pregunta el nombre del ciudadano.  El agente toma los datos correctos del ciudadano para la base de datos de la alcaldía.  El agente informa al ciudadano que puede obtener la l</v>
          </cell>
          <cell r="M13">
            <v>154</v>
          </cell>
          <cell r="N13" t="str">
            <v>Da la respuesta indicada a la solicitud ciudadana</v>
          </cell>
        </row>
        <row r="14">
          <cell r="A14" t="str">
            <v>EDGAR</v>
          </cell>
          <cell r="B14">
            <v>1</v>
          </cell>
          <cell r="C14">
            <v>14</v>
          </cell>
          <cell r="D14">
            <v>2</v>
          </cell>
          <cell r="E14">
            <v>52311487</v>
          </cell>
          <cell r="F14">
            <v>32841</v>
          </cell>
          <cell r="G14" t="str">
            <v>RAMIREZ RAMIREZ ANA ELVIA</v>
          </cell>
          <cell r="H14">
            <v>100</v>
          </cell>
          <cell r="I14">
            <v>97.92</v>
          </cell>
          <cell r="J14" t="str">
            <v>ALCALDIA</v>
          </cell>
          <cell r="K14" t="str">
            <v>POR MEJORAR</v>
          </cell>
          <cell r="L14" t="str">
            <v>Solicita información sobre Puntaje Sisben. Utiliza el scrip  de apertura. Pregunta el nombre del ciudadano.  Solicita datos básicos como el número de cédula entre otros.  El agente toma los datos correctos del ciudadano para la base de datos de la alcaldí</v>
          </cell>
          <cell r="M14">
            <v>197</v>
          </cell>
        </row>
        <row r="15">
          <cell r="A15" t="str">
            <v>EDGAR</v>
          </cell>
          <cell r="B15">
            <v>1</v>
          </cell>
          <cell r="C15">
            <v>15</v>
          </cell>
          <cell r="D15">
            <v>2</v>
          </cell>
          <cell r="E15">
            <v>52145199</v>
          </cell>
          <cell r="F15">
            <v>32849</v>
          </cell>
          <cell r="G15" t="str">
            <v>REYES TELLEZ DEISY MAYERLY</v>
          </cell>
          <cell r="H15">
            <v>100</v>
          </cell>
          <cell r="I15">
            <v>96.88</v>
          </cell>
          <cell r="J15" t="str">
            <v>ALCALDIA</v>
          </cell>
          <cell r="K15" t="str">
            <v>POR MEJORAR</v>
          </cell>
          <cell r="L15" t="str">
            <v xml:space="preserve">Solicita información sobre SHD, pago impuesto.  Utiliza el scrip  de apertura. Pregunta el nombre del ciudadano.  El agente toma los datos correctos del ciudadano para la base de datos de la alcaldía.  El agente informa al ciudadano que si puede liquidar </v>
          </cell>
          <cell r="M15">
            <v>179</v>
          </cell>
        </row>
        <row r="16">
          <cell r="A16" t="str">
            <v>EDGAR</v>
          </cell>
          <cell r="B16">
            <v>1</v>
          </cell>
          <cell r="C16">
            <v>16</v>
          </cell>
          <cell r="D16">
            <v>2</v>
          </cell>
          <cell r="E16">
            <v>52076772</v>
          </cell>
          <cell r="F16">
            <v>33011</v>
          </cell>
          <cell r="G16" t="str">
            <v>RICO AREVALO CARLOS FERNANDO</v>
          </cell>
          <cell r="H16">
            <v>100</v>
          </cell>
          <cell r="I16">
            <v>100</v>
          </cell>
          <cell r="J16" t="str">
            <v>ALCALDIA</v>
          </cell>
          <cell r="K16" t="str">
            <v>FELICITACION</v>
          </cell>
          <cell r="L16" t="str">
            <v xml:space="preserve">Solicita información sobre SHD, pago impuesto.  Utiliza el scrip  de apertura. Pregunta el nombre del ciudadano.  El agente toma los datos correctos del ciudadano para la base de datos de la alcaldía.  Realiza los filtros necesarios  El agente informa al </v>
          </cell>
          <cell r="M16">
            <v>205</v>
          </cell>
        </row>
        <row r="17">
          <cell r="A17" t="str">
            <v>EDGAR</v>
          </cell>
          <cell r="B17">
            <v>1</v>
          </cell>
          <cell r="C17">
            <v>17</v>
          </cell>
          <cell r="D17">
            <v>2</v>
          </cell>
          <cell r="E17">
            <v>52185318</v>
          </cell>
          <cell r="F17">
            <v>32874</v>
          </cell>
          <cell r="G17" t="str">
            <v xml:space="preserve">ROMERO RAMIREZ DERLY </v>
          </cell>
          <cell r="H17">
            <v>100</v>
          </cell>
          <cell r="I17">
            <v>97.92</v>
          </cell>
          <cell r="J17" t="str">
            <v>ALCALDIA</v>
          </cell>
          <cell r="K17" t="str">
            <v>POR MEJORAR</v>
          </cell>
          <cell r="L17" t="str">
            <v xml:space="preserve">Solicita información sobre SHD, pago impuesto.  Utiliza el scrip  de apertura. Pregunta el nombre del ciudadano.  El agente toma los datos correctos del ciudadano para la base de datos de la alcaldía.  El agente informa al ciudadano que para realizar el  </v>
          </cell>
        </row>
        <row r="18">
          <cell r="A18" t="str">
            <v>EDGAR</v>
          </cell>
          <cell r="B18">
            <v>1</v>
          </cell>
          <cell r="C18">
            <v>18</v>
          </cell>
          <cell r="D18">
            <v>2</v>
          </cell>
          <cell r="E18">
            <v>52157543</v>
          </cell>
          <cell r="F18">
            <v>32863</v>
          </cell>
          <cell r="G18" t="str">
            <v>RODRIGUEZ BEJARANO MARTHA PATRICIA</v>
          </cell>
          <cell r="H18">
            <v>100</v>
          </cell>
          <cell r="I18">
            <v>97.92</v>
          </cell>
          <cell r="J18" t="str">
            <v>ALCALDIA</v>
          </cell>
          <cell r="K18" t="str">
            <v>POR MEJORAR</v>
          </cell>
          <cell r="L18" t="str">
            <v xml:space="preserve">Solicita información sobre SHD, pago impuesto.  Utiliza el scrip  de apertura. Pregunta el nombre del ciudadano.  El agente toma los datos correctos del ciudadano para la base de datos de la alcaldía.  Realiza los filtros necesarios  El agente informa al </v>
          </cell>
          <cell r="M18">
            <v>161</v>
          </cell>
        </row>
        <row r="19">
          <cell r="A19" t="str">
            <v>EDGAR</v>
          </cell>
          <cell r="B19">
            <v>1</v>
          </cell>
          <cell r="C19">
            <v>19</v>
          </cell>
          <cell r="D19">
            <v>2</v>
          </cell>
          <cell r="E19">
            <v>20689029</v>
          </cell>
          <cell r="F19">
            <v>33012</v>
          </cell>
          <cell r="G19" t="str">
            <v>ROZO NOHORA ESPERANZA</v>
          </cell>
          <cell r="H19">
            <v>100</v>
          </cell>
          <cell r="I19">
            <v>92.71</v>
          </cell>
          <cell r="J19" t="str">
            <v>ALCALDIA</v>
          </cell>
          <cell r="K19" t="str">
            <v>POR MEJORAR</v>
          </cell>
          <cell r="L19" t="str">
            <v>Solicita información sobre DIAN, pago impuesto.  Utiliza el scrip  de apertura. Pregunta el nombre del ciudadano.  El agente toma los datos correctos del ciudadano para la base de datos de la alcaldía.  No maneja adecuadamente los tiempos de espera ya que</v>
          </cell>
          <cell r="M19">
            <v>269</v>
          </cell>
        </row>
        <row r="20">
          <cell r="A20" t="str">
            <v>EDGAR</v>
          </cell>
          <cell r="B20">
            <v>1</v>
          </cell>
          <cell r="C20">
            <v>20</v>
          </cell>
          <cell r="D20">
            <v>4</v>
          </cell>
          <cell r="E20">
            <v>52587444</v>
          </cell>
          <cell r="F20">
            <v>32880</v>
          </cell>
          <cell r="G20" t="str">
            <v>RUBIO PIRATOBA JOSE WILSON</v>
          </cell>
          <cell r="H20">
            <v>100</v>
          </cell>
          <cell r="I20">
            <v>92.71</v>
          </cell>
          <cell r="J20" t="str">
            <v>ALCALDIA</v>
          </cell>
          <cell r="K20" t="str">
            <v>CRITICO</v>
          </cell>
          <cell r="L20" t="str">
            <v>Solicita información sobre SHD, pago impuesto vehículo.  Utiliza el scrip  de apertura. Pregunta el nombre del ciudadano.  El agente toma los datos correctos del ciudadano para la base de datos de la alcaldía.  Realiza los filtros necesarios.  El agente l</v>
          </cell>
          <cell r="M20">
            <v>137</v>
          </cell>
        </row>
        <row r="21">
          <cell r="A21" t="str">
            <v>EDGAR</v>
          </cell>
          <cell r="B21">
            <v>1</v>
          </cell>
          <cell r="C21">
            <v>21</v>
          </cell>
          <cell r="D21">
            <v>4</v>
          </cell>
          <cell r="E21">
            <v>52198270</v>
          </cell>
          <cell r="F21">
            <v>33017</v>
          </cell>
          <cell r="G21" t="str">
            <v>RUIZ DUARTE ANDREA</v>
          </cell>
          <cell r="H21">
            <v>83.33</v>
          </cell>
          <cell r="I21">
            <v>81.25</v>
          </cell>
          <cell r="J21" t="str">
            <v>ALCALDIA</v>
          </cell>
          <cell r="K21" t="str">
            <v>FATAL</v>
          </cell>
          <cell r="L21" t="str">
            <v>Solicita información sobre SHD, pago impuesto vehículo.  Utiliza el scrip  de apertura. Pregunta el nombre del ciudadano.  El agente no toma los datos correctos del ciudadano para la base de datos de la alcaldía.  No maneja adecuadamente los tiempos de es</v>
          </cell>
          <cell r="M21">
            <v>201</v>
          </cell>
          <cell r="N21" t="str">
            <v>Solicita datos básicos (teléfono, cédula, entre otros)</v>
          </cell>
        </row>
        <row r="22">
          <cell r="A22" t="str">
            <v>EDGAR</v>
          </cell>
          <cell r="B22">
            <v>1</v>
          </cell>
          <cell r="C22">
            <v>22</v>
          </cell>
          <cell r="D22">
            <v>4</v>
          </cell>
          <cell r="E22">
            <v>52494456</v>
          </cell>
          <cell r="F22">
            <v>33013</v>
          </cell>
          <cell r="G22" t="str">
            <v>SALINAS JOHN HENRY</v>
          </cell>
          <cell r="H22">
            <v>100</v>
          </cell>
          <cell r="I22">
            <v>97.92</v>
          </cell>
          <cell r="J22" t="str">
            <v>ALCALDIA</v>
          </cell>
          <cell r="K22" t="str">
            <v>POR MEJORAR</v>
          </cell>
          <cell r="L22" t="str">
            <v>Solicita información sobre SHD, pago impuesto vehículo.  Utiliza el scrip  de apertura. Pregunta el nombre del ciudadano.  El agente  toma los datos correctos del ciudadano para la base de datos de la alcaldía.  El agente remitió  al ciudadano al teléfono</v>
          </cell>
          <cell r="M22">
            <v>133</v>
          </cell>
        </row>
        <row r="23">
          <cell r="A23" t="str">
            <v>EDGAR</v>
          </cell>
          <cell r="B23">
            <v>1</v>
          </cell>
          <cell r="C23">
            <v>23</v>
          </cell>
          <cell r="D23">
            <v>4</v>
          </cell>
          <cell r="E23">
            <v>52380760</v>
          </cell>
          <cell r="F23">
            <v>32897</v>
          </cell>
          <cell r="G23" t="str">
            <v>SANCHEZ CHAPARRO CRISTIAN FRANCISCO</v>
          </cell>
          <cell r="H23">
            <v>100</v>
          </cell>
          <cell r="I23">
            <v>96.88</v>
          </cell>
          <cell r="J23" t="str">
            <v>ALCALDIA</v>
          </cell>
          <cell r="K23" t="str">
            <v>POR MEJORAR</v>
          </cell>
          <cell r="L23" t="str">
            <v>Solicita información sobre IDRD, parque.  Utiliza el scrip  de apertura. Pregunta el nombre del ciudadano.  El agente  toma los datos correctos del ciudadano para la base de datos de la alcaldía.   No maneja adecuadamente los tiempos de espera ya que se d</v>
          </cell>
          <cell r="M23">
            <v>161</v>
          </cell>
        </row>
        <row r="24">
          <cell r="A24" t="str">
            <v>EDGAR</v>
          </cell>
          <cell r="B24">
            <v>1</v>
          </cell>
          <cell r="C24">
            <v>24</v>
          </cell>
          <cell r="D24">
            <v>4</v>
          </cell>
          <cell r="E24">
            <v>80026066</v>
          </cell>
          <cell r="F24">
            <v>32995</v>
          </cell>
          <cell r="G24" t="str">
            <v>SANTOS MARTINEZ JOHANNA CONSUELO</v>
          </cell>
          <cell r="H24">
            <v>83.33</v>
          </cell>
          <cell r="I24">
            <v>82.29</v>
          </cell>
          <cell r="J24" t="str">
            <v>ALCALDIA</v>
          </cell>
          <cell r="K24" t="str">
            <v>FATAL</v>
          </cell>
          <cell r="L24" t="str">
            <v>Solicita información sobre SHD, pago impuesto.  Utiliza el scrip  de apertura. Pregunta el nombre del ciudadano.  El agente  toma los datos correctos del ciudadano para la base de datos de la alcaldía.   No maneja adecuadamente los tiempos de espera ya qu</v>
          </cell>
          <cell r="M24">
            <v>284</v>
          </cell>
          <cell r="N24" t="str">
            <v>Realiza los filtros necesarios</v>
          </cell>
        </row>
        <row r="25">
          <cell r="A25" t="str">
            <v>EDGAR</v>
          </cell>
          <cell r="B25">
            <v>1</v>
          </cell>
          <cell r="C25">
            <v>25</v>
          </cell>
          <cell r="D25">
            <v>4</v>
          </cell>
          <cell r="E25">
            <v>35533873</v>
          </cell>
          <cell r="F25">
            <v>32917</v>
          </cell>
          <cell r="G25" t="str">
            <v>SUAREZ ANGEL FEDERICO</v>
          </cell>
          <cell r="H25">
            <v>100</v>
          </cell>
          <cell r="I25">
            <v>97.92</v>
          </cell>
          <cell r="J25" t="str">
            <v>ALCALDIA</v>
          </cell>
          <cell r="K25" t="str">
            <v>POR MEJORAR</v>
          </cell>
          <cell r="L25" t="str">
            <v>Solicita información sobre SHD, pago impuesto vehículo.  Utiliza el scrip  de apertura. Pregunta el nombre del ciudadano.  El agente toma los datos correctos del ciudadano para la base de datos de la alcaldía.  Realiza los filtros necesarios.  El agente l</v>
          </cell>
          <cell r="M25">
            <v>259</v>
          </cell>
        </row>
        <row r="26">
          <cell r="A26" t="str">
            <v>EDGAR</v>
          </cell>
          <cell r="B26">
            <v>1</v>
          </cell>
          <cell r="C26">
            <v>26</v>
          </cell>
          <cell r="D26">
            <v>4</v>
          </cell>
          <cell r="E26">
            <v>52861235</v>
          </cell>
          <cell r="F26">
            <v>32915</v>
          </cell>
          <cell r="G26" t="str">
            <v>SUAREZ CASTAÑEDA DIANA MARCELA</v>
          </cell>
          <cell r="H26">
            <v>100</v>
          </cell>
          <cell r="I26">
            <v>77.08</v>
          </cell>
          <cell r="J26" t="str">
            <v>ALCALDIA</v>
          </cell>
          <cell r="K26" t="str">
            <v>FATAL</v>
          </cell>
          <cell r="L26" t="str">
            <v>Solicita información sobre SED, puntos de atención.  Utiliza el scrip  de apertura. Pregunta el nombre del ciudadano.  El agente no  toma los datos correctos del ciudadano para la base de datos de la alcaldía.   No maneja adecuadamente los tiempos de espe</v>
          </cell>
          <cell r="M26">
            <v>143</v>
          </cell>
          <cell r="N26" t="str">
            <v>Realiza los filtros necesarios</v>
          </cell>
        </row>
        <row r="27">
          <cell r="A27" t="str">
            <v>EDGAR</v>
          </cell>
          <cell r="B27">
            <v>1</v>
          </cell>
          <cell r="C27">
            <v>27</v>
          </cell>
          <cell r="D27">
            <v>4</v>
          </cell>
          <cell r="E27">
            <v>80114494</v>
          </cell>
          <cell r="F27">
            <v>32920</v>
          </cell>
          <cell r="G27" t="str">
            <v>TAMAYO GUERRERO MARIA EUGENIA</v>
          </cell>
          <cell r="H27">
            <v>83.33</v>
          </cell>
          <cell r="I27">
            <v>87.5</v>
          </cell>
          <cell r="J27" t="str">
            <v>ALCALDIA</v>
          </cell>
          <cell r="K27" t="str">
            <v>FATAL</v>
          </cell>
          <cell r="L27" t="str">
            <v>Solicita información sobre SHD, pago impuesto vehículo.  Utiliza el scrip  de apertura. Pregunta el nombre del ciudadano.  El agente toma los datos correctos del ciudadano para la base de datos de la alcaldía.  No realiza los filtros necesarios. No maneja</v>
          </cell>
          <cell r="M27">
            <v>163</v>
          </cell>
          <cell r="N27" t="str">
            <v>Da la respuesta indicada a la solicitud ciudadana</v>
          </cell>
        </row>
        <row r="28">
          <cell r="A28" t="str">
            <v>EDGAR</v>
          </cell>
          <cell r="B28">
            <v>1</v>
          </cell>
          <cell r="C28">
            <v>28</v>
          </cell>
          <cell r="D28">
            <v>4</v>
          </cell>
          <cell r="E28">
            <v>53153054</v>
          </cell>
          <cell r="F28">
            <v>33000</v>
          </cell>
          <cell r="G28" t="str">
            <v>TORO HERNANDEZ MARIA FERNANDA</v>
          </cell>
          <cell r="H28">
            <v>100</v>
          </cell>
          <cell r="I28">
            <v>89.58</v>
          </cell>
          <cell r="J28" t="str">
            <v>ALCALDIA</v>
          </cell>
          <cell r="K28" t="str">
            <v>CRITICO</v>
          </cell>
          <cell r="L28" t="str">
            <v xml:space="preserve">Solicita información sobre DAPD, puntaje sisben.  Utiliza el scrip  de apertura. Pregunta el nombre del ciudadano.  El agente  toma los datos correctos del ciudadano para la base de datos de la alcaldía.   No maneja adecuadamente los tiempos de espera ya </v>
          </cell>
          <cell r="M28">
            <v>290</v>
          </cell>
        </row>
        <row r="29">
          <cell r="A29" t="str">
            <v>EDGAR</v>
          </cell>
          <cell r="B29">
            <v>2</v>
          </cell>
          <cell r="C29">
            <v>29</v>
          </cell>
          <cell r="D29">
            <v>4</v>
          </cell>
          <cell r="E29">
            <v>79593007</v>
          </cell>
          <cell r="F29">
            <v>32928</v>
          </cell>
          <cell r="G29" t="str">
            <v xml:space="preserve">TORRES GERARDO ALEXANDER </v>
          </cell>
          <cell r="H29">
            <v>100</v>
          </cell>
          <cell r="I29">
            <v>97.92</v>
          </cell>
          <cell r="J29" t="str">
            <v>ALCALDIA</v>
          </cell>
          <cell r="K29" t="str">
            <v>POR MEJORAR</v>
          </cell>
          <cell r="L29" t="str">
            <v>Solicita información sobre SHD, pago impuesto vehículo.  Utiliza el scrip  de apertura. Pregunta el nombre del ciudadano.  El agente toma los datos correctos del ciudadano para la base de datos de la alcaldía.   El agente le informo al ciudadano las fecha</v>
          </cell>
          <cell r="M29">
            <v>101</v>
          </cell>
        </row>
        <row r="30">
          <cell r="A30" t="str">
            <v>EDGAR</v>
          </cell>
          <cell r="B30">
            <v>1</v>
          </cell>
          <cell r="C30">
            <v>30</v>
          </cell>
          <cell r="D30">
            <v>4</v>
          </cell>
          <cell r="E30">
            <v>11232838</v>
          </cell>
          <cell r="F30">
            <v>32938</v>
          </cell>
          <cell r="G30" t="str">
            <v>VANEGAS MORERA SANDRA DEL PILAR</v>
          </cell>
          <cell r="H30">
            <v>100</v>
          </cell>
          <cell r="I30">
            <v>97.92</v>
          </cell>
          <cell r="J30" t="str">
            <v>ALCALDIA</v>
          </cell>
          <cell r="K30" t="str">
            <v>POR MEJORAR</v>
          </cell>
          <cell r="L30" t="str">
            <v>Solicita información sobre SHD, pago impuesto vehículo.  Utiliza el scrip  de apertura. Pregunta el nombre del ciudadano.  El agente toma los datos correctos del ciudadano para la base de datos de la alcaldía.   El agente le informo al ciudadano los en do</v>
          </cell>
          <cell r="M30">
            <v>204</v>
          </cell>
        </row>
        <row r="31">
          <cell r="A31" t="str">
            <v>EDGAR</v>
          </cell>
          <cell r="B31">
            <v>1</v>
          </cell>
          <cell r="C31">
            <v>31</v>
          </cell>
          <cell r="D31">
            <v>4</v>
          </cell>
          <cell r="E31">
            <v>52224144</v>
          </cell>
          <cell r="F31">
            <v>32941</v>
          </cell>
          <cell r="G31" t="str">
            <v xml:space="preserve">VARGAS CARVAJAL GIAN CARLO </v>
          </cell>
          <cell r="H31">
            <v>100</v>
          </cell>
          <cell r="I31">
            <v>97.92</v>
          </cell>
          <cell r="J31" t="str">
            <v>ALCALDIA</v>
          </cell>
          <cell r="K31" t="str">
            <v>POR MEJORAR</v>
          </cell>
          <cell r="L31" t="str">
            <v>Solicita información sobre Secretaria de Gobierno.  Utiliza el scrip  de apertura. Pregunta el nombre del ciudadano.  El agente  toma los datos correctos del ciudadano para la base de datos de la alcaldía.   No maneja adecuadamente los tiempos de espera y</v>
          </cell>
          <cell r="M31">
            <v>172</v>
          </cell>
        </row>
        <row r="32">
          <cell r="A32" t="str">
            <v>EDGAR</v>
          </cell>
          <cell r="B32">
            <v>1</v>
          </cell>
          <cell r="C32">
            <v>32</v>
          </cell>
          <cell r="D32">
            <v>4</v>
          </cell>
          <cell r="E32">
            <v>80242654</v>
          </cell>
          <cell r="F32">
            <v>32944</v>
          </cell>
          <cell r="G32" t="str">
            <v xml:space="preserve">VÁSQUEZ BETANCOURT JOSE DAVID </v>
          </cell>
          <cell r="H32">
            <v>100</v>
          </cell>
          <cell r="I32">
            <v>100</v>
          </cell>
          <cell r="J32" t="str">
            <v>ALCALDIA</v>
          </cell>
          <cell r="K32" t="str">
            <v>FELICITACION</v>
          </cell>
          <cell r="L32" t="str">
            <v>Solicita información sobre SHD, pago impuesto vehículo y predial.  Utiliza el scrip  de apertura. Pregunta el nombre del ciudadano.  El agente toma los datos correctos del ciudadano para la base de datos de la alcaldía.   El agente le informo al ciudadano</v>
          </cell>
          <cell r="M32">
            <v>173</v>
          </cell>
        </row>
        <row r="33">
          <cell r="A33" t="str">
            <v>EDGAR</v>
          </cell>
          <cell r="B33">
            <v>2</v>
          </cell>
          <cell r="C33">
            <v>33</v>
          </cell>
          <cell r="D33">
            <v>4</v>
          </cell>
          <cell r="E33">
            <v>52975389</v>
          </cell>
          <cell r="F33">
            <v>32943</v>
          </cell>
          <cell r="G33" t="str">
            <v>VASQUEZ MURILLO ALEX ANDERSON</v>
          </cell>
          <cell r="H33">
            <v>100</v>
          </cell>
          <cell r="I33">
            <v>91.67</v>
          </cell>
          <cell r="J33" t="str">
            <v>ALCALDIA</v>
          </cell>
          <cell r="K33" t="str">
            <v>CRITICO</v>
          </cell>
          <cell r="L33" t="str">
            <v>Solicita información sobre SHD, pago impuesto vehículo.  Utiliza el scrip  de apertura. Pregunta el nombre del ciudadano.  El agente toma los datos correctos del ciudadano para la base de datos de la alcaldía.  Realiza los filtros necesarios.  No maneja a</v>
          </cell>
          <cell r="M33">
            <v>394</v>
          </cell>
        </row>
        <row r="34">
          <cell r="A34" t="str">
            <v>EDGAR</v>
          </cell>
          <cell r="B34">
            <v>1</v>
          </cell>
          <cell r="C34">
            <v>34</v>
          </cell>
          <cell r="D34">
            <v>4</v>
          </cell>
          <cell r="E34">
            <v>19589268</v>
          </cell>
          <cell r="F34">
            <v>32946</v>
          </cell>
          <cell r="G34" t="str">
            <v xml:space="preserve">VEGA BERNAL DIONE </v>
          </cell>
          <cell r="H34">
            <v>83.33</v>
          </cell>
          <cell r="I34">
            <v>85.42</v>
          </cell>
          <cell r="J34" t="str">
            <v>ALCALDIA</v>
          </cell>
          <cell r="K34" t="str">
            <v>FATAL</v>
          </cell>
          <cell r="L34" t="str">
            <v xml:space="preserve">Solicita información sobre DAPD, puntaje sisben.  Utiliza el scrip  de apertura. Pregunta el nombre del ciudadano.  El agente  toma los datos correctos del ciudadano para la base de datos de la alcaldía.   No maneja adecuadamente los tiempos de espera ya </v>
          </cell>
          <cell r="M34">
            <v>216</v>
          </cell>
        </row>
        <row r="35">
          <cell r="A35" t="str">
            <v>EDGAR</v>
          </cell>
          <cell r="B35">
            <v>1</v>
          </cell>
          <cell r="C35">
            <v>35</v>
          </cell>
          <cell r="D35">
            <v>4</v>
          </cell>
          <cell r="E35">
            <v>52387221</v>
          </cell>
          <cell r="F35">
            <v>32894</v>
          </cell>
          <cell r="G35" t="str">
            <v>SANCHEZ BERRIO ANGELA MARINA</v>
          </cell>
          <cell r="H35">
            <v>100</v>
          </cell>
          <cell r="I35">
            <v>97.92</v>
          </cell>
          <cell r="J35" t="str">
            <v>ALCALDIA</v>
          </cell>
          <cell r="K35" t="str">
            <v>POR MEJORAR</v>
          </cell>
          <cell r="L35" t="str">
            <v>Solicita información sobre Secretaria General, puntaje sisben.  Utiliza el scrip  de apertura. Pregunta el nombre del ciudadano.  El agente  toma los datos correctos del ciudadano para la base de datos de la alcaldía.   El agente informo al ciudadano el v</v>
          </cell>
          <cell r="M35">
            <v>310</v>
          </cell>
        </row>
        <row r="36">
          <cell r="A36" t="str">
            <v>EDGAR</v>
          </cell>
          <cell r="B36">
            <v>1</v>
          </cell>
          <cell r="C36">
            <v>36</v>
          </cell>
          <cell r="D36">
            <v>4</v>
          </cell>
          <cell r="E36">
            <v>25060942</v>
          </cell>
          <cell r="F36">
            <v>32777</v>
          </cell>
          <cell r="G36" t="str">
            <v>NIETO ARIZA DAVID</v>
          </cell>
          <cell r="H36">
            <v>100</v>
          </cell>
          <cell r="I36">
            <v>95.83</v>
          </cell>
          <cell r="J36" t="str">
            <v>ALCALDIA</v>
          </cell>
          <cell r="K36" t="str">
            <v>POR MEJORAR</v>
          </cell>
          <cell r="L36" t="str">
            <v>Solicita información sobre Empresa de Acueducto, pago servicio publico.  Utiliza el scrip  de apertura. Pregunta el nombre del ciudadano.  El agente toma los datos correctos del ciudadano para la base de datos de la alcaldía.  Realiza los filtros necesari</v>
          </cell>
          <cell r="M36">
            <v>436</v>
          </cell>
        </row>
        <row r="37">
          <cell r="A37" t="str">
            <v>EDGAR</v>
          </cell>
          <cell r="B37">
            <v>2</v>
          </cell>
          <cell r="C37">
            <v>37</v>
          </cell>
          <cell r="D37">
            <v>4</v>
          </cell>
          <cell r="E37">
            <v>79939243</v>
          </cell>
          <cell r="F37">
            <v>32830</v>
          </cell>
          <cell r="G37" t="str">
            <v>PRIETO AVELLANEDA PAOLA ANDREA</v>
          </cell>
          <cell r="H37">
            <v>100</v>
          </cell>
          <cell r="I37">
            <v>95.83</v>
          </cell>
          <cell r="J37" t="str">
            <v>ALCALDIA</v>
          </cell>
          <cell r="K37" t="str">
            <v>POR MEJORAR</v>
          </cell>
          <cell r="L37" t="str">
            <v>Solicita información sobre DAMA, avisos y murales.  Utiliza el scrip  de apertura. Pregunta el nombre del ciudadano.  El agente toma los datos correctos del ciudadano para la base de datos de la alcaldía.  Realiza los filtros necesarios.  No maneja adecua</v>
          </cell>
          <cell r="M37">
            <v>358</v>
          </cell>
        </row>
        <row r="38">
          <cell r="A38" t="str">
            <v>EDGAR</v>
          </cell>
          <cell r="B38">
            <v>2</v>
          </cell>
          <cell r="C38">
            <v>38</v>
          </cell>
          <cell r="D38">
            <v>4</v>
          </cell>
          <cell r="E38">
            <v>79498193</v>
          </cell>
          <cell r="F38">
            <v>33022</v>
          </cell>
          <cell r="G38" t="str">
            <v>PINZON CARDONA DIANA PAOLA</v>
          </cell>
          <cell r="H38">
            <v>100</v>
          </cell>
          <cell r="I38">
            <v>92.71</v>
          </cell>
          <cell r="J38" t="str">
            <v>ALCALDIA</v>
          </cell>
          <cell r="K38" t="str">
            <v>CRITICO</v>
          </cell>
          <cell r="L38" t="str">
            <v>Solicita información sobre IDCT, programación.  Utiliza el scrip  de apertura. Pregunta el nombre del ciudadano.  El agente toma los datos correctos del ciudadano para la base de datos de la alcaldía.  Realiza los filtros necesarios.  No maneja adecuadame</v>
          </cell>
          <cell r="M38">
            <v>659</v>
          </cell>
        </row>
        <row r="39">
          <cell r="A39" t="str">
            <v>EDGAR</v>
          </cell>
          <cell r="B39">
            <v>1</v>
          </cell>
          <cell r="C39">
            <v>39</v>
          </cell>
          <cell r="D39">
            <v>4</v>
          </cell>
          <cell r="E39">
            <v>80169276</v>
          </cell>
          <cell r="F39">
            <v>32957</v>
          </cell>
          <cell r="G39" t="str">
            <v>ZAPATA JUAN EDUARDO</v>
          </cell>
          <cell r="H39">
            <v>83.33</v>
          </cell>
          <cell r="I39">
            <v>77</v>
          </cell>
          <cell r="J39" t="str">
            <v>ALCALDIA</v>
          </cell>
          <cell r="K39" t="str">
            <v>FATAL</v>
          </cell>
          <cell r="L39" t="str">
            <v>Solicita información sobre SHD, pago impuesto vehículo.  Utiliza el scrip  de apertura. Pregunta el nombre del ciudadano.  El agente no toma los datos correctos del ciudadano para la base de datos de la alcaldía.  El agente transfiere la llamada con un fu</v>
          </cell>
          <cell r="M39">
            <v>63</v>
          </cell>
          <cell r="N39" t="str">
            <v>Da la respuesta indicada a la solicitud ciudadana</v>
          </cell>
        </row>
        <row r="40">
          <cell r="A40" t="str">
            <v>EDGAR</v>
          </cell>
          <cell r="B40">
            <v>1</v>
          </cell>
          <cell r="C40">
            <v>40</v>
          </cell>
          <cell r="D40">
            <v>4</v>
          </cell>
          <cell r="E40">
            <v>79713044</v>
          </cell>
          <cell r="F40">
            <v>32960</v>
          </cell>
          <cell r="G40" t="str">
            <v>ZARATE VASQUEZ INGRID FABIOLA</v>
          </cell>
          <cell r="H40">
            <v>83.33</v>
          </cell>
          <cell r="I40">
            <v>85.42</v>
          </cell>
          <cell r="J40" t="str">
            <v>ALCALDIA</v>
          </cell>
          <cell r="K40" t="str">
            <v>FATAL</v>
          </cell>
          <cell r="L40" t="str">
            <v>Solicita información sobre SHD, pago impuesto vehículo.  Utiliza el scrip  de apertura. Pregunta el nombre del ciudadano.  El agente no toma los datos correctos del ciudadano para la base de datos de la alcaldía.  El agente informo al ciudadano que la fec</v>
          </cell>
          <cell r="N40" t="str">
            <v>Solicita datos básicos (teléfono, cédula, entre otros)</v>
          </cell>
        </row>
        <row r="41">
          <cell r="A41" t="str">
            <v>EDGAR</v>
          </cell>
          <cell r="B41">
            <v>2</v>
          </cell>
          <cell r="C41">
            <v>41</v>
          </cell>
          <cell r="D41">
            <v>5</v>
          </cell>
          <cell r="E41">
            <v>25060942</v>
          </cell>
          <cell r="F41">
            <v>32777</v>
          </cell>
          <cell r="G41" t="str">
            <v>NIETO ARIZA DAVID</v>
          </cell>
          <cell r="H41">
            <v>100</v>
          </cell>
          <cell r="I41">
            <v>95.83</v>
          </cell>
          <cell r="J41" t="str">
            <v>ALCALDIA</v>
          </cell>
          <cell r="K41" t="str">
            <v>POR MEJORAR</v>
          </cell>
          <cell r="L41" t="str">
            <v xml:space="preserve">Solicita información sobre DAPD, puntaje sisben.  Utiliza el scrip  de apertura. Pregunta el nombre del ciudadano.  El agente  toma los datos correctos del ciudadano para la base de datos de la alcaldía.   No maneja adecuadamente los tiempos de espera ya </v>
          </cell>
          <cell r="M41">
            <v>345</v>
          </cell>
        </row>
        <row r="42">
          <cell r="A42" t="str">
            <v>EDGAR</v>
          </cell>
          <cell r="B42">
            <v>1</v>
          </cell>
          <cell r="C42">
            <v>42</v>
          </cell>
          <cell r="D42">
            <v>5</v>
          </cell>
          <cell r="E42">
            <v>52825005</v>
          </cell>
          <cell r="F42">
            <v>32776</v>
          </cell>
          <cell r="G42" t="str">
            <v>NIETO MALDONADO CYNTHIA PAOLA</v>
          </cell>
          <cell r="H42">
            <v>83.33</v>
          </cell>
          <cell r="I42">
            <v>87.5</v>
          </cell>
          <cell r="J42" t="str">
            <v>ALCALDIA</v>
          </cell>
          <cell r="K42" t="str">
            <v>FATAL</v>
          </cell>
          <cell r="L42" t="str">
            <v xml:space="preserve">Solicita información sobre STT, pico y placa.  Utiliza el scrip  de apertura. Pregunta el hombre del ciudadano.  El agente no toma los datos correctos del ciudadano para la base de datos de la alcaldía.   El agente informo al ciudadano el horario de pico </v>
          </cell>
          <cell r="M42">
            <v>85</v>
          </cell>
          <cell r="N42" t="str">
            <v>Solicita datos básicos (teléfono, cédula, entre otros)</v>
          </cell>
        </row>
        <row r="43">
          <cell r="A43" t="str">
            <v>EDGAR</v>
          </cell>
          <cell r="B43">
            <v>1</v>
          </cell>
          <cell r="C43">
            <v>43</v>
          </cell>
          <cell r="D43">
            <v>5</v>
          </cell>
          <cell r="E43">
            <v>52045428</v>
          </cell>
          <cell r="F43">
            <v>32994</v>
          </cell>
          <cell r="G43" t="str">
            <v>OSORIO RODRIGUEZ JOSE LUIS</v>
          </cell>
          <cell r="H43">
            <v>83.33</v>
          </cell>
          <cell r="I43">
            <v>87.75</v>
          </cell>
          <cell r="J43" t="str">
            <v>ALCALDIA</v>
          </cell>
          <cell r="K43" t="str">
            <v>FATAL</v>
          </cell>
          <cell r="L43" t="str">
            <v>Solicita información sobre DABS, COL.  Utiliza el scrip  de apertura. Pregunta el nombre del ciudadano.  El agente  toma los datos correctos del ciudadano para la base de datos de la alcaldía.   No maneja adecuadamente los tiempos de espera ya que se deja</v>
          </cell>
          <cell r="M43">
            <v>178</v>
          </cell>
          <cell r="N43" t="str">
            <v>Realiza los filtros necesarios</v>
          </cell>
        </row>
        <row r="44">
          <cell r="A44" t="str">
            <v>EDGAR</v>
          </cell>
          <cell r="B44">
            <v>1</v>
          </cell>
          <cell r="C44">
            <v>44</v>
          </cell>
          <cell r="D44">
            <v>5</v>
          </cell>
          <cell r="E44">
            <v>23800841</v>
          </cell>
          <cell r="F44">
            <v>32796</v>
          </cell>
          <cell r="G44" t="str">
            <v>PAEZ MOLINA JULIO ANDRES</v>
          </cell>
          <cell r="H44">
            <v>83.33</v>
          </cell>
          <cell r="I44">
            <v>85.42</v>
          </cell>
          <cell r="J44" t="str">
            <v>ALCALDIA</v>
          </cell>
          <cell r="K44" t="str">
            <v>FATAL</v>
          </cell>
          <cell r="L44" t="str">
            <v>Solicita información sobre SHD, pago impuesto.  Utiliza el scrip  de apertura. Pregunta el nombre del ciudadano.  El agente no  toma los datos correctos del ciudadano para la base de datos de la alcaldía.   No maneja adecuadamente los tiempos de espera ya</v>
          </cell>
          <cell r="M44">
            <v>190</v>
          </cell>
          <cell r="N44" t="str">
            <v>Solicita datos básicos (teléfono, cédula, entre otros)</v>
          </cell>
        </row>
        <row r="45">
          <cell r="A45" t="str">
            <v>EDGAR</v>
          </cell>
          <cell r="B45">
            <v>1</v>
          </cell>
          <cell r="C45">
            <v>45</v>
          </cell>
          <cell r="D45">
            <v>5</v>
          </cell>
          <cell r="E45">
            <v>79746235</v>
          </cell>
          <cell r="F45">
            <v>32990</v>
          </cell>
          <cell r="G45" t="str">
            <v>PAEZ RODRIGUEZ MARIA EUGENIA</v>
          </cell>
          <cell r="H45">
            <v>83.33</v>
          </cell>
          <cell r="I45">
            <v>84.38</v>
          </cell>
          <cell r="J45" t="str">
            <v>ALCALDIA</v>
          </cell>
          <cell r="K45" t="str">
            <v>FATAL</v>
          </cell>
          <cell r="L45" t="str">
            <v>Solicita información sobre Secretaria de Gobierno, Alcalde local Fontibón.  Utiliza el scrip  de apertura. Pregunta el nombre del ciudadano.  El agente no toma los datos correctos del ciudadano para la base de datos de la alcaldía.   No maneja adecuadamen</v>
          </cell>
          <cell r="M45">
            <v>224</v>
          </cell>
          <cell r="N45" t="str">
            <v>Solicita datos básicos (teléfono, cédula, entre otros)</v>
          </cell>
        </row>
        <row r="46">
          <cell r="A46" t="str">
            <v>EDGAR</v>
          </cell>
          <cell r="B46">
            <v>1</v>
          </cell>
          <cell r="C46">
            <v>46</v>
          </cell>
          <cell r="D46">
            <v>5</v>
          </cell>
          <cell r="E46">
            <v>80425126</v>
          </cell>
          <cell r="F46">
            <v>32802</v>
          </cell>
          <cell r="G46" t="str">
            <v>PEDREROS GAONA OLGA LUCIA</v>
          </cell>
          <cell r="H46">
            <v>100</v>
          </cell>
          <cell r="I46">
            <v>97.92</v>
          </cell>
          <cell r="J46" t="str">
            <v>ALCALDIA</v>
          </cell>
          <cell r="K46" t="str">
            <v>POR MEJORAR</v>
          </cell>
          <cell r="L46" t="str">
            <v xml:space="preserve">Solicita información sobre SHD, pago impuesto.  Utiliza el scrip  de apertura. Pregunta el nombre del ciudadano.  El agente no toma los datos correctos del ciudadano para la base de datos de la alcaldía.   No maneja adecuadamente los tiempos de espera ya </v>
          </cell>
          <cell r="M46">
            <v>118</v>
          </cell>
        </row>
        <row r="47">
          <cell r="A47" t="str">
            <v>EDGAR</v>
          </cell>
          <cell r="B47">
            <v>1</v>
          </cell>
          <cell r="C47">
            <v>47</v>
          </cell>
          <cell r="D47">
            <v>5</v>
          </cell>
          <cell r="E47">
            <v>80802607</v>
          </cell>
          <cell r="F47">
            <v>32804</v>
          </cell>
          <cell r="G47" t="str">
            <v>PEÑA GONZALEZ RENE ANDREY</v>
          </cell>
          <cell r="H47">
            <v>83.33</v>
          </cell>
          <cell r="I47">
            <v>87.5</v>
          </cell>
          <cell r="J47" t="str">
            <v>ALCALDIA</v>
          </cell>
          <cell r="K47" t="str">
            <v>FATAL</v>
          </cell>
          <cell r="L47" t="str">
            <v xml:space="preserve">Solicita información sobre SHD, pago impuesto.  Utiliza el scrip  de apertura. Pregunta el nombre del ciudadano.  El agente no toma los datos correctos del ciudadano para la base de datos de la alcaldía.   No maneja adecuadamente los tiempos de espera ya </v>
          </cell>
          <cell r="M47">
            <v>236</v>
          </cell>
          <cell r="N47" t="str">
            <v>Solicita datos básicos (teléfono, cédula, entre otros)</v>
          </cell>
        </row>
        <row r="48">
          <cell r="A48" t="str">
            <v>EDGAR</v>
          </cell>
          <cell r="B48">
            <v>1</v>
          </cell>
          <cell r="C48">
            <v>48</v>
          </cell>
          <cell r="D48">
            <v>5</v>
          </cell>
          <cell r="E48">
            <v>52353179</v>
          </cell>
          <cell r="F48">
            <v>32806</v>
          </cell>
          <cell r="G48" t="str">
            <v>PEÑUELA HERNANDEZ NIDIA JANETH</v>
          </cell>
          <cell r="H48">
            <v>83.33</v>
          </cell>
          <cell r="I48">
            <v>87.5</v>
          </cell>
          <cell r="J48" t="str">
            <v>ALCALDIA</v>
          </cell>
          <cell r="K48" t="str">
            <v>FATAL</v>
          </cell>
          <cell r="L48" t="str">
            <v xml:space="preserve">Solicita información sobre DAPD, puntaje sisben.  Utiliza el scrip  de apertura. Pregunta el nombre del ciudadano.  El agente  toma los datos correctos del ciudadano para la base de datos de la alcaldía.   No maneja adecuadamente los tiempos de espera ya </v>
          </cell>
          <cell r="M48">
            <v>205</v>
          </cell>
          <cell r="N48" t="str">
            <v>Brinda diferentes opciones al ciudadano (a)</v>
          </cell>
        </row>
        <row r="49">
          <cell r="A49" t="str">
            <v>EDGAR</v>
          </cell>
          <cell r="B49">
            <v>2</v>
          </cell>
          <cell r="C49">
            <v>49</v>
          </cell>
          <cell r="D49">
            <v>5</v>
          </cell>
          <cell r="E49">
            <v>23800943</v>
          </cell>
          <cell r="F49">
            <v>32810</v>
          </cell>
          <cell r="G49" t="str">
            <v>PEREZ ALZATE NANCY</v>
          </cell>
          <cell r="H49">
            <v>83.33</v>
          </cell>
          <cell r="I49">
            <v>87.5</v>
          </cell>
          <cell r="J49" t="str">
            <v>ALCALDIA</v>
          </cell>
          <cell r="K49" t="str">
            <v>FATAL</v>
          </cell>
          <cell r="L49" t="str">
            <v>Solicita información sobre STT, pico y placa.  Utiliza el scrip  de apertura. Pregunta el nombre del ciudadano.  El agente no  toma los datos correctos del ciudadano para la base de datos de la alcaldía.   El agente informo al ciudadano el horario de pico</v>
          </cell>
          <cell r="M49">
            <v>85</v>
          </cell>
          <cell r="N49" t="str">
            <v>Solicita datos básicos (teléfono, cédula, entre otros)</v>
          </cell>
        </row>
        <row r="50">
          <cell r="A50" t="str">
            <v>EDGAR</v>
          </cell>
          <cell r="B50">
            <v>2</v>
          </cell>
          <cell r="C50">
            <v>50</v>
          </cell>
          <cell r="D50">
            <v>5</v>
          </cell>
          <cell r="E50">
            <v>52380760</v>
          </cell>
          <cell r="F50">
            <v>32897</v>
          </cell>
          <cell r="G50" t="str">
            <v>SANCHEZ CHAPARRO CRISTIAN FRANCISCO</v>
          </cell>
          <cell r="H50">
            <v>83.33</v>
          </cell>
          <cell r="I50">
            <v>89.58</v>
          </cell>
          <cell r="J50" t="str">
            <v>ALCALDIA</v>
          </cell>
          <cell r="K50" t="str">
            <v>FATAL</v>
          </cell>
          <cell r="L50" t="str">
            <v>Solicita información sobre SHD, pago impuesto.  Utiliza el scrip  de apertura. Pregunta el nombre del ciudadano.  El agente toma los datos correctos del ciudadano para la base de datos de la alcaldía.  Realiza no los filtros necesarios.   El agente inform</v>
          </cell>
          <cell r="N50" t="str">
            <v>Realiza los filtros necesarios</v>
          </cell>
        </row>
        <row r="51">
          <cell r="A51" t="str">
            <v>EDGAR</v>
          </cell>
          <cell r="B51">
            <v>2</v>
          </cell>
          <cell r="C51">
            <v>51</v>
          </cell>
          <cell r="D51">
            <v>5</v>
          </cell>
          <cell r="E51">
            <v>80114494</v>
          </cell>
          <cell r="F51">
            <v>32920</v>
          </cell>
          <cell r="G51" t="str">
            <v>TAMAYO GUERRERO MARIA EUGENIA</v>
          </cell>
          <cell r="H51">
            <v>66.67</v>
          </cell>
          <cell r="I51">
            <v>77.08</v>
          </cell>
          <cell r="J51" t="str">
            <v>ALCALDIA</v>
          </cell>
          <cell r="K51" t="str">
            <v>FATAL</v>
          </cell>
          <cell r="L51" t="str">
            <v>Solicita información sobre SHD, pago impuesto.  Utiliza el scrip  de apertura. Pregunta el nombre del ciudadano.  El agente no toma los datos correctos del ciudadano para la base de datos de la alcaldía.  Realiza no los filtros necesarios.   El agente inf</v>
          </cell>
          <cell r="N51" t="str">
            <v>Solicita datos básicos (teléfono, cédula, entre otros)</v>
          </cell>
        </row>
        <row r="52">
          <cell r="A52" t="str">
            <v>EDGAR</v>
          </cell>
          <cell r="B52">
            <v>3</v>
          </cell>
          <cell r="C52">
            <v>52</v>
          </cell>
          <cell r="D52">
            <v>5</v>
          </cell>
          <cell r="E52">
            <v>79593007</v>
          </cell>
          <cell r="F52">
            <v>32928</v>
          </cell>
          <cell r="G52" t="str">
            <v xml:space="preserve">TORRES GERARDO ALEXANDER </v>
          </cell>
          <cell r="H52">
            <v>100</v>
          </cell>
          <cell r="I52">
            <v>100</v>
          </cell>
          <cell r="J52" t="str">
            <v>ALCALDIA</v>
          </cell>
          <cell r="K52" t="str">
            <v>FELICITACION</v>
          </cell>
          <cell r="L52" t="str">
            <v xml:space="preserve">Solicita información sobre SHD, pago impuesto.  Utiliza el scrip  de apertura. Pregunta el nombre del ciudadano.  El agente toma los datos correctos del ciudadano para la base de datos de la alcaldía.  Realiza los filtros necesarios  El agente informa al </v>
          </cell>
          <cell r="M52">
            <v>72</v>
          </cell>
        </row>
        <row r="53">
          <cell r="A53" t="str">
            <v>EDGAR</v>
          </cell>
          <cell r="B53">
            <v>2</v>
          </cell>
          <cell r="C53">
            <v>53</v>
          </cell>
          <cell r="D53">
            <v>5</v>
          </cell>
          <cell r="E53">
            <v>52145199</v>
          </cell>
          <cell r="F53">
            <v>32849</v>
          </cell>
          <cell r="G53" t="str">
            <v>REYES TELLEZ DEISY MAYERLY</v>
          </cell>
          <cell r="H53">
            <v>100</v>
          </cell>
          <cell r="I53">
            <v>95.83</v>
          </cell>
          <cell r="J53" t="str">
            <v>ALCALDIA</v>
          </cell>
          <cell r="K53" t="str">
            <v>POR MEJORAR</v>
          </cell>
          <cell r="L53" t="str">
            <v>Solicita información sobre SHD, pago impuesto.  Utiliza el scrip  de apertura. Pregunta el nombre del ciudadano.  El agente toma los datos correctos del ciudadano para la base de datos de la alcaldía.  Realiza los filtros necesarios.   El agente informa a</v>
          </cell>
        </row>
        <row r="54">
          <cell r="A54" t="str">
            <v>EDGAR</v>
          </cell>
          <cell r="B54">
            <v>2</v>
          </cell>
          <cell r="C54">
            <v>54</v>
          </cell>
          <cell r="D54">
            <v>5</v>
          </cell>
          <cell r="E54">
            <v>80026066</v>
          </cell>
          <cell r="F54">
            <v>32995</v>
          </cell>
          <cell r="G54" t="str">
            <v>SANTOS MARTINEZ JOHANNA CONSUELO</v>
          </cell>
          <cell r="H54">
            <v>100</v>
          </cell>
          <cell r="I54">
            <v>95.83</v>
          </cell>
          <cell r="J54" t="str">
            <v>ALCALDIA</v>
          </cell>
          <cell r="K54" t="str">
            <v>POR MEJORAR</v>
          </cell>
          <cell r="L54" t="str">
            <v>Solicita información sobre SHD, pago impuesto.  Utiliza el scrip  de apertura. Pregunta el nombre del ciudadano.  El agente toma los datos correctos del ciudadano para la base de datos de la alcaldía.  Realiza los filtros necesarios.   El agente informa a</v>
          </cell>
          <cell r="M54">
            <v>161</v>
          </cell>
        </row>
        <row r="55">
          <cell r="A55" t="str">
            <v>EDGAR</v>
          </cell>
          <cell r="B55">
            <v>2</v>
          </cell>
          <cell r="C55">
            <v>55</v>
          </cell>
          <cell r="D55">
            <v>5</v>
          </cell>
          <cell r="E55">
            <v>52387221</v>
          </cell>
          <cell r="F55">
            <v>32894</v>
          </cell>
          <cell r="G55" t="str">
            <v>SANCHEZ BERRIO ANGELA MARINA</v>
          </cell>
          <cell r="H55">
            <v>100</v>
          </cell>
          <cell r="I55">
            <v>97.92</v>
          </cell>
          <cell r="J55" t="str">
            <v>ALCALDIA</v>
          </cell>
          <cell r="K55" t="str">
            <v>POR MEJORAR</v>
          </cell>
          <cell r="L55" t="str">
            <v>Solicita información sobre SHD, pago impuesto.  Utiliza el scrip  de apertura. Pregunta el nombre del ciudadano.  El agente toma los datos correctos del ciudadano para la base de datos de la alcaldía.  Realiza los filtros necesarios.   El agente informa a</v>
          </cell>
          <cell r="M55">
            <v>137</v>
          </cell>
        </row>
        <row r="56">
          <cell r="A56" t="str">
            <v>EDGAR</v>
          </cell>
          <cell r="B56">
            <v>2</v>
          </cell>
          <cell r="C56">
            <v>56</v>
          </cell>
          <cell r="D56">
            <v>5</v>
          </cell>
          <cell r="E56">
            <v>52076772</v>
          </cell>
          <cell r="F56">
            <v>33011</v>
          </cell>
          <cell r="G56" t="str">
            <v>RICO AREVALO CARLOS FERNANDO</v>
          </cell>
          <cell r="H56">
            <v>83.33</v>
          </cell>
          <cell r="I56">
            <v>87.5</v>
          </cell>
          <cell r="J56" t="str">
            <v>ALCALDIA</v>
          </cell>
          <cell r="K56" t="str">
            <v>FATAL</v>
          </cell>
          <cell r="L56" t="str">
            <v xml:space="preserve">Solicita información sobre DAPD, puntaje sisben.  Utiliza el scrip  de apertura. Pregunta el nombre del ciudadano.  El agente  toma los datos correctos del ciudadano para la base de datos de la alcaldía.   No maneja adecuadamente los tiempos de espera ya </v>
          </cell>
          <cell r="M56">
            <v>407</v>
          </cell>
          <cell r="N56" t="str">
            <v>Da la respuesta indicada a la solicitud ciudadana</v>
          </cell>
        </row>
        <row r="57">
          <cell r="A57" t="str">
            <v>EDGAR</v>
          </cell>
          <cell r="B57">
            <v>2</v>
          </cell>
          <cell r="C57">
            <v>57</v>
          </cell>
          <cell r="D57">
            <v>5</v>
          </cell>
          <cell r="E57">
            <v>80018133</v>
          </cell>
          <cell r="F57">
            <v>32835</v>
          </cell>
          <cell r="G57" t="str">
            <v xml:space="preserve">PUPO ENNA LUZ </v>
          </cell>
          <cell r="H57">
            <v>100</v>
          </cell>
          <cell r="I57">
            <v>97.92</v>
          </cell>
          <cell r="J57" t="str">
            <v>ALCALDIA</v>
          </cell>
          <cell r="K57" t="str">
            <v>POR MEJORAR</v>
          </cell>
          <cell r="L57" t="str">
            <v>Solicita información sobre SHD, pago impuesto.  Utiliza el scrip  de apertura. Pregunta el nombre del ciudadano.  El agente toma los datos correctos del ciudadano para la base de datos de la alcaldía.  Realiza los filtros necesarios.   El agente informa a</v>
          </cell>
          <cell r="M57">
            <v>382</v>
          </cell>
        </row>
        <row r="58">
          <cell r="A58" t="str">
            <v>EDGAR</v>
          </cell>
          <cell r="B58">
            <v>2</v>
          </cell>
          <cell r="C58">
            <v>58</v>
          </cell>
          <cell r="D58">
            <v>5</v>
          </cell>
          <cell r="E58">
            <v>52311487</v>
          </cell>
          <cell r="F58">
            <v>32841</v>
          </cell>
          <cell r="G58" t="str">
            <v>RAMIREZ RAMIREZ ANA ELVIA</v>
          </cell>
          <cell r="H58">
            <v>100</v>
          </cell>
          <cell r="I58">
            <v>95.83</v>
          </cell>
          <cell r="J58" t="str">
            <v>ALCALDIA</v>
          </cell>
          <cell r="K58" t="str">
            <v>POR MEJORAR</v>
          </cell>
          <cell r="L58" t="str">
            <v xml:space="preserve">Solicita información sobre IDCT, programación.  Utiliza el scrip  de apertura. Pregunta el nombre del ciudadano.  El agente  toma los datos correctos del ciudadano para la base de datos de la alcaldía. No maneja adecuadamente los tiempos de espera ya que </v>
          </cell>
        </row>
        <row r="59">
          <cell r="A59" t="str">
            <v>EDGAR</v>
          </cell>
          <cell r="B59">
            <v>2</v>
          </cell>
          <cell r="C59">
            <v>59</v>
          </cell>
          <cell r="D59">
            <v>5</v>
          </cell>
          <cell r="E59">
            <v>35533873</v>
          </cell>
          <cell r="F59">
            <v>32917</v>
          </cell>
          <cell r="G59" t="str">
            <v>SUAREZ ANGEL FEDERICO</v>
          </cell>
          <cell r="H59">
            <v>100</v>
          </cell>
          <cell r="I59">
            <v>97.92</v>
          </cell>
          <cell r="J59" t="str">
            <v>ALCALDIA</v>
          </cell>
          <cell r="K59" t="str">
            <v>POR MEJORAR</v>
          </cell>
          <cell r="L59" t="str">
            <v xml:space="preserve">Solicita información sobre SHD, estado de cuenta predial.  Utiliza el scrip  de apertura. Pregunta el nombre del ciudadano.  El agente  toma los datos correctos del ciudadano para la base de datos de la alcaldía.   El agente informo al ciudadano que para </v>
          </cell>
        </row>
        <row r="60">
          <cell r="A60" t="str">
            <v>EDGAR</v>
          </cell>
          <cell r="B60">
            <v>3</v>
          </cell>
          <cell r="C60">
            <v>60</v>
          </cell>
          <cell r="D60">
            <v>5</v>
          </cell>
          <cell r="E60">
            <v>23800943</v>
          </cell>
          <cell r="F60">
            <v>32810</v>
          </cell>
          <cell r="G60" t="str">
            <v>PEREZ ALZATE NANCY</v>
          </cell>
          <cell r="H60">
            <v>100</v>
          </cell>
          <cell r="I60">
            <v>97.92</v>
          </cell>
          <cell r="J60" t="str">
            <v>ALCALDIA</v>
          </cell>
          <cell r="K60" t="str">
            <v>POR MEJORAR</v>
          </cell>
          <cell r="L60" t="str">
            <v>Solicita información sobre SHD, pago impuesto.  Utiliza el scrip  de apertura. Pregunta el nombre del ciudadano.  El agente  toma los datos correctos del ciudadano para la base de datos de la alcaldía.   El agente informo al ciudadano que para realizar la</v>
          </cell>
        </row>
        <row r="61">
          <cell r="A61" t="str">
            <v>EDGAR</v>
          </cell>
          <cell r="B61">
            <v>2</v>
          </cell>
          <cell r="C61">
            <v>61</v>
          </cell>
          <cell r="D61">
            <v>6</v>
          </cell>
          <cell r="E61">
            <v>52045428</v>
          </cell>
          <cell r="F61">
            <v>32994</v>
          </cell>
          <cell r="G61" t="str">
            <v>OSORIO RODRIGUEZ JOSE LUIS</v>
          </cell>
          <cell r="H61">
            <v>100</v>
          </cell>
          <cell r="I61">
            <v>95.83</v>
          </cell>
          <cell r="J61" t="str">
            <v>ALCALDIA</v>
          </cell>
          <cell r="K61" t="str">
            <v>POR MEJORAR</v>
          </cell>
          <cell r="L61" t="str">
            <v xml:space="preserve">Solicita información sobre DAPD, puntaje sisben.  Utiliza el scrip  de apertura. Pregunta el nombre del ciudadano.  El agente  toma los datos correctos del ciudadano para la base de datos de la alcaldía.   No maneja adecuadamente los tiempos de espera ya </v>
          </cell>
          <cell r="M61">
            <v>261</v>
          </cell>
        </row>
        <row r="62">
          <cell r="A62" t="str">
            <v>EDGAR</v>
          </cell>
          <cell r="B62">
            <v>2</v>
          </cell>
          <cell r="C62">
            <v>62</v>
          </cell>
          <cell r="D62">
            <v>6</v>
          </cell>
          <cell r="E62">
            <v>80802607</v>
          </cell>
          <cell r="F62">
            <v>32804</v>
          </cell>
          <cell r="G62" t="str">
            <v>PEÑA GONZALEZ RENE ANDREY</v>
          </cell>
          <cell r="H62">
            <v>83.33</v>
          </cell>
          <cell r="I62">
            <v>87.5</v>
          </cell>
          <cell r="J62" t="str">
            <v>ALCALDIA</v>
          </cell>
          <cell r="K62" t="str">
            <v>FATAL</v>
          </cell>
          <cell r="L62" t="str">
            <v>Solicita información sobre DIAN, punto de atención.  Utiliza el scrip  de apertura. Pregunta el nombre del ciudadano.  El agente no toma los datos correctos del ciudadano para la base de datos de la alcaldía.   No maneja adecuadamente los tiempos de esper</v>
          </cell>
          <cell r="M62">
            <v>211</v>
          </cell>
          <cell r="N62" t="str">
            <v>Solicita datos básicos (teléfono, cédula, entre otros)</v>
          </cell>
        </row>
        <row r="63">
          <cell r="A63" t="str">
            <v>EDGAR</v>
          </cell>
          <cell r="B63">
            <v>2</v>
          </cell>
          <cell r="C63">
            <v>63</v>
          </cell>
          <cell r="D63">
            <v>6</v>
          </cell>
          <cell r="E63">
            <v>80425126</v>
          </cell>
          <cell r="F63">
            <v>32802</v>
          </cell>
          <cell r="G63" t="str">
            <v>PEDREROS GAONA OLGA LUCIA</v>
          </cell>
          <cell r="H63">
            <v>91.67</v>
          </cell>
          <cell r="I63">
            <v>84.38</v>
          </cell>
          <cell r="J63" t="str">
            <v>ALCALDIA</v>
          </cell>
          <cell r="K63" t="str">
            <v>CRITICO</v>
          </cell>
          <cell r="L63" t="str">
            <v xml:space="preserve">Solicita información sobre IDCT, programación.  Utiliza el scrip  de apertura. Pregunta el nombre del ciudadano.  El agente  toma los datos correctos del ciudadano para la base de datos de la alcaldía. No maneja adecuadamente los tiempos de espera ya que </v>
          </cell>
          <cell r="M63">
            <v>302</v>
          </cell>
        </row>
        <row r="64">
          <cell r="A64" t="str">
            <v>EDGAR</v>
          </cell>
          <cell r="B64">
            <v>2</v>
          </cell>
          <cell r="C64">
            <v>64</v>
          </cell>
          <cell r="D64">
            <v>6</v>
          </cell>
          <cell r="E64">
            <v>52353179</v>
          </cell>
          <cell r="F64">
            <v>32806</v>
          </cell>
          <cell r="G64" t="str">
            <v>PEÑUELA HERNANDEZ NIDIA JANETH</v>
          </cell>
          <cell r="H64">
            <v>83.33</v>
          </cell>
          <cell r="I64">
            <v>89.58</v>
          </cell>
          <cell r="J64" t="str">
            <v>ALCALDIA</v>
          </cell>
          <cell r="K64" t="str">
            <v>FATAL</v>
          </cell>
          <cell r="L64" t="str">
            <v>Solicita información sobre SHD, pago impuesto.  Utiliza el scrip  de apertura. Pregunta el nombre del ciudadano.  El agente toma los datos correctos del ciudadano para la base de datos de la alcaldía.  No realiza los filtros necesarios.   El agente inform</v>
          </cell>
          <cell r="M64">
            <v>194</v>
          </cell>
          <cell r="N64" t="str">
            <v>Realiza los filtros necesarios</v>
          </cell>
        </row>
        <row r="65">
          <cell r="A65" t="str">
            <v>EDGAR</v>
          </cell>
          <cell r="B65">
            <v>2</v>
          </cell>
          <cell r="C65">
            <v>65</v>
          </cell>
          <cell r="D65">
            <v>6</v>
          </cell>
          <cell r="E65">
            <v>80469230</v>
          </cell>
          <cell r="F65">
            <v>32822</v>
          </cell>
          <cell r="G65" t="str">
            <v xml:space="preserve">PLAZAS RIOS ADRIANA </v>
          </cell>
          <cell r="H65">
            <v>66.67</v>
          </cell>
          <cell r="I65">
            <v>79.17</v>
          </cell>
          <cell r="J65" t="str">
            <v>ALCALDIA</v>
          </cell>
          <cell r="K65" t="str">
            <v>FATAL</v>
          </cell>
          <cell r="L65" t="str">
            <v>Solicita información sobre IDCT, programación.  Utiliza el scrip  de apertura. Pregunta el nombre del ciudadano.  El agente no toma los datos correctos del ciudadano para la base de datos de la alcaldía.  El agente no informo al ciudadano los números tele</v>
          </cell>
          <cell r="M65">
            <v>82</v>
          </cell>
          <cell r="N65" t="str">
            <v>Da la respuesta indicada a la solicitud ciudadana</v>
          </cell>
        </row>
        <row r="66">
          <cell r="A66" t="str">
            <v>EDGAR</v>
          </cell>
          <cell r="B66">
            <v>2</v>
          </cell>
          <cell r="C66">
            <v>66</v>
          </cell>
          <cell r="D66">
            <v>6</v>
          </cell>
          <cell r="E66">
            <v>52157543</v>
          </cell>
          <cell r="F66">
            <v>32863</v>
          </cell>
          <cell r="G66" t="str">
            <v>RODRIGUEZ BEJARANO MARTHA PATRICIA</v>
          </cell>
          <cell r="H66">
            <v>100</v>
          </cell>
          <cell r="I66">
            <v>95.83</v>
          </cell>
          <cell r="J66" t="str">
            <v>ALCALDIA</v>
          </cell>
          <cell r="K66" t="str">
            <v>POR MEJORAR</v>
          </cell>
          <cell r="L66" t="str">
            <v>Solicita información sobre SHD, pago impuesto.  Utiliza el scrip  de apertura. Pregunta el nombre del ciudadano.  El agente toma los datos correctos del ciudadano para la base de datos de la alcaldía.  Realiza los filtros necesarios.   El agente informa a</v>
          </cell>
          <cell r="M66">
            <v>132</v>
          </cell>
        </row>
        <row r="67">
          <cell r="A67" t="str">
            <v>EDGAR</v>
          </cell>
          <cell r="B67">
            <v>2</v>
          </cell>
          <cell r="C67">
            <v>67</v>
          </cell>
          <cell r="D67">
            <v>6</v>
          </cell>
          <cell r="E67">
            <v>52802616</v>
          </cell>
          <cell r="F67">
            <v>32864</v>
          </cell>
          <cell r="G67" t="str">
            <v xml:space="preserve">RODRIGUEZ MONTENEGRO MARY DEL PILAR </v>
          </cell>
          <cell r="H67">
            <v>83.33</v>
          </cell>
          <cell r="I67">
            <v>85.42</v>
          </cell>
          <cell r="J67" t="str">
            <v>ALCALDIA</v>
          </cell>
          <cell r="K67" t="str">
            <v>FATAL</v>
          </cell>
          <cell r="L67" t="str">
            <v>Solicita información sobre SHD, pago impuesto.  Utiliza el scrip  de apertura. Pregunta el nombre del ciudadano.  El agente toma los datos correctos del ciudadano para la base de datos de la alcaldía.  Realiza los filtros necesarios.   No maneja adecuadam</v>
          </cell>
          <cell r="M67">
            <v>174</v>
          </cell>
          <cell r="N67" t="str">
            <v>Da la respuesta indicada a la solicitud ciudadana</v>
          </cell>
        </row>
        <row r="68">
          <cell r="A68" t="str">
            <v>EDGAR</v>
          </cell>
          <cell r="B68">
            <v>2</v>
          </cell>
          <cell r="C68">
            <v>68</v>
          </cell>
          <cell r="D68">
            <v>6</v>
          </cell>
          <cell r="E68">
            <v>52185318</v>
          </cell>
          <cell r="F68">
            <v>32874</v>
          </cell>
          <cell r="G68" t="str">
            <v xml:space="preserve">ROMERO RAMIREZ DERLY </v>
          </cell>
          <cell r="H68">
            <v>100</v>
          </cell>
          <cell r="I68">
            <v>96.88</v>
          </cell>
          <cell r="J68" t="str">
            <v>ALCALDIA</v>
          </cell>
          <cell r="K68" t="str">
            <v>POR MEJORAR</v>
          </cell>
          <cell r="L68" t="str">
            <v xml:space="preserve">Solicita información sobre Secretaria General, punto de atención.  Utiliza el scrip  de apertura. Pregunta el nombre del ciudadano.  El agente toma los datos correctos del ciudadano para la base de datos de la alcaldía.  Realiza los filtros necesarios.   </v>
          </cell>
          <cell r="M68">
            <v>255</v>
          </cell>
        </row>
        <row r="69">
          <cell r="A69" t="str">
            <v>EDGAR</v>
          </cell>
          <cell r="B69">
            <v>2</v>
          </cell>
          <cell r="C69">
            <v>69</v>
          </cell>
          <cell r="D69">
            <v>6</v>
          </cell>
          <cell r="E69">
            <v>20689029</v>
          </cell>
          <cell r="F69">
            <v>33012</v>
          </cell>
          <cell r="G69" t="str">
            <v>ROZO NOHORA ESPERANZA</v>
          </cell>
          <cell r="H69">
            <v>100</v>
          </cell>
          <cell r="I69">
            <v>96.88</v>
          </cell>
          <cell r="J69" t="str">
            <v>ALCALDIA</v>
          </cell>
          <cell r="K69" t="str">
            <v>POR MEJORAR</v>
          </cell>
          <cell r="L69" t="str">
            <v>Solicita información sobre DACD, certificado de nomenclatura.  Utiliza el scrip  de apertura. Pregunta el nombre del ciudadano.  El agente toma los datos correctos del ciudadano para la base de datos de la alcaldía.  Realiza los filtros necesarios.   No m</v>
          </cell>
          <cell r="M69">
            <v>192</v>
          </cell>
        </row>
        <row r="70">
          <cell r="A70" t="str">
            <v>EDGAR</v>
          </cell>
          <cell r="B70">
            <v>2</v>
          </cell>
          <cell r="C70">
            <v>70</v>
          </cell>
          <cell r="D70">
            <v>6</v>
          </cell>
          <cell r="E70">
            <v>52587444</v>
          </cell>
          <cell r="F70">
            <v>32880</v>
          </cell>
          <cell r="G70" t="str">
            <v>RUBIO PIRATOBA JOSE WILSON</v>
          </cell>
          <cell r="H70">
            <v>83.33</v>
          </cell>
          <cell r="I70">
            <v>84.38</v>
          </cell>
          <cell r="J70" t="str">
            <v>ALCALDIA</v>
          </cell>
          <cell r="K70" t="str">
            <v>FATAL</v>
          </cell>
          <cell r="L70" t="str">
            <v>Solicita información sobre SDS, ARS.  Utiliza el scrip  de apertura. Pregunta el nombre del ciudadano.  El agente toma los datos correctos del ciudadano para la base de datos de la alcaldía.  Realiza los filtros necesarios.   No maneja adecuadamente los t</v>
          </cell>
          <cell r="M70">
            <v>277</v>
          </cell>
          <cell r="N70" t="str">
            <v>Da la respuesta indicada a la solicitud ciudadana</v>
          </cell>
        </row>
        <row r="71">
          <cell r="A71" t="str">
            <v>EDGAR</v>
          </cell>
          <cell r="B71">
            <v>2</v>
          </cell>
          <cell r="C71">
            <v>71</v>
          </cell>
          <cell r="D71">
            <v>6</v>
          </cell>
          <cell r="E71">
            <v>52198270</v>
          </cell>
          <cell r="F71">
            <v>33017</v>
          </cell>
          <cell r="G71" t="str">
            <v>RUIZ DUARTE ANDREA</v>
          </cell>
          <cell r="H71">
            <v>100</v>
          </cell>
          <cell r="I71">
            <v>95.83</v>
          </cell>
          <cell r="J71" t="str">
            <v>ALCALDIA</v>
          </cell>
          <cell r="K71" t="str">
            <v>POR MEJORAR</v>
          </cell>
          <cell r="L71" t="str">
            <v>Solicita información sobre SHD, pago impuesto.  Utiliza el scrip  de apertura. Pregunta el nombre del ciudadano.  El agente toma los datos correctos del ciudadano para la base de datos de la alcaldía.  Realiza los filtros necesarios.  Da las gracias al re</v>
          </cell>
          <cell r="M71">
            <v>310</v>
          </cell>
        </row>
        <row r="72">
          <cell r="A72" t="str">
            <v>EDGAR</v>
          </cell>
          <cell r="B72">
            <v>2</v>
          </cell>
          <cell r="C72">
            <v>72</v>
          </cell>
          <cell r="D72">
            <v>6</v>
          </cell>
          <cell r="E72">
            <v>52494456</v>
          </cell>
          <cell r="F72">
            <v>33013</v>
          </cell>
          <cell r="G72" t="str">
            <v>SALINAS JOHN HENRY</v>
          </cell>
          <cell r="H72">
            <v>100</v>
          </cell>
          <cell r="I72">
            <v>100</v>
          </cell>
          <cell r="J72" t="str">
            <v>ALCALDIA</v>
          </cell>
          <cell r="K72" t="str">
            <v>FELICITACION</v>
          </cell>
          <cell r="L72" t="str">
            <v>Solicita información sobre DACD, boletín catastral.  Utiliza el scrip  de apertura. Pregunta el nombre del ciudadano.  El agente toma los datos correctos del ciudadano para la base de datos de la alcaldía.  Realiza los filtros necesarios.  El agente infor</v>
          </cell>
          <cell r="M72">
            <v>314</v>
          </cell>
        </row>
        <row r="73">
          <cell r="A73" t="str">
            <v>EDGAR</v>
          </cell>
          <cell r="B73">
            <v>1</v>
          </cell>
          <cell r="C73">
            <v>73</v>
          </cell>
          <cell r="D73">
            <v>6</v>
          </cell>
          <cell r="E73">
            <v>52835161</v>
          </cell>
          <cell r="F73">
            <v>32991</v>
          </cell>
          <cell r="G73" t="str">
            <v>VILLA ARCHILA MANUEL RICARDO</v>
          </cell>
          <cell r="H73">
            <v>100</v>
          </cell>
          <cell r="I73">
            <v>95.83</v>
          </cell>
          <cell r="J73" t="str">
            <v>ALCALDIA</v>
          </cell>
          <cell r="K73" t="str">
            <v>POR MEJORAR</v>
          </cell>
          <cell r="L73" t="str">
            <v>Solicita información sobre Transmilenio, convocatoria.  Utiliza el scrip  de apertura. Pregunta el nombre del ciudadano.  El agente toma los datos correctos del ciudadano para la base de datos de la alcaldía.  Realiza los filtros necesarios.  No maneja ad</v>
          </cell>
        </row>
        <row r="74">
          <cell r="A74" t="str">
            <v>EDGAR</v>
          </cell>
          <cell r="B74">
            <v>2</v>
          </cell>
          <cell r="C74">
            <v>74</v>
          </cell>
          <cell r="D74">
            <v>6</v>
          </cell>
          <cell r="E74">
            <v>52861235</v>
          </cell>
          <cell r="F74">
            <v>32915</v>
          </cell>
          <cell r="G74" t="str">
            <v>SUAREZ CASTAÑEDA DIANA MARCELA</v>
          </cell>
          <cell r="H74">
            <v>83.33</v>
          </cell>
          <cell r="I74">
            <v>87.5</v>
          </cell>
          <cell r="J74" t="str">
            <v>ALCALDIA</v>
          </cell>
          <cell r="K74" t="str">
            <v>FATAL</v>
          </cell>
          <cell r="L74" t="str">
            <v>Solicita información sobre Transmilenio, convocatoria.  Utiliza el scrip  de apertura. Pregunta el nombre del ciudadano.  El agente no toma los datos correctos del ciudadano para la base de datos de la alcaldía.  Realiza los filtros necesarios.  El agente</v>
          </cell>
          <cell r="M74">
            <v>206</v>
          </cell>
          <cell r="N74" t="str">
            <v>Solicita datos básicos (teléfono, cédula, entre otros)</v>
          </cell>
        </row>
        <row r="75">
          <cell r="A75" t="str">
            <v>EDGAR</v>
          </cell>
          <cell r="B75">
            <v>2</v>
          </cell>
          <cell r="C75">
            <v>75</v>
          </cell>
          <cell r="D75">
            <v>6</v>
          </cell>
          <cell r="E75">
            <v>53153054</v>
          </cell>
          <cell r="F75">
            <v>33000</v>
          </cell>
          <cell r="G75" t="str">
            <v>TORO HERNANDEZ MARIA FERNANDA</v>
          </cell>
          <cell r="H75">
            <v>100</v>
          </cell>
          <cell r="I75">
            <v>95.83</v>
          </cell>
          <cell r="J75" t="str">
            <v>ALCALDIA</v>
          </cell>
          <cell r="K75" t="str">
            <v>POR MEJORAR</v>
          </cell>
          <cell r="L75" t="str">
            <v>Solicita información sobre Secretaria de Gobierno, Archivo Distrital.  Utiliza el scrip  de apertura. Pregunta el nombre del ciudadano.  El agente  toma los datos correctos del ciudadano para la base de datos de la alcaldía.  No realiza los filtros necesa</v>
          </cell>
          <cell r="M75">
            <v>186</v>
          </cell>
        </row>
        <row r="76">
          <cell r="A76" t="str">
            <v>EDGAR</v>
          </cell>
          <cell r="B76">
            <v>2</v>
          </cell>
          <cell r="C76">
            <v>76</v>
          </cell>
          <cell r="D76">
            <v>6</v>
          </cell>
          <cell r="E76">
            <v>80169276</v>
          </cell>
          <cell r="F76">
            <v>32957</v>
          </cell>
          <cell r="G76" t="str">
            <v>ZAPATA JUAN EDUARDO</v>
          </cell>
          <cell r="H76">
            <v>66.67</v>
          </cell>
          <cell r="I76">
            <v>80</v>
          </cell>
          <cell r="J76" t="str">
            <v>ALCALDIA</v>
          </cell>
          <cell r="K76" t="str">
            <v>FATAL</v>
          </cell>
          <cell r="L76" t="str">
            <v>Solicita información sobre SHD, pago impuesto.  Utiliza el scrip  de apertura. Pregunta el nombre del ciudadano.  El agente no toma los datos correctos del ciudadano para la base de datos de la alcaldía.  No realiza los filtros necesarios.  El agente info</v>
          </cell>
          <cell r="M76">
            <v>257</v>
          </cell>
          <cell r="N76" t="str">
            <v>Solicita datos básicos (teléfono, cédula, entre otros)</v>
          </cell>
        </row>
        <row r="77">
          <cell r="A77" t="str">
            <v>EDGAR</v>
          </cell>
          <cell r="B77">
            <v>2</v>
          </cell>
          <cell r="C77">
            <v>77</v>
          </cell>
          <cell r="D77">
            <v>6</v>
          </cell>
          <cell r="E77">
            <v>79713044</v>
          </cell>
          <cell r="F77">
            <v>32960</v>
          </cell>
          <cell r="G77" t="str">
            <v>ZARATE VASQUEZ INGRID FABIOLA</v>
          </cell>
          <cell r="H77">
            <v>100</v>
          </cell>
          <cell r="I77">
            <v>94.71</v>
          </cell>
          <cell r="J77" t="str">
            <v>ALCALDIA</v>
          </cell>
          <cell r="K77" t="str">
            <v>CRITICO</v>
          </cell>
          <cell r="L77" t="str">
            <v>Solicita información sobre SHD, pago impuesto.  Utiliza el scrip  de apertura. Pregunta el nombre del ciudadano.  El agente toma los datos correctos del ciudadano para la base de datos de la alcaldía.  Realiza los filtros necesarios.  No maneja adecuadame</v>
          </cell>
          <cell r="M77">
            <v>268</v>
          </cell>
        </row>
        <row r="78">
          <cell r="A78" t="str">
            <v>EDGAR</v>
          </cell>
          <cell r="B78">
            <v>2</v>
          </cell>
          <cell r="C78">
            <v>78</v>
          </cell>
          <cell r="D78">
            <v>6</v>
          </cell>
          <cell r="E78">
            <v>80242654</v>
          </cell>
          <cell r="F78">
            <v>32944</v>
          </cell>
          <cell r="G78" t="str">
            <v xml:space="preserve">VÁSQUEZ BETANCOURT JOSE DAVID </v>
          </cell>
          <cell r="H78">
            <v>83.33</v>
          </cell>
          <cell r="I78">
            <v>90</v>
          </cell>
          <cell r="J78" t="str">
            <v>ALCALDIA</v>
          </cell>
          <cell r="K78" t="str">
            <v>FATAL</v>
          </cell>
          <cell r="L78" t="str">
            <v>Solicita información sobre SHD, pago impuesto.  Utiliza el scrip  de apertura. Pregunta el nombre del ciudadano.  El agente  toma los datos correctos del ciudadano para la base de datos de la alcaldía.  No realiza los filtros necesarios.  El agente inform</v>
          </cell>
          <cell r="M78">
            <v>299</v>
          </cell>
          <cell r="N78" t="str">
            <v>Realiza los filtros necesarios</v>
          </cell>
        </row>
        <row r="79">
          <cell r="A79" t="str">
            <v>EDGAR</v>
          </cell>
          <cell r="B79">
            <v>2</v>
          </cell>
          <cell r="C79">
            <v>79</v>
          </cell>
          <cell r="D79">
            <v>6</v>
          </cell>
          <cell r="E79">
            <v>19589268</v>
          </cell>
          <cell r="F79">
            <v>32946</v>
          </cell>
          <cell r="G79" t="str">
            <v xml:space="preserve">VEGA BERNAL DIONE </v>
          </cell>
          <cell r="H79">
            <v>83.33</v>
          </cell>
          <cell r="I79">
            <v>89.58</v>
          </cell>
          <cell r="J79" t="str">
            <v>ALCALDIA</v>
          </cell>
          <cell r="K79" t="str">
            <v>FATAL</v>
          </cell>
          <cell r="L79" t="str">
            <v>Solicita información sobre SHD, pago impuesto.  Utiliza el scrip  de apertura. Pregunta el nombre del ciudadano.  El agente  toma los datos correctos del ciudadano para la base de datos de la alcaldía.  No realiza los filtros necesarios.  El agente inform</v>
          </cell>
          <cell r="M79">
            <v>178</v>
          </cell>
          <cell r="N79" t="str">
            <v>Realiza los filtros necesarios</v>
          </cell>
        </row>
        <row r="80">
          <cell r="A80" t="str">
            <v>EDGAR</v>
          </cell>
          <cell r="B80">
            <v>2</v>
          </cell>
          <cell r="C80">
            <v>80</v>
          </cell>
          <cell r="D80">
            <v>6</v>
          </cell>
          <cell r="E80">
            <v>52835161</v>
          </cell>
          <cell r="F80">
            <v>32991</v>
          </cell>
          <cell r="G80" t="str">
            <v>VILLA ARCHILA MANUEL RICARDO</v>
          </cell>
          <cell r="H80">
            <v>83.33</v>
          </cell>
          <cell r="I80">
            <v>87.5</v>
          </cell>
          <cell r="J80" t="str">
            <v>ALCALDIA</v>
          </cell>
          <cell r="K80" t="str">
            <v>FATAL</v>
          </cell>
          <cell r="L80" t="str">
            <v>Solicita información sobre Secretaria de Gobierno, Archivo Distrital.  Utiliza el scrip  de apertura. Pregunta el nombre del ciudadano.  El agente  toma los datos correctos del ciudadano para la base de datos de la alcaldía.  No realiza los filtros necesa</v>
          </cell>
          <cell r="M80">
            <v>126</v>
          </cell>
          <cell r="N80" t="str">
            <v>Realiza los filtros necesarios</v>
          </cell>
        </row>
        <row r="81">
          <cell r="A81" t="str">
            <v>EDGAR</v>
          </cell>
          <cell r="B81">
            <v>2</v>
          </cell>
          <cell r="C81">
            <v>81</v>
          </cell>
          <cell r="D81">
            <v>6</v>
          </cell>
          <cell r="E81">
            <v>11232838</v>
          </cell>
          <cell r="F81">
            <v>32938</v>
          </cell>
          <cell r="G81" t="str">
            <v>VANEGAS MORERA SANDRA DEL PILAR</v>
          </cell>
          <cell r="H81">
            <v>100</v>
          </cell>
          <cell r="I81">
            <v>95.83</v>
          </cell>
          <cell r="J81" t="str">
            <v>ALCALDIA</v>
          </cell>
          <cell r="K81" t="str">
            <v>FATAL</v>
          </cell>
          <cell r="L81" t="str">
            <v xml:space="preserve">Solicita información sobre SHD, pago impuesto.  Utiliza el scrip  de apertura. Pregunta el nombre del ciudadano.  El agente toma los datos correctos del ciudadano para la base de datos de la alcaldía.  Realizo filtros.  El agente informa al ciudadano que </v>
          </cell>
          <cell r="M81">
            <v>339</v>
          </cell>
          <cell r="N81" t="str">
            <v>Realiza los filtros necesarios</v>
          </cell>
        </row>
        <row r="82">
          <cell r="A82" t="str">
            <v>EDGAR</v>
          </cell>
          <cell r="B82">
            <v>2</v>
          </cell>
          <cell r="C82">
            <v>82</v>
          </cell>
          <cell r="D82">
            <v>6</v>
          </cell>
          <cell r="E82">
            <v>52825005</v>
          </cell>
          <cell r="F82">
            <v>32776</v>
          </cell>
          <cell r="G82" t="str">
            <v>NIETO MALDONADO CYNTHIA PAOLA</v>
          </cell>
          <cell r="H82">
            <v>83.33</v>
          </cell>
          <cell r="I82">
            <v>87.5</v>
          </cell>
          <cell r="J82" t="str">
            <v>ALCALDIA</v>
          </cell>
          <cell r="K82" t="str">
            <v>FATAL</v>
          </cell>
          <cell r="L82" t="str">
            <v>Solicita información sobre DAMA, tramite.  Utiliza el scrip  de apertura. Pregunta el nombre del ciudadano.  El agente no toma los datos correctos del ciudadano para la base de datos de la alcaldía.   No maneja adecuadamente los tiempos de espera ya que s</v>
          </cell>
          <cell r="M82">
            <v>186</v>
          </cell>
          <cell r="N82" t="str">
            <v>Solicita datos básicos (teléfono, cédula, entre otros)</v>
          </cell>
        </row>
        <row r="83">
          <cell r="A83" t="str">
            <v>CARLOS</v>
          </cell>
          <cell r="B83">
            <v>3</v>
          </cell>
          <cell r="C83">
            <v>83</v>
          </cell>
          <cell r="D83">
            <v>6</v>
          </cell>
          <cell r="E83">
            <v>52353179</v>
          </cell>
          <cell r="F83">
            <v>32806</v>
          </cell>
          <cell r="G83" t="str">
            <v>PEÑUELA HERNANDEZ NIDIA JANETH</v>
          </cell>
          <cell r="H83">
            <v>100</v>
          </cell>
          <cell r="I83">
            <v>95.83</v>
          </cell>
          <cell r="J83" t="str">
            <v>ALCALDIA</v>
          </cell>
          <cell r="K83" t="str">
            <v>N/A</v>
          </cell>
          <cell r="L83" t="str">
            <v>TEMA SEC. OBRAS PÚBLICAS. SOLICITA LOS DATOS. LE PREGUNTA QUE QUÉ REQUIERE CON RELACIÓN A ESTE TEMA. EL CIUDADANO DESEA DATOS SOBRE PICO Y PALA. LA AGENTE LE DIO TODA LA INFORMACIÓN CONCERNIENTE A LOS SOLICITADO POR EL CIUDADANO SEGUN RED CAPITAL. DEBE ME</v>
          </cell>
          <cell r="M83">
            <v>305</v>
          </cell>
          <cell r="N83" t="str">
            <v>N/A</v>
          </cell>
        </row>
        <row r="84">
          <cell r="A84" t="str">
            <v>EDGAR</v>
          </cell>
          <cell r="B84">
            <v>2</v>
          </cell>
          <cell r="C84">
            <v>84</v>
          </cell>
          <cell r="D84">
            <v>7</v>
          </cell>
          <cell r="E84">
            <v>79746235</v>
          </cell>
          <cell r="F84">
            <v>32990</v>
          </cell>
          <cell r="G84" t="str">
            <v>PAEZ RODRIGUEZ MARIA EUGENIA</v>
          </cell>
          <cell r="H84">
            <v>83.33</v>
          </cell>
          <cell r="I84">
            <v>86.46</v>
          </cell>
          <cell r="J84" t="str">
            <v>ALCALDIA</v>
          </cell>
          <cell r="K84" t="str">
            <v>FATAL</v>
          </cell>
          <cell r="L84" t="str">
            <v xml:space="preserve">Solicita información sobre ETB, reclamo consumo.  Utiliza el scrip  de apertura. Pregunta el nombre del ciudadano.  El agente  toma los datos correctos del ciudadano para la base de datos de la alcaldía.  El agente informa al ciudadano para desactivar el </v>
          </cell>
          <cell r="M84">
            <v>244</v>
          </cell>
          <cell r="N84" t="str">
            <v>Da la respuesta indicada a la solicitud ciudadana</v>
          </cell>
        </row>
        <row r="85">
          <cell r="A85" t="str">
            <v>EDGAR</v>
          </cell>
          <cell r="B85">
            <v>2</v>
          </cell>
          <cell r="C85">
            <v>85</v>
          </cell>
          <cell r="D85">
            <v>7</v>
          </cell>
          <cell r="E85">
            <v>52224144</v>
          </cell>
          <cell r="F85">
            <v>32941</v>
          </cell>
          <cell r="G85" t="str">
            <v xml:space="preserve">VARGAS CARVAJAL GIAN CARLO </v>
          </cell>
          <cell r="H85">
            <v>66.67</v>
          </cell>
          <cell r="I85">
            <v>76.040000000000006</v>
          </cell>
          <cell r="J85" t="str">
            <v>ALCALDIA</v>
          </cell>
          <cell r="K85" t="str">
            <v>FATAL</v>
          </cell>
          <cell r="L85" t="str">
            <v>Solicita información sobre SHD, pago impuesto.  Utiliza el scrip  de apertura. Pregunta el nombre del ciudadano.  El agente no toma los datos correctos del ciudadano para la base de datos de la alcaldía. No realiza los filtros necesarios.  El agente infor</v>
          </cell>
          <cell r="M85">
            <v>130</v>
          </cell>
          <cell r="N85" t="str">
            <v>Solicita datos básicos (teléfono, cédula, entre otros)</v>
          </cell>
        </row>
        <row r="86">
          <cell r="A86" t="str">
            <v>EDGAR</v>
          </cell>
          <cell r="B86">
            <v>3</v>
          </cell>
          <cell r="C86">
            <v>86</v>
          </cell>
          <cell r="D86">
            <v>7</v>
          </cell>
          <cell r="E86">
            <v>25060942</v>
          </cell>
          <cell r="F86">
            <v>32777</v>
          </cell>
          <cell r="G86" t="str">
            <v>NIETO ARIZA DAVID</v>
          </cell>
          <cell r="H86">
            <v>100</v>
          </cell>
          <cell r="I86">
            <v>97.92</v>
          </cell>
          <cell r="J86" t="str">
            <v>ALCALDIA</v>
          </cell>
          <cell r="K86" t="str">
            <v>POR MEJORAR</v>
          </cell>
          <cell r="L86" t="str">
            <v xml:space="preserve">Solicita información sobre SHD, pago impuesto.  Utiliza el scrip  de apertura. Pregunta el nombre del ciudadano.  El agente toma los datos correctos del ciudadano para la base de datos de la alcaldía. No realiza los filtros necesarios.  El agente informa </v>
          </cell>
          <cell r="M86">
            <v>250</v>
          </cell>
        </row>
        <row r="87">
          <cell r="A87" t="str">
            <v>EDGAR</v>
          </cell>
          <cell r="B87">
            <v>3</v>
          </cell>
          <cell r="C87">
            <v>87</v>
          </cell>
          <cell r="D87">
            <v>7</v>
          </cell>
          <cell r="E87">
            <v>52045428</v>
          </cell>
          <cell r="F87">
            <v>32994</v>
          </cell>
          <cell r="G87" t="str">
            <v>OSORIO RODRIGUEZ JOSE LUIS</v>
          </cell>
          <cell r="H87">
            <v>83.33</v>
          </cell>
          <cell r="I87">
            <v>85.42</v>
          </cell>
          <cell r="J87" t="str">
            <v>ALCALDIA</v>
          </cell>
          <cell r="K87" t="str">
            <v>FATAL</v>
          </cell>
          <cell r="L87" t="str">
            <v xml:space="preserve">Solicita información sobre SHD, pago impuesto.  Utiliza el scrip  de apertura. Pregunta el nombre del ciudadano.  El agente no toma los datos correctos del ciudadano para la base de datos de la alcaldía.   No maneja adecuadamente los tiempos de espera ya </v>
          </cell>
          <cell r="M87">
            <v>274</v>
          </cell>
          <cell r="N87" t="str">
            <v>Solicita datos básicos (teléfono, cédula, entre otros)</v>
          </cell>
        </row>
        <row r="88">
          <cell r="A88" t="str">
            <v>EDGAR</v>
          </cell>
          <cell r="B88">
            <v>3</v>
          </cell>
          <cell r="C88">
            <v>88</v>
          </cell>
          <cell r="D88">
            <v>7</v>
          </cell>
          <cell r="E88">
            <v>80425126</v>
          </cell>
          <cell r="F88">
            <v>32802</v>
          </cell>
          <cell r="G88" t="str">
            <v>PEDREROS GAONA OLGA LUCIA</v>
          </cell>
          <cell r="H88">
            <v>83.33</v>
          </cell>
          <cell r="I88">
            <v>85.42</v>
          </cell>
          <cell r="J88" t="str">
            <v>ALCALDIA</v>
          </cell>
          <cell r="K88" t="str">
            <v>FATAL</v>
          </cell>
          <cell r="L88" t="str">
            <v xml:space="preserve">Solicita información sobre DAPD, puntaje sisben.  Utiliza el scrip  de apertura. Pregunta el nombre del ciudadano.  El agente  toma los datos correctos del ciudadano para la base de datos de la alcaldía.   No maneja adecuadamente los tiempos de espera ya </v>
          </cell>
          <cell r="M88">
            <v>490</v>
          </cell>
          <cell r="N88" t="str">
            <v>Da la respuesta indicada a la solicitud ciudadana</v>
          </cell>
        </row>
        <row r="89">
          <cell r="A89" t="str">
            <v>EDGAR</v>
          </cell>
          <cell r="B89">
            <v>3</v>
          </cell>
          <cell r="C89">
            <v>89</v>
          </cell>
          <cell r="D89">
            <v>7</v>
          </cell>
          <cell r="E89">
            <v>52825005</v>
          </cell>
          <cell r="F89">
            <v>32776</v>
          </cell>
          <cell r="G89" t="str">
            <v>NIETO MALDONADO CYNTHIA PAOLA</v>
          </cell>
          <cell r="H89">
            <v>91.67</v>
          </cell>
          <cell r="I89">
            <v>91.67</v>
          </cell>
          <cell r="J89" t="str">
            <v>ALCALDIA</v>
          </cell>
          <cell r="K89" t="str">
            <v>CRITICO</v>
          </cell>
          <cell r="L89" t="str">
            <v>Solicita información sobre SHD, pago impuesto.  Utiliza el scrip  de apertura. Pregunta el nombre del ciudadano.  El agente  toma los datos correctos del ciudadano para la base de datos de la alcaldía.  Realiza los filtros necesarios.  El agente informa a</v>
          </cell>
          <cell r="M89">
            <v>166</v>
          </cell>
        </row>
        <row r="90">
          <cell r="A90" t="str">
            <v>EDGAR</v>
          </cell>
          <cell r="B90">
            <v>3</v>
          </cell>
          <cell r="C90">
            <v>90</v>
          </cell>
          <cell r="D90">
            <v>7</v>
          </cell>
          <cell r="E90">
            <v>79746235</v>
          </cell>
          <cell r="F90">
            <v>32990</v>
          </cell>
          <cell r="G90" t="str">
            <v>PAEZ RODRIGUEZ MARIA EUGENIA</v>
          </cell>
          <cell r="H90">
            <v>83.33</v>
          </cell>
          <cell r="I90">
            <v>85.42</v>
          </cell>
          <cell r="J90" t="str">
            <v>ALCALDIA</v>
          </cell>
          <cell r="K90" t="str">
            <v>FATAL</v>
          </cell>
          <cell r="L90" t="str">
            <v>Solicita información sobre SHD, pago impuesto.  Utiliza el scrip  de apertura. Pregunta el nombre del ciudadano.  El agente  toma los datos correctos del ciudadano para la base de datos de la alcaldía.  No realiza los filtros necesarios.  El agente inform</v>
          </cell>
          <cell r="M90">
            <v>155</v>
          </cell>
          <cell r="N90" t="str">
            <v>Realiza los filtros necesarios</v>
          </cell>
        </row>
        <row r="91">
          <cell r="A91" t="str">
            <v>EDGAR</v>
          </cell>
          <cell r="B91">
            <v>4</v>
          </cell>
          <cell r="C91">
            <v>91</v>
          </cell>
          <cell r="D91">
            <v>7</v>
          </cell>
          <cell r="E91">
            <v>23800943</v>
          </cell>
          <cell r="F91">
            <v>32810</v>
          </cell>
          <cell r="G91" t="str">
            <v>PEREZ ALZATE NANCY</v>
          </cell>
          <cell r="H91">
            <v>83.33</v>
          </cell>
          <cell r="I91">
            <v>87.5</v>
          </cell>
          <cell r="J91" t="str">
            <v>ALCALDIA</v>
          </cell>
          <cell r="K91" t="str">
            <v>FATAL</v>
          </cell>
          <cell r="L91" t="str">
            <v xml:space="preserve">Solicita información sobre DAS, pasado judicial.  Utiliza el scrip  de apertura. Pregunta el nombre del ciudadano.  El agente  toma los datos correctos del ciudadano para la base de datos de la alcaldía.   No maneja adecuadamente los tiempos de espera ya </v>
          </cell>
          <cell r="M91">
            <v>190</v>
          </cell>
          <cell r="N91" t="str">
            <v>Da la respuesta indicada a la solicitud ciudadana</v>
          </cell>
        </row>
        <row r="92">
          <cell r="A92" t="str">
            <v>EDGAR</v>
          </cell>
          <cell r="B92">
            <v>3</v>
          </cell>
          <cell r="C92">
            <v>92</v>
          </cell>
          <cell r="D92">
            <v>7</v>
          </cell>
          <cell r="E92">
            <v>79713044</v>
          </cell>
          <cell r="F92">
            <v>32960</v>
          </cell>
          <cell r="G92" t="str">
            <v>ZARATE VASQUEZ INGRID FABIOLA</v>
          </cell>
          <cell r="H92">
            <v>83.33</v>
          </cell>
          <cell r="I92">
            <v>87.5</v>
          </cell>
          <cell r="J92" t="str">
            <v>ALCALDIA</v>
          </cell>
          <cell r="K92" t="str">
            <v>FATAL</v>
          </cell>
          <cell r="L92" t="str">
            <v>Solicita información sobre Secretaria de Gobierno, alcalde local.  Utiliza el scrip  de apertura. Pregunta el nombre del ciudadano.  El agente  toma los datos correctos del ciudadano para la base de datos de la alcaldía.   No maneja adecuadamente los tiem</v>
          </cell>
          <cell r="M92">
            <v>186</v>
          </cell>
          <cell r="N92" t="str">
            <v>Da la respuesta indicada a la solicitud ciudadana</v>
          </cell>
        </row>
        <row r="93">
          <cell r="A93" t="str">
            <v>EDGAR</v>
          </cell>
          <cell r="B93">
            <v>3</v>
          </cell>
          <cell r="C93">
            <v>93</v>
          </cell>
          <cell r="D93">
            <v>7</v>
          </cell>
          <cell r="E93">
            <v>52802616</v>
          </cell>
          <cell r="F93">
            <v>32864</v>
          </cell>
          <cell r="G93" t="str">
            <v xml:space="preserve">RODRIGUEZ MONTENEGRO MARY DEL PILAR </v>
          </cell>
          <cell r="H93">
            <v>100</v>
          </cell>
          <cell r="I93">
            <v>95.83</v>
          </cell>
          <cell r="J93" t="str">
            <v>ALCALDIA</v>
          </cell>
          <cell r="K93" t="str">
            <v>POR MEJORAR</v>
          </cell>
          <cell r="L93" t="str">
            <v>Solicita información sobre Secretaria de Gobierno, alcalde local.  Utiliza el scrip  de apertura. Pregunta el nombre del ciudadano.  El agente  toma los datos correctos del ciudadano para la base de datos de la alcaldía.   No maneja adecuadamente los tiem</v>
          </cell>
          <cell r="M93">
            <v>188</v>
          </cell>
          <cell r="N93" t="str">
            <v>Da la respuesta indicada a la solicitud ciudadana</v>
          </cell>
        </row>
        <row r="94">
          <cell r="A94" t="str">
            <v>EDGAR</v>
          </cell>
          <cell r="B94">
            <v>3</v>
          </cell>
          <cell r="C94">
            <v>94</v>
          </cell>
          <cell r="D94">
            <v>7</v>
          </cell>
          <cell r="E94">
            <v>80725168</v>
          </cell>
          <cell r="F94">
            <v>32821</v>
          </cell>
          <cell r="G94" t="str">
            <v>PLATA CAMELO WILLIAM DIONISIO</v>
          </cell>
          <cell r="H94">
            <v>100</v>
          </cell>
          <cell r="I94">
            <v>97.92</v>
          </cell>
          <cell r="J94" t="str">
            <v>ALCALDIA</v>
          </cell>
          <cell r="K94" t="str">
            <v>POR MEJORAR</v>
          </cell>
          <cell r="L94" t="str">
            <v>Solicita información sobre DAPD, puntaje sisben.  Utiliza el scrip  de apertura. Pregunta el nombre del ciudadano.  El agente  toma los datos correctos del ciudadano para la base de datos de la alcaldía.    No maneja adecuadamente los tiempos de espera ya</v>
          </cell>
          <cell r="M94">
            <v>218</v>
          </cell>
        </row>
        <row r="95">
          <cell r="A95" t="str">
            <v>EDGAR</v>
          </cell>
          <cell r="B95">
            <v>2</v>
          </cell>
          <cell r="C95">
            <v>95</v>
          </cell>
          <cell r="D95">
            <v>7</v>
          </cell>
          <cell r="E95">
            <v>23800841</v>
          </cell>
          <cell r="F95">
            <v>32796</v>
          </cell>
          <cell r="G95" t="str">
            <v>PAEZ MOLINA JULIO ANDRES</v>
          </cell>
          <cell r="H95">
            <v>100</v>
          </cell>
          <cell r="I95">
            <v>95.83</v>
          </cell>
          <cell r="J95" t="str">
            <v>ALCALDIA</v>
          </cell>
          <cell r="K95" t="str">
            <v>POR MEJORAR</v>
          </cell>
          <cell r="L95" t="str">
            <v>Solicita información sobre DABS, dato básico.  Utiliza el scrip  de apertura. Pregunta el nombre del ciudadano.  El agente   toma los datos correctos del ciudadano para la base de datos de la alcaldía.  Realiza los filtros necesarios.  No maneja adecuadam</v>
          </cell>
          <cell r="M95">
            <v>208</v>
          </cell>
        </row>
        <row r="96">
          <cell r="A96" t="str">
            <v>EDGAR</v>
          </cell>
          <cell r="B96">
            <v>3</v>
          </cell>
          <cell r="C96">
            <v>96</v>
          </cell>
          <cell r="D96">
            <v>7</v>
          </cell>
          <cell r="E96">
            <v>52145199</v>
          </cell>
          <cell r="F96">
            <v>32849</v>
          </cell>
          <cell r="G96" t="str">
            <v>REYES TELLEZ DEISY MAYERLY</v>
          </cell>
          <cell r="H96">
            <v>100</v>
          </cell>
          <cell r="I96">
            <v>97.92</v>
          </cell>
          <cell r="J96" t="str">
            <v>ALCALDIA</v>
          </cell>
          <cell r="K96" t="str">
            <v>POR MEJORAR</v>
          </cell>
          <cell r="L96" t="str">
            <v>Solicita información sobre Secretaria General, tramite.  Utiliza el scrip  de apertura. Pregunta el nombre del ciudadano.  El agente   toma los datos correctos del ciudadano para la base de datos de la alcaldía.  Realiza los filtros necesarios.  No maneja</v>
          </cell>
          <cell r="M96">
            <v>407</v>
          </cell>
        </row>
        <row r="97">
          <cell r="A97" t="str">
            <v>EDGAR</v>
          </cell>
          <cell r="B97">
            <v>3</v>
          </cell>
          <cell r="C97">
            <v>97</v>
          </cell>
          <cell r="D97">
            <v>7</v>
          </cell>
          <cell r="E97">
            <v>80026066</v>
          </cell>
          <cell r="F97">
            <v>32995</v>
          </cell>
          <cell r="G97" t="str">
            <v>SANTOS MARTINEZ JOHANNA CONSUELO</v>
          </cell>
          <cell r="H97">
            <v>100</v>
          </cell>
          <cell r="I97">
            <v>95.83</v>
          </cell>
          <cell r="J97" t="str">
            <v>ALCALDIA</v>
          </cell>
          <cell r="K97" t="str">
            <v>POR MEJORAR</v>
          </cell>
          <cell r="L97" t="str">
            <v>Solicita información sobre SHD, pago impuesto.  Utiliza el scrip  de apertura. Pregunta el nombre del ciudadano.  El agente  toma los datos correctos del ciudadano para la base de datos de la alcaldía.  Realiza los filtros necesarios.  No maneja adecuadam</v>
          </cell>
          <cell r="M97">
            <v>271</v>
          </cell>
        </row>
        <row r="98">
          <cell r="A98" t="str">
            <v>EDGAR</v>
          </cell>
          <cell r="B98">
            <v>4</v>
          </cell>
          <cell r="C98">
            <v>98</v>
          </cell>
          <cell r="D98">
            <v>7</v>
          </cell>
          <cell r="E98">
            <v>79713044</v>
          </cell>
          <cell r="F98">
            <v>32960</v>
          </cell>
          <cell r="G98" t="str">
            <v>ZARATE VASQUEZ INGRID FABIOLA</v>
          </cell>
          <cell r="H98">
            <v>100</v>
          </cell>
          <cell r="I98">
            <v>97.92</v>
          </cell>
          <cell r="J98" t="str">
            <v>ALCALDIA</v>
          </cell>
          <cell r="K98" t="str">
            <v>POR MEJORAR</v>
          </cell>
          <cell r="L98" t="str">
            <v>Solicita información sobre SHD, pago impuesto.  Utiliza el scrip  de apertura. Pregunta el nombre del ciudadano.  El agente  toma los datos correctos del ciudadano para la base de datos de la alcaldía.  Realiza los filtros necesarios.  No maneja adecuadam</v>
          </cell>
          <cell r="M98">
            <v>219</v>
          </cell>
        </row>
        <row r="99">
          <cell r="A99" t="str">
            <v>CARLOS</v>
          </cell>
          <cell r="B99">
            <v>3</v>
          </cell>
          <cell r="C99">
            <v>99</v>
          </cell>
          <cell r="D99">
            <v>8</v>
          </cell>
          <cell r="E99">
            <v>80469230</v>
          </cell>
          <cell r="F99">
            <v>32822</v>
          </cell>
          <cell r="G99" t="str">
            <v xml:space="preserve">PLAZAS RIOS ADRIANA </v>
          </cell>
          <cell r="H99">
            <v>100</v>
          </cell>
          <cell r="I99">
            <v>93.75</v>
          </cell>
          <cell r="J99" t="str">
            <v>ALCALDIA</v>
          </cell>
          <cell r="K99" t="str">
            <v>CRITICO</v>
          </cell>
          <cell r="L99" t="str">
            <v>TEMA CICLOVÍA SEMANA SANTA. LA AGENTE LE DEJA EN ESPERA SIN HACER ACOMPAÑAMIENTO. RETOMA Y LE DA LA INFORMACIÓN PERO SE NOTA QUE ESTÁ LEYENDO AL PIE DE LA LETRA. SIN EMBARGO, BRINDA LA INFORMACIÓN SOLICITADA. PIDE LOS DATOS PERO NO LE FUERON BRINDADOS. DE</v>
          </cell>
          <cell r="M99">
            <v>232</v>
          </cell>
          <cell r="N99" t="str">
            <v>N/A</v>
          </cell>
        </row>
        <row r="100">
          <cell r="A100" t="str">
            <v>CARLOS</v>
          </cell>
          <cell r="B100">
            <v>3</v>
          </cell>
          <cell r="C100">
            <v>100</v>
          </cell>
          <cell r="D100">
            <v>12</v>
          </cell>
          <cell r="E100">
            <v>52185318</v>
          </cell>
          <cell r="F100">
            <v>32874</v>
          </cell>
          <cell r="G100" t="str">
            <v xml:space="preserve">ROMERO RAMIREZ DERLY </v>
          </cell>
          <cell r="H100">
            <v>83.33</v>
          </cell>
          <cell r="I100">
            <v>84.38</v>
          </cell>
          <cell r="J100" t="str">
            <v>ALCALDIA</v>
          </cell>
          <cell r="K100" t="str">
            <v>FATAL</v>
          </cell>
          <cell r="L100" t="str">
            <v>TEMA NÚMERO DE TELÉFONO SEC. DISTRITAL DE SALUD. LA AGENTE SOLICITA LOS DATOS PERO NO LE SON DADOS. LA AGENTE NO LE PREGUNTÓ QUE REQUERÍA EN LA ENTIDAD, TAN SÓLO SE LIMITÓ A DAR LOS DATOS SOLICITADOS. CLIENTE INCÓGNITO</v>
          </cell>
          <cell r="M100">
            <v>100</v>
          </cell>
          <cell r="N100" t="str">
            <v>Realiza los filtros necesarios</v>
          </cell>
        </row>
        <row r="101">
          <cell r="A101" t="str">
            <v>CARLOS</v>
          </cell>
          <cell r="B101">
            <v>4</v>
          </cell>
          <cell r="C101">
            <v>101</v>
          </cell>
          <cell r="D101">
            <v>12</v>
          </cell>
          <cell r="E101">
            <v>52145199</v>
          </cell>
          <cell r="F101">
            <v>32849</v>
          </cell>
          <cell r="G101" t="str">
            <v>REYES TELLEZ DEISY MAYERLY</v>
          </cell>
          <cell r="H101">
            <v>100</v>
          </cell>
          <cell r="I101">
            <v>97.92</v>
          </cell>
          <cell r="J101" t="str">
            <v>ALCALDIA</v>
          </cell>
          <cell r="K101" t="str">
            <v>N/A</v>
          </cell>
          <cell r="L101" t="str">
            <v xml:space="preserve">TEMA  TELEFÓNO STT. LA AGENTE PREGUNTA QUE QUÉ REQUIERE EN LA ENTIDAD. SOLICITA LOS DATOS PERO NO LE SON DADOS. EL CIUDADANO LE DICE QUE UNA INSPECCIÓN DE TRÁNSITO 32. LA AGENTE LE DEJE EN ESPERA MIENTRAS REALIZA LA VERIFICACIÓN SIN HACER ACOMPAÑAMIENTO. </v>
          </cell>
          <cell r="M101">
            <v>197</v>
          </cell>
          <cell r="N101" t="str">
            <v>N/A</v>
          </cell>
        </row>
        <row r="102">
          <cell r="A102" t="str">
            <v>CARLOS</v>
          </cell>
          <cell r="B102">
            <v>3</v>
          </cell>
          <cell r="C102">
            <v>102</v>
          </cell>
          <cell r="D102">
            <v>12</v>
          </cell>
          <cell r="E102">
            <v>52975389</v>
          </cell>
          <cell r="F102">
            <v>32943</v>
          </cell>
          <cell r="G102" t="str">
            <v>VASQUEZ MURILLO ALEX ANDERSON</v>
          </cell>
          <cell r="H102">
            <v>75</v>
          </cell>
          <cell r="I102">
            <v>79.17</v>
          </cell>
          <cell r="J102" t="str">
            <v>ALCALDIA</v>
          </cell>
          <cell r="K102" t="str">
            <v>FATAL</v>
          </cell>
          <cell r="L102" t="str">
            <v>TEMA DATO BÁSICO DAMA. EL AGENTE SOLICITA LOS DATOS PERO NO LE SON DADOS. ES DEJADO EN ESPERA MIENTRAS REALIZA LA VERIFICACIÓN. TAN SÓLO DIO EL DATO SOLICITADO PERO NUNCA PREGUNTÓ QUE REQUERÍA EN LA ENTIDAD. DA EL SEGUNDO DATO TELEFÓNICO ERRADO. CLIENTE I</v>
          </cell>
          <cell r="M102">
            <v>160</v>
          </cell>
          <cell r="N102" t="str">
            <v>Realiza los filtros necesarios</v>
          </cell>
        </row>
        <row r="103">
          <cell r="A103" t="str">
            <v>EDGAR</v>
          </cell>
          <cell r="B103">
            <v>3</v>
          </cell>
          <cell r="C103">
            <v>103</v>
          </cell>
          <cell r="D103">
            <v>12</v>
          </cell>
          <cell r="E103">
            <v>23800841</v>
          </cell>
          <cell r="F103">
            <v>32796</v>
          </cell>
          <cell r="G103" t="str">
            <v>PAEZ MOLINA JULIO ANDRES</v>
          </cell>
          <cell r="H103">
            <v>91.67</v>
          </cell>
          <cell r="I103">
            <v>93.75</v>
          </cell>
          <cell r="J103" t="str">
            <v>ALCALDIA</v>
          </cell>
          <cell r="K103" t="str">
            <v>CRITICO</v>
          </cell>
          <cell r="L103" t="str">
            <v xml:space="preserve">Solicita información sobre Secretaria general, reclamo.  Utiliza el scrip  de apertura. Pregunta el nombre del ciudadano.  El agente toma los datos correctos del ciudadano para la base de datos de la alcaldía.  El agente informa al ciudadano que en estos </v>
          </cell>
          <cell r="M103">
            <v>148</v>
          </cell>
        </row>
        <row r="104">
          <cell r="A104" t="str">
            <v>EDGAR</v>
          </cell>
          <cell r="B104">
            <v>4</v>
          </cell>
          <cell r="C104">
            <v>104</v>
          </cell>
          <cell r="D104">
            <v>12</v>
          </cell>
          <cell r="E104">
            <v>79746235</v>
          </cell>
          <cell r="F104">
            <v>32990</v>
          </cell>
          <cell r="G104" t="str">
            <v>PAEZ RODRIGUEZ MARIA EUGENIA</v>
          </cell>
          <cell r="H104">
            <v>100</v>
          </cell>
          <cell r="I104">
            <v>97.92</v>
          </cell>
          <cell r="J104" t="str">
            <v>ALCALDIA</v>
          </cell>
          <cell r="K104" t="str">
            <v>POR MEJORAR</v>
          </cell>
          <cell r="L104" t="str">
            <v>Solicita información sobre SHD, pago impuesto.  Utiliza el scrip  de apertura. Pregunta el nombre del ciudadano.  El agente toma los datos correctos del ciudadano para la base de datos de la alcaldía.  El Agente informa al ciudadano que   puede pagar el i</v>
          </cell>
          <cell r="M104">
            <v>135</v>
          </cell>
        </row>
        <row r="105">
          <cell r="A105" t="str">
            <v>EDGAR</v>
          </cell>
          <cell r="B105">
            <v>3</v>
          </cell>
          <cell r="C105">
            <v>105</v>
          </cell>
          <cell r="D105">
            <v>12</v>
          </cell>
          <cell r="E105">
            <v>52157543</v>
          </cell>
          <cell r="F105">
            <v>32863</v>
          </cell>
          <cell r="G105" t="str">
            <v>RODRIGUEZ BEJARANO MARTHA PATRICIA</v>
          </cell>
          <cell r="H105">
            <v>100</v>
          </cell>
          <cell r="I105">
            <v>97.92</v>
          </cell>
          <cell r="J105" t="str">
            <v>ALCALDIA</v>
          </cell>
          <cell r="K105" t="str">
            <v>POR MEJORAR</v>
          </cell>
          <cell r="L105" t="str">
            <v>Solicita información sobre Dama, tramité.  Utiliza el scrip  de apertura. Pregunta el nombre del ciudadano.  El agente toma los datos correctos del ciudadano para la base de datos de la alcaldía. No maneja adecuadamente los tiempos de espera ya que se dej</v>
          </cell>
          <cell r="M105">
            <v>609</v>
          </cell>
        </row>
        <row r="106">
          <cell r="A106" t="str">
            <v>EDGAR</v>
          </cell>
          <cell r="B106">
            <v>4</v>
          </cell>
          <cell r="C106">
            <v>106</v>
          </cell>
          <cell r="D106">
            <v>12</v>
          </cell>
          <cell r="E106">
            <v>80425126</v>
          </cell>
          <cell r="F106">
            <v>32802</v>
          </cell>
          <cell r="G106" t="str">
            <v>PEDREROS GAONA OLGA LUCIA</v>
          </cell>
          <cell r="H106">
            <v>100</v>
          </cell>
          <cell r="I106">
            <v>97.92</v>
          </cell>
          <cell r="J106" t="str">
            <v>ALCALDIA</v>
          </cell>
          <cell r="K106" t="str">
            <v>POR MEJORAR</v>
          </cell>
          <cell r="L106" t="str">
            <v>Solicita información sobre SHD, pago impuesto.  Utiliza el scrip  de apertura. Pregunta el nombre del ciudadano.  El agente toma los datos correctos del ciudadano para la base de datos de la alcaldía. Da las gracias al retomar la llamada.  El agente infor</v>
          </cell>
          <cell r="M106">
            <v>338</v>
          </cell>
        </row>
        <row r="107">
          <cell r="A107" t="str">
            <v>EDGAR</v>
          </cell>
          <cell r="B107">
            <v>3</v>
          </cell>
          <cell r="C107">
            <v>107</v>
          </cell>
          <cell r="D107">
            <v>12</v>
          </cell>
          <cell r="E107">
            <v>80018133</v>
          </cell>
          <cell r="F107">
            <v>32835</v>
          </cell>
          <cell r="G107" t="str">
            <v xml:space="preserve">PUPO ENNA LUZ </v>
          </cell>
          <cell r="H107">
            <v>100</v>
          </cell>
          <cell r="I107">
            <v>100</v>
          </cell>
          <cell r="J107" t="str">
            <v>ALCALDIA</v>
          </cell>
          <cell r="K107" t="str">
            <v>FELICITACION</v>
          </cell>
          <cell r="L107" t="str">
            <v>Solicita información sobre SHD, pago impuesto.  Utiliza el scrip  de apertura. Pregunta el nombre del ciudadano.  El agente toma los datos correctos del ciudadano para la base de datos de la alcaldía. Da las gracias al retomar la llamada.  El agente infor</v>
          </cell>
          <cell r="M107">
            <v>305</v>
          </cell>
        </row>
        <row r="108">
          <cell r="A108" t="str">
            <v>EDGAR</v>
          </cell>
          <cell r="B108">
            <v>4</v>
          </cell>
          <cell r="C108">
            <v>108</v>
          </cell>
          <cell r="D108">
            <v>12</v>
          </cell>
          <cell r="E108">
            <v>52825005</v>
          </cell>
          <cell r="F108">
            <v>32776</v>
          </cell>
          <cell r="G108" t="str">
            <v>NIETO MALDONADO CYNTHIA PAOLA</v>
          </cell>
          <cell r="H108">
            <v>100</v>
          </cell>
          <cell r="I108">
            <v>97.92</v>
          </cell>
          <cell r="J108" t="str">
            <v>ALCALDIA</v>
          </cell>
          <cell r="K108" t="str">
            <v>POR MEJORAR</v>
          </cell>
          <cell r="L108" t="str">
            <v>Solicita información sobre Secretaria General, pago servicios.  Utiliza el scrip  de apertura. Pregunta el nombre del ciudadano.  El agente toma los datos correctos del ciudadano para la base de datos de la alcaldía. No maneja adecuadamente los tiempos de</v>
          </cell>
          <cell r="M108">
            <v>358</v>
          </cell>
        </row>
        <row r="109">
          <cell r="A109" t="str">
            <v>EDGAR</v>
          </cell>
          <cell r="B109">
            <v>4</v>
          </cell>
          <cell r="C109">
            <v>109</v>
          </cell>
          <cell r="D109">
            <v>12</v>
          </cell>
          <cell r="E109">
            <v>79593007</v>
          </cell>
          <cell r="F109">
            <v>32928</v>
          </cell>
          <cell r="G109" t="str">
            <v xml:space="preserve">TORRES GERARDO ALEXANDER </v>
          </cell>
          <cell r="H109">
            <v>100</v>
          </cell>
          <cell r="I109">
            <v>100</v>
          </cell>
          <cell r="J109" t="str">
            <v>ALCALDIA</v>
          </cell>
          <cell r="K109" t="str">
            <v>FELICITACION</v>
          </cell>
          <cell r="L109" t="str">
            <v>Solicita información sobre Canal Capital. programación. Utiliza el scrip  de apertura. Pregunta el nombre del ciudadano.  El agente toma los datos correctos del ciudadano para la base de datos de la alcaldía.  El agente informa al ciudadano los números te</v>
          </cell>
          <cell r="M109">
            <v>322</v>
          </cell>
        </row>
        <row r="110">
          <cell r="A110" t="str">
            <v>EDGAR</v>
          </cell>
          <cell r="B110">
            <v>3</v>
          </cell>
          <cell r="C110">
            <v>110</v>
          </cell>
          <cell r="D110">
            <v>12</v>
          </cell>
          <cell r="E110">
            <v>53153054</v>
          </cell>
          <cell r="F110">
            <v>33000</v>
          </cell>
          <cell r="G110" t="str">
            <v>TORO HERNANDEZ MARIA FERNANDA</v>
          </cell>
          <cell r="H110">
            <v>83.33</v>
          </cell>
          <cell r="I110">
            <v>89.58</v>
          </cell>
          <cell r="J110" t="str">
            <v>ALCALDIA</v>
          </cell>
          <cell r="K110" t="str">
            <v>FATAL</v>
          </cell>
          <cell r="L110" t="str">
            <v>Solicita información sobre SHD, pago impuesto.  Utiliza el scrip  de apertura. Pregunta el nombre del ciudadano.  El agente  toma los datos correctos del ciudadano para la base de datos de la alcaldía.  No realiza los filtros necesarios.  El agente inform</v>
          </cell>
          <cell r="M110">
            <v>91</v>
          </cell>
          <cell r="N110" t="str">
            <v>Realiza los filtros necesarios</v>
          </cell>
        </row>
        <row r="111">
          <cell r="A111" t="str">
            <v>EDGAR</v>
          </cell>
          <cell r="B111">
            <v>3</v>
          </cell>
          <cell r="C111">
            <v>111</v>
          </cell>
          <cell r="D111">
            <v>12</v>
          </cell>
          <cell r="E111">
            <v>19589268</v>
          </cell>
          <cell r="F111">
            <v>32946</v>
          </cell>
          <cell r="G111" t="str">
            <v xml:space="preserve">VEGA BERNAL DIONE </v>
          </cell>
          <cell r="H111">
            <v>100</v>
          </cell>
          <cell r="I111">
            <v>100</v>
          </cell>
          <cell r="J111" t="str">
            <v>ALCALDIA</v>
          </cell>
          <cell r="K111" t="str">
            <v>FELICITACION</v>
          </cell>
          <cell r="L111" t="str">
            <v>Solicita información sobre SHD, pago impuesto.  Utiliza el scrip  de apertura. Pregunta el nombre del ciudadano.  El agente  toma los datos correctos del ciudadano para la base de datos de la alcaldía.  Realiza los filtros necesarios.  El agente informa a</v>
          </cell>
          <cell r="M111">
            <v>90</v>
          </cell>
        </row>
        <row r="112">
          <cell r="A112" t="str">
            <v>EDGAR</v>
          </cell>
          <cell r="B112">
            <v>4</v>
          </cell>
          <cell r="C112">
            <v>112</v>
          </cell>
          <cell r="D112">
            <v>12</v>
          </cell>
          <cell r="E112">
            <v>80725168</v>
          </cell>
          <cell r="F112">
            <v>32821</v>
          </cell>
          <cell r="G112" t="str">
            <v>PLATA CAMELO WILLIAM DIONISIO</v>
          </cell>
          <cell r="H112">
            <v>83.33</v>
          </cell>
          <cell r="I112">
            <v>89.58</v>
          </cell>
          <cell r="J112" t="str">
            <v>ALCALDIA</v>
          </cell>
          <cell r="K112" t="str">
            <v>FATAL</v>
          </cell>
          <cell r="L112" t="str">
            <v>Solicita información sobre SHD, pago impuesto.  Utiliza el scrip  de apertura. Pregunta el nombre del ciudadano.  El agente  toma los datos correctos del ciudadano para la base de datos de la alcaldía.  No realiza los filtros necesarios.  El agente inform</v>
          </cell>
          <cell r="M112">
            <v>88</v>
          </cell>
          <cell r="N112" t="str">
            <v>Realiza los filtros necesarios</v>
          </cell>
        </row>
        <row r="113">
          <cell r="A113" t="str">
            <v>EDGAR</v>
          </cell>
          <cell r="B113">
            <v>3</v>
          </cell>
          <cell r="C113">
            <v>113</v>
          </cell>
          <cell r="D113">
            <v>12</v>
          </cell>
          <cell r="E113">
            <v>80802607</v>
          </cell>
          <cell r="F113">
            <v>32804</v>
          </cell>
          <cell r="G113" t="str">
            <v>PEÑA GONZALEZ RENE ANDREY</v>
          </cell>
          <cell r="H113">
            <v>83.33</v>
          </cell>
          <cell r="I113">
            <v>85.42</v>
          </cell>
          <cell r="J113" t="str">
            <v>ALCALDIA</v>
          </cell>
          <cell r="K113" t="str">
            <v>FATAL</v>
          </cell>
          <cell r="L113" t="str">
            <v>Solicita información sobre DAS, pasado judicial.  Utiliza el scrip  de apertura. Pregunta el nombre del ciudadano.  El agente no toma los datos correctos del ciudadano para la base de datos de la alcaldía.   No maneja adecuadamente los tiempos de espera y</v>
          </cell>
          <cell r="M113">
            <v>114</v>
          </cell>
          <cell r="N113" t="str">
            <v>Solicita datos básicos (teléfono, cédula, entre otros)</v>
          </cell>
        </row>
        <row r="114">
          <cell r="A114" t="str">
            <v>EDGAR</v>
          </cell>
          <cell r="B114">
            <v>3</v>
          </cell>
          <cell r="C114">
            <v>114</v>
          </cell>
          <cell r="D114">
            <v>12</v>
          </cell>
          <cell r="E114">
            <v>79468775</v>
          </cell>
          <cell r="F114">
            <v>33031</v>
          </cell>
          <cell r="G114" t="str">
            <v>PEREZ MORENO NATALIA</v>
          </cell>
          <cell r="H114">
            <v>100</v>
          </cell>
          <cell r="I114">
            <v>95.83</v>
          </cell>
          <cell r="J114" t="str">
            <v>ALCALDIA</v>
          </cell>
          <cell r="K114" t="str">
            <v>POR MEJORAR</v>
          </cell>
          <cell r="L114" t="str">
            <v>Solicita información sobre SHD, pago impuesto.  Utiliza el scrip  de apertura. Pregunta el nombre del ciudadano.  El agente  toma los datos correctos del ciudadano para la base de datos de la alcaldía.  Realiza los filtros necesarios.  El agente informa a</v>
          </cell>
          <cell r="M114">
            <v>263</v>
          </cell>
        </row>
        <row r="115">
          <cell r="A115" t="str">
            <v>EDGAR</v>
          </cell>
          <cell r="B115">
            <v>3</v>
          </cell>
          <cell r="C115">
            <v>115</v>
          </cell>
          <cell r="D115">
            <v>12</v>
          </cell>
          <cell r="E115">
            <v>79498193</v>
          </cell>
          <cell r="F115">
            <v>33022</v>
          </cell>
          <cell r="G115" t="str">
            <v>PINZON CARDONA DIANA PAOLA</v>
          </cell>
          <cell r="H115">
            <v>100</v>
          </cell>
          <cell r="I115">
            <v>94.79</v>
          </cell>
          <cell r="J115" t="str">
            <v>ALCALDIA</v>
          </cell>
          <cell r="K115" t="str">
            <v>POR MEJORAR</v>
          </cell>
          <cell r="L115" t="str">
            <v xml:space="preserve">Solicita información sobre DAPD, puntaje sisben.  Utiliza el scrip  de apertura. Pregunta el nombre del ciudadano.  El agente  toma los datos correctos del ciudadano para la base de datos de la alcaldía.   No maneja adecuadamente los tiempos de espera ya </v>
          </cell>
          <cell r="M115">
            <v>312</v>
          </cell>
        </row>
        <row r="116">
          <cell r="A116" t="str">
            <v>EDGAR</v>
          </cell>
          <cell r="B116">
            <v>3</v>
          </cell>
          <cell r="C116">
            <v>116</v>
          </cell>
          <cell r="D116">
            <v>12</v>
          </cell>
          <cell r="E116">
            <v>79939243</v>
          </cell>
          <cell r="F116">
            <v>32830</v>
          </cell>
          <cell r="G116" t="str">
            <v>PRIETO AVELLANEDA PAOLA ANDREA</v>
          </cell>
          <cell r="H116">
            <v>83.33</v>
          </cell>
          <cell r="I116">
            <v>86.46</v>
          </cell>
          <cell r="J116" t="str">
            <v>ALCALDIA</v>
          </cell>
          <cell r="K116" t="str">
            <v>FATAL</v>
          </cell>
          <cell r="L116" t="str">
            <v xml:space="preserve">Solicita información sobre DAAC, inscripciones jac.  Utiliza el scrip  de apertura. Pregunta el nombre del ciudadano.  El agente  toma los datos correctos del ciudadano para la base de datos de la alcaldía.   No maneja adecuadamente los tiempos de espera </v>
          </cell>
          <cell r="M116">
            <v>317</v>
          </cell>
          <cell r="N116" t="str">
            <v>Da la respuesta indicada a la solicitud ciudadana</v>
          </cell>
        </row>
        <row r="117">
          <cell r="A117" t="str">
            <v>EDGAR</v>
          </cell>
          <cell r="B117">
            <v>3</v>
          </cell>
          <cell r="C117">
            <v>117</v>
          </cell>
          <cell r="D117">
            <v>12</v>
          </cell>
          <cell r="E117">
            <v>52861235</v>
          </cell>
          <cell r="F117">
            <v>32915</v>
          </cell>
          <cell r="G117" t="str">
            <v>SUAREZ CASTAÑEDA DIANA MARCELA</v>
          </cell>
          <cell r="H117">
            <v>83.33</v>
          </cell>
          <cell r="I117">
            <v>85.42</v>
          </cell>
          <cell r="J117" t="str">
            <v>ALCALDIA</v>
          </cell>
          <cell r="K117" t="str">
            <v>FATAL</v>
          </cell>
          <cell r="L117" t="str">
            <v>Solicita información sobre SHD, pago impuesto.  Utiliza el scrip  de apertura. Pregunta el nombre del ciudadano.  El agente  toma los datos correctos del ciudadano para la base de datos de la alcaldía.  No realiza los filtros necesarios.  El agente inform</v>
          </cell>
          <cell r="M117">
            <v>148</v>
          </cell>
          <cell r="N117" t="str">
            <v>Realiza los filtros necesarios</v>
          </cell>
        </row>
        <row r="118">
          <cell r="A118" t="str">
            <v>EDGAR</v>
          </cell>
          <cell r="B118">
            <v>3</v>
          </cell>
          <cell r="C118">
            <v>118</v>
          </cell>
          <cell r="D118">
            <v>12</v>
          </cell>
          <cell r="E118">
            <v>80242654</v>
          </cell>
          <cell r="F118">
            <v>32944</v>
          </cell>
          <cell r="G118" t="str">
            <v xml:space="preserve">VÁSQUEZ BETANCOURT JOSE DAVID </v>
          </cell>
          <cell r="H118">
            <v>100</v>
          </cell>
          <cell r="I118">
            <v>97.92</v>
          </cell>
          <cell r="J118" t="str">
            <v>ALCALDIA</v>
          </cell>
          <cell r="K118" t="str">
            <v>POR MEJORAR</v>
          </cell>
          <cell r="L118" t="str">
            <v xml:space="preserve">Solicita información sobre DAPD, puntaje sisben.  Utiliza el scrip  de apertura. Pregunta el nombre del ciudadano.  El agente  toma los datos correctos del ciudadano para la base de datos de la alcaldía.   No maneja adecuadamente los tiempos de espera ya </v>
          </cell>
          <cell r="M118">
            <v>177</v>
          </cell>
        </row>
        <row r="119">
          <cell r="A119" t="str">
            <v>EDGAR</v>
          </cell>
          <cell r="B119">
            <v>3</v>
          </cell>
          <cell r="C119">
            <v>119</v>
          </cell>
          <cell r="D119">
            <v>12</v>
          </cell>
          <cell r="E119">
            <v>20689029</v>
          </cell>
          <cell r="F119">
            <v>33012</v>
          </cell>
          <cell r="G119" t="str">
            <v>ROZO NOHORA ESPERANZA</v>
          </cell>
          <cell r="H119">
            <v>100</v>
          </cell>
          <cell r="I119">
            <v>97.92</v>
          </cell>
          <cell r="J119" t="str">
            <v>ALCALDIA</v>
          </cell>
          <cell r="K119" t="str">
            <v>POR MEJORAR</v>
          </cell>
          <cell r="L119" t="str">
            <v xml:space="preserve">Solicita información sobre SED, asignación cupo.  Utiliza el scrip  de apertura. Pregunta el nombre del ciudadano.  El agente  toma los datos correctos del ciudadano para la base de datos de la alcaldía.   No maneja adecuadamente los tiempos de espera ya </v>
          </cell>
          <cell r="M119">
            <v>221</v>
          </cell>
        </row>
        <row r="120">
          <cell r="A120" t="str">
            <v>EDGAR</v>
          </cell>
          <cell r="B120">
            <v>3</v>
          </cell>
          <cell r="C120">
            <v>120</v>
          </cell>
          <cell r="D120">
            <v>12</v>
          </cell>
          <cell r="E120">
            <v>52587444</v>
          </cell>
          <cell r="F120">
            <v>32880</v>
          </cell>
          <cell r="G120" t="str">
            <v>RUBIO PIRATOBA JOSE WILSON</v>
          </cell>
          <cell r="H120">
            <v>83.33</v>
          </cell>
          <cell r="I120">
            <v>88.54</v>
          </cell>
          <cell r="J120" t="str">
            <v>ALCALDIA</v>
          </cell>
          <cell r="K120" t="str">
            <v>FATAL</v>
          </cell>
          <cell r="L120" t="str">
            <v>Solicita información sobre IDCT, dato básico.  Utiliza el scrip  de apertura. Pregunta el nombre del ciudadano.  El agente  toma los datos correctos del ciudadano para la base de datos de la alcaldía. No maneja adecuadamente los tiempos de espera ya que s</v>
          </cell>
          <cell r="M120">
            <v>156</v>
          </cell>
          <cell r="N120" t="str">
            <v>Realiza los filtros necesarios</v>
          </cell>
        </row>
        <row r="121">
          <cell r="A121" t="str">
            <v>EDGAR</v>
          </cell>
          <cell r="B121">
            <v>3</v>
          </cell>
          <cell r="C121">
            <v>121</v>
          </cell>
          <cell r="D121">
            <v>12</v>
          </cell>
          <cell r="E121">
            <v>52198270</v>
          </cell>
          <cell r="F121">
            <v>33017</v>
          </cell>
          <cell r="G121" t="str">
            <v>RUIZ DUARTE ANDREA</v>
          </cell>
          <cell r="H121">
            <v>83.33</v>
          </cell>
          <cell r="I121">
            <v>87.5</v>
          </cell>
          <cell r="J121" t="str">
            <v>ALCALDIA</v>
          </cell>
          <cell r="K121" t="str">
            <v>FATAL</v>
          </cell>
          <cell r="L121" t="str">
            <v xml:space="preserve">Solicita información sobre DAPD, puntaje sisben.  Utiliza el scrip  de apertura. Pregunta el nombre del ciudadano.  El agente  toma los datos correctos del ciudadano para la base de datos de la alcaldía.   No maneja adecuadamente los tiempos de espera ya </v>
          </cell>
          <cell r="M121">
            <v>372</v>
          </cell>
          <cell r="N121" t="str">
            <v>Da la respuesta indicada a la solicitud ciudadana</v>
          </cell>
        </row>
        <row r="122">
          <cell r="A122" t="str">
            <v>EDGAR</v>
          </cell>
          <cell r="B122">
            <v>3</v>
          </cell>
          <cell r="C122">
            <v>122</v>
          </cell>
          <cell r="D122">
            <v>12</v>
          </cell>
          <cell r="E122">
            <v>52494456</v>
          </cell>
          <cell r="F122">
            <v>33013</v>
          </cell>
          <cell r="G122" t="str">
            <v>SALINAS JOHN HENRY</v>
          </cell>
          <cell r="H122">
            <v>83.33</v>
          </cell>
          <cell r="I122">
            <v>89.58</v>
          </cell>
          <cell r="J122" t="str">
            <v>ALCALDIA</v>
          </cell>
          <cell r="K122" t="str">
            <v>FATAL</v>
          </cell>
          <cell r="L122" t="str">
            <v>Solicita información sobre SHD, pago impuesto.  Utiliza el scrip  de apertura. Pregunta el nombre del ciudadano.  El agente toma los datos correctos del ciudadano para la base de datos de la alcaldía.  No realiza los filtros necesarios.   El agente inform</v>
          </cell>
          <cell r="M122">
            <v>186</v>
          </cell>
          <cell r="N122" t="str">
            <v>Realiza los filtros necesarios</v>
          </cell>
        </row>
        <row r="123">
          <cell r="A123" t="str">
            <v>EDGAR</v>
          </cell>
          <cell r="B123">
            <v>3</v>
          </cell>
          <cell r="C123">
            <v>123</v>
          </cell>
          <cell r="D123">
            <v>13</v>
          </cell>
          <cell r="E123">
            <v>52387221</v>
          </cell>
          <cell r="F123">
            <v>32894</v>
          </cell>
          <cell r="G123" t="str">
            <v>SANCHEZ BERRIO ANGELA MARINA</v>
          </cell>
          <cell r="H123">
            <v>100</v>
          </cell>
          <cell r="I123">
            <v>98.96</v>
          </cell>
          <cell r="J123" t="str">
            <v>ALCALDIA</v>
          </cell>
          <cell r="K123" t="str">
            <v>POR MEJORAR</v>
          </cell>
          <cell r="L123" t="str">
            <v>Solicita información sobre SHD, pago impuesto.  Utiliza el scrip  de apertura. Pregunta el nombre del ciudadano.  El agente  toma los datos correctos del ciudadano para la base de datos de la alcaldía.  Realiza los filtros necesarios.  El agente informa a</v>
          </cell>
        </row>
        <row r="124">
          <cell r="A124" t="str">
            <v>EDGAR</v>
          </cell>
          <cell r="B124">
            <v>3</v>
          </cell>
          <cell r="C124">
            <v>124</v>
          </cell>
          <cell r="D124">
            <v>13</v>
          </cell>
          <cell r="E124">
            <v>52380760</v>
          </cell>
          <cell r="F124">
            <v>32897</v>
          </cell>
          <cell r="G124" t="str">
            <v>SANCHEZ CHAPARRO CRISTIAN FRANCISCO</v>
          </cell>
          <cell r="H124">
            <v>83.33</v>
          </cell>
          <cell r="I124">
            <v>85.42</v>
          </cell>
          <cell r="J124" t="str">
            <v>ALCALDIA</v>
          </cell>
          <cell r="K124" t="str">
            <v>FATAL</v>
          </cell>
          <cell r="L124" t="str">
            <v>Solicita información sobre SHD, pago impuesto.  Utiliza el scrip  de apertura. Pregunta el nombre del ciudadano.  El agente  toma los datos correctos del ciudadano para la base de datos de la alcaldía.  No realiza los filtros necesarios.  El agente inform</v>
          </cell>
          <cell r="M124">
            <v>118</v>
          </cell>
          <cell r="N124" t="str">
            <v>Da la respuesta indicada a la solicitud ciudadana</v>
          </cell>
        </row>
        <row r="125">
          <cell r="A125" t="str">
            <v>EDGAR</v>
          </cell>
          <cell r="B125">
            <v>3</v>
          </cell>
          <cell r="C125">
            <v>125</v>
          </cell>
          <cell r="D125">
            <v>13</v>
          </cell>
          <cell r="E125">
            <v>35533873</v>
          </cell>
          <cell r="F125">
            <v>32917</v>
          </cell>
          <cell r="G125" t="str">
            <v>SUAREZ ANGEL FEDERICO</v>
          </cell>
          <cell r="H125">
            <v>100</v>
          </cell>
          <cell r="I125">
            <v>97.92</v>
          </cell>
          <cell r="J125" t="str">
            <v>ALCALDIA</v>
          </cell>
          <cell r="K125" t="str">
            <v>POR MEJORAR</v>
          </cell>
          <cell r="L125" t="str">
            <v xml:space="preserve">Solicita información sobre SHD, pago impuesto.  Utiliza el scrip  de apertura. Pregunta el nombre del ciudadano.  El agente  toma los datos correctos del ciudadano para la base de datos de la alcaldía.   Realiza los filtros necesarios.  El agente informo </v>
          </cell>
          <cell r="M125">
            <v>94</v>
          </cell>
        </row>
        <row r="126">
          <cell r="A126" t="str">
            <v>EDGAR</v>
          </cell>
          <cell r="B126">
            <v>3</v>
          </cell>
          <cell r="C126">
            <v>126</v>
          </cell>
          <cell r="D126">
            <v>13</v>
          </cell>
          <cell r="E126">
            <v>80114494</v>
          </cell>
          <cell r="F126">
            <v>32920</v>
          </cell>
          <cell r="G126" t="str">
            <v>TAMAYO GUERRERO MARIA EUGENIA</v>
          </cell>
          <cell r="H126">
            <v>100</v>
          </cell>
          <cell r="I126">
            <v>100</v>
          </cell>
          <cell r="J126" t="str">
            <v>ALCALDIA</v>
          </cell>
          <cell r="K126" t="str">
            <v>FELICITACION</v>
          </cell>
          <cell r="L126" t="str">
            <v>Solicita información sobre SHD, pago impuesto.  Utiliza el scrip  de apertura. Pregunta el nombre del ciudadano.  El agente  toma los datos correctos del ciudadano para la base de datos de la alcaldía.  Realiza los filtros necesarios.  El agente transferi</v>
          </cell>
          <cell r="M126">
            <v>123</v>
          </cell>
        </row>
        <row r="127">
          <cell r="A127" t="str">
            <v>EDGAR</v>
          </cell>
          <cell r="B127">
            <v>3</v>
          </cell>
          <cell r="C127">
            <v>127</v>
          </cell>
          <cell r="D127">
            <v>13</v>
          </cell>
          <cell r="E127">
            <v>11232838</v>
          </cell>
          <cell r="F127">
            <v>32938</v>
          </cell>
          <cell r="G127" t="str">
            <v>VANEGAS MORERA SANDRA DEL PILAR</v>
          </cell>
          <cell r="H127">
            <v>83.33</v>
          </cell>
          <cell r="I127">
            <v>87.5</v>
          </cell>
          <cell r="J127" t="str">
            <v>ALCALDIA</v>
          </cell>
          <cell r="K127" t="str">
            <v>FATAL</v>
          </cell>
          <cell r="L127" t="str">
            <v xml:space="preserve">Solicita información sobre SHD, dato básico.  Utiliza el scrip  de apertura. Pregunta el nombre del ciudadano.  El agente  toma los datos correctos del ciudadano para la base de datos de la alcaldía.   No maneja adecuadamente los tiempos de espera ya que </v>
          </cell>
          <cell r="M127">
            <v>128</v>
          </cell>
          <cell r="N127" t="str">
            <v>Realiza los filtros necesarios</v>
          </cell>
        </row>
        <row r="128">
          <cell r="A128" t="str">
            <v>EDGAR</v>
          </cell>
          <cell r="B128">
            <v>3</v>
          </cell>
          <cell r="C128">
            <v>128</v>
          </cell>
          <cell r="D128">
            <v>13</v>
          </cell>
          <cell r="E128">
            <v>52224144</v>
          </cell>
          <cell r="F128">
            <v>32941</v>
          </cell>
          <cell r="G128" t="str">
            <v xml:space="preserve">VARGAS CARVAJAL GIAN CARLO </v>
          </cell>
          <cell r="H128">
            <v>100</v>
          </cell>
          <cell r="I128">
            <v>97.92</v>
          </cell>
          <cell r="J128" t="str">
            <v>ALCALDIA</v>
          </cell>
          <cell r="K128" t="str">
            <v>POR MEJORAR</v>
          </cell>
          <cell r="L128" t="str">
            <v>Solicita información sobre SHD, pago impuesto.  Utiliza el scrip  de apertura. Pregunta el nombre del ciudadano.  El agente toma los datos correctos del ciudadano para la base de datos de la alcaldía.  Realiza los filtros necesarios.  El agente informa al</v>
          </cell>
          <cell r="M128">
            <v>148</v>
          </cell>
        </row>
        <row r="129">
          <cell r="A129" t="str">
            <v>EDGAR</v>
          </cell>
          <cell r="B129">
            <v>3</v>
          </cell>
          <cell r="C129">
            <v>129</v>
          </cell>
          <cell r="D129">
            <v>13</v>
          </cell>
          <cell r="E129">
            <v>52835161</v>
          </cell>
          <cell r="F129">
            <v>32991</v>
          </cell>
          <cell r="G129" t="str">
            <v>VILLA ARCHILA MANUEL RICARDO</v>
          </cell>
          <cell r="H129">
            <v>100</v>
          </cell>
          <cell r="I129">
            <v>97.92</v>
          </cell>
          <cell r="J129" t="str">
            <v>ALCALDIA</v>
          </cell>
          <cell r="K129" t="str">
            <v>POR MEJORAR</v>
          </cell>
          <cell r="L129" t="str">
            <v>Solicita información sobre SHD, pago impuesto.  Utiliza el scrip  de apertura. Pregunta el nombre del ciudadano.  El agente  toma los datos correctos del ciudadano para la base de datos de la alcaldía.  Realiza los filtros necesarios.  El agente informa a</v>
          </cell>
          <cell r="M129">
            <v>202</v>
          </cell>
        </row>
        <row r="130">
          <cell r="A130" t="str">
            <v>EDGAR</v>
          </cell>
          <cell r="B130">
            <v>3</v>
          </cell>
          <cell r="C130">
            <v>130</v>
          </cell>
          <cell r="D130">
            <v>13</v>
          </cell>
          <cell r="E130">
            <v>80169276</v>
          </cell>
          <cell r="F130">
            <v>32957</v>
          </cell>
          <cell r="G130" t="str">
            <v>ZAPATA JUAN EDUARDO</v>
          </cell>
          <cell r="H130">
            <v>100</v>
          </cell>
          <cell r="I130">
            <v>94.76</v>
          </cell>
          <cell r="J130" t="str">
            <v>ALCALDIA</v>
          </cell>
          <cell r="K130" t="str">
            <v>CRITICO</v>
          </cell>
          <cell r="L130" t="str">
            <v xml:space="preserve">Solicita información sobre DAPD, puntaje sisben.  Utiliza el scrip  de apertura. Pregunta el nombre del ciudadano.  El agente  toma los datos correctos del ciudadano para la base de datos de la alcaldía.    Da las gracias al retomar la llamada. El agente </v>
          </cell>
          <cell r="M130">
            <v>154</v>
          </cell>
          <cell r="N130" t="str">
            <v>Brinda diferentes opciones al ciudadano (a)</v>
          </cell>
        </row>
        <row r="131">
          <cell r="A131" t="str">
            <v>EDGAR</v>
          </cell>
          <cell r="B131">
            <v>3</v>
          </cell>
          <cell r="C131">
            <v>131</v>
          </cell>
          <cell r="D131">
            <v>13</v>
          </cell>
          <cell r="E131">
            <v>52311487</v>
          </cell>
          <cell r="F131">
            <v>32841</v>
          </cell>
          <cell r="G131" t="str">
            <v>RAMIREZ RAMIREZ ANA ELVIA</v>
          </cell>
          <cell r="H131">
            <v>100</v>
          </cell>
          <cell r="I131">
            <v>96</v>
          </cell>
          <cell r="J131" t="str">
            <v>ALCALDIA</v>
          </cell>
          <cell r="K131" t="str">
            <v>POR MEJORAR</v>
          </cell>
          <cell r="L131" t="str">
            <v>Solicita información sobre SHD, pago impuesto.  Utiliza el scrip  de apertura. Pregunta el nombre del ciudadano.  El agente  toma los datos correctos del ciudadano para la base de datos de la alcaldía.  Realiza los filtros necesarios.  El agente transferi</v>
          </cell>
          <cell r="M131">
            <v>283</v>
          </cell>
        </row>
        <row r="132">
          <cell r="A132" t="str">
            <v>EDGAR</v>
          </cell>
          <cell r="B132">
            <v>4</v>
          </cell>
          <cell r="C132">
            <v>132</v>
          </cell>
          <cell r="D132">
            <v>13</v>
          </cell>
          <cell r="E132">
            <v>80469230</v>
          </cell>
          <cell r="F132">
            <v>32822</v>
          </cell>
          <cell r="G132" t="str">
            <v xml:space="preserve">PLAZAS RIOS ADRIANA </v>
          </cell>
          <cell r="H132">
            <v>100</v>
          </cell>
          <cell r="I132">
            <v>97.92</v>
          </cell>
          <cell r="J132" t="str">
            <v>ALCALDIA</v>
          </cell>
          <cell r="K132" t="str">
            <v>POR MEJORAR</v>
          </cell>
          <cell r="L132" t="str">
            <v>Solicita información sobre SHD, tramite.  Utiliza el scrip  de apertura. Pregunta el nombre del ciudadano.  El agente toma los datos correctos del ciudadano para la base de datos de la alcaldía.   El agente informa al ciudadano que para solicitar la relac</v>
          </cell>
          <cell r="M132">
            <v>158</v>
          </cell>
        </row>
        <row r="133">
          <cell r="A133" t="str">
            <v>EDGAR</v>
          </cell>
          <cell r="B133">
            <v>4</v>
          </cell>
          <cell r="C133">
            <v>133</v>
          </cell>
          <cell r="D133">
            <v>13</v>
          </cell>
          <cell r="E133">
            <v>25060942</v>
          </cell>
          <cell r="F133">
            <v>32777</v>
          </cell>
          <cell r="G133" t="str">
            <v>NIETO ARIZA DAVID</v>
          </cell>
          <cell r="H133">
            <v>83.33</v>
          </cell>
          <cell r="I133">
            <v>89.58</v>
          </cell>
          <cell r="J133" t="str">
            <v>ALCALDIA</v>
          </cell>
          <cell r="K133" t="str">
            <v>FATAL</v>
          </cell>
          <cell r="L133" t="str">
            <v>Solicita información sobre SHD, pago impuesto.  Utiliza el scrip  de apertura. Pregunta el nombre del ciudadano.  El agente no toma los datos correctos del ciudadano para la base de datos de la alcaldía.  Realiza los filtros necesarios.  El agente informa</v>
          </cell>
          <cell r="M133">
            <v>326</v>
          </cell>
          <cell r="N133" t="str">
            <v>Solicita datos básicos (teléfono, cédula, entre otros)</v>
          </cell>
        </row>
        <row r="134">
          <cell r="A134" t="str">
            <v>EDGAR</v>
          </cell>
          <cell r="B134">
            <v>4</v>
          </cell>
          <cell r="C134">
            <v>134</v>
          </cell>
          <cell r="D134">
            <v>13</v>
          </cell>
          <cell r="E134">
            <v>52045428</v>
          </cell>
          <cell r="F134">
            <v>32994</v>
          </cell>
          <cell r="G134" t="str">
            <v>OSORIO RODRIGUEZ JOSE LUIS</v>
          </cell>
          <cell r="H134">
            <v>83.33</v>
          </cell>
          <cell r="I134">
            <v>87.5</v>
          </cell>
          <cell r="J134" t="str">
            <v>ALCALDIA</v>
          </cell>
          <cell r="K134" t="str">
            <v>FATAL</v>
          </cell>
          <cell r="L134" t="str">
            <v>Solicita información sobre SHD, pago impuesto.  Utiliza el scrip  de apertura. Pregunta el nombre del ciudadano.  El agente  toma los datos correctos del ciudadano para la base de datos de la alcaldía.  Realiza los filtros necesarios.  El agente informa a</v>
          </cell>
          <cell r="M134">
            <v>239</v>
          </cell>
          <cell r="N134" t="str">
            <v>Da la respuesta indicada a la solicitud ciudadana</v>
          </cell>
        </row>
        <row r="135">
          <cell r="A135" t="str">
            <v>EDGAR</v>
          </cell>
          <cell r="B135">
            <v>4</v>
          </cell>
          <cell r="C135">
            <v>135</v>
          </cell>
          <cell r="D135">
            <v>13</v>
          </cell>
          <cell r="E135">
            <v>23800841</v>
          </cell>
          <cell r="F135">
            <v>32796</v>
          </cell>
          <cell r="G135" t="str">
            <v>PAEZ MOLINA JULIO ANDRES</v>
          </cell>
          <cell r="H135">
            <v>66.67</v>
          </cell>
          <cell r="I135">
            <v>79.709999999999994</v>
          </cell>
          <cell r="J135" t="str">
            <v>ALCALDIA</v>
          </cell>
          <cell r="K135" t="str">
            <v>FATAL</v>
          </cell>
          <cell r="L135" t="str">
            <v>Solicita información sobre SHD, pago impuesto.  Utiliza el scrip  de apertura. Pregunta el nombre del ciudadano.  El agente no toma los datos correctos del ciudadano para la base de datos de la alcaldía.  No realiza los filtros necesarios.  El agente info</v>
          </cell>
          <cell r="M135">
            <v>102</v>
          </cell>
          <cell r="N135" t="str">
            <v>Solicita datos básicos (teléfono, cédula, entre otros)</v>
          </cell>
        </row>
        <row r="136">
          <cell r="A136" t="str">
            <v>EDGAR</v>
          </cell>
          <cell r="B136">
            <v>4</v>
          </cell>
          <cell r="C136">
            <v>136</v>
          </cell>
          <cell r="D136">
            <v>13</v>
          </cell>
          <cell r="E136">
            <v>80802607</v>
          </cell>
          <cell r="F136">
            <v>32804</v>
          </cell>
          <cell r="G136" t="str">
            <v>PEÑA GONZALEZ RENE ANDREY</v>
          </cell>
          <cell r="H136">
            <v>83.33</v>
          </cell>
          <cell r="I136">
            <v>86</v>
          </cell>
          <cell r="J136" t="str">
            <v>ALCALDIA</v>
          </cell>
          <cell r="K136" t="str">
            <v>FATAL</v>
          </cell>
          <cell r="L136" t="str">
            <v xml:space="preserve">Solicita información sobre SHD, pago impuesto.  Utiliza el scrip  de apertura. Pregunta el nombre del ciudadano.  El agente no toma los datos correctos del ciudadano para la base de datos de la alcaldía.  El agente transferiré la llamada con un agente de </v>
          </cell>
          <cell r="M136">
            <v>64</v>
          </cell>
          <cell r="N136" t="str">
            <v>Solicita datos básicos (teléfono, cédula, entre otros)</v>
          </cell>
        </row>
        <row r="137">
          <cell r="A137" t="str">
            <v>EDGAR</v>
          </cell>
          <cell r="B137">
            <v>4</v>
          </cell>
          <cell r="C137">
            <v>137</v>
          </cell>
          <cell r="D137">
            <v>13</v>
          </cell>
          <cell r="E137">
            <v>52353179</v>
          </cell>
          <cell r="F137">
            <v>32806</v>
          </cell>
          <cell r="G137" t="str">
            <v>PEÑUELA HERNANDEZ NIDIA JANETH</v>
          </cell>
          <cell r="H137">
            <v>83.33</v>
          </cell>
          <cell r="I137">
            <v>84.38</v>
          </cell>
          <cell r="J137" t="str">
            <v>ALCALDIA</v>
          </cell>
          <cell r="K137" t="str">
            <v>FATAL</v>
          </cell>
          <cell r="L137" t="str">
            <v>Solicita información sobre DAPD, puntaje sisben.  Utiliza el scrip  de apertura. Pregunta el nombre del ciudadano.  El agente  toma los datos correctos del ciudadano para la base de datos de la alcaldía. No maneja adecuadamente los tiempos de espera ya qu</v>
          </cell>
          <cell r="M137">
            <v>259</v>
          </cell>
          <cell r="N137" t="str">
            <v>Brinda diferentes opciones al ciudadano (a)</v>
          </cell>
        </row>
        <row r="138">
          <cell r="A138" t="str">
            <v>EDGAR</v>
          </cell>
          <cell r="B138">
            <v>4</v>
          </cell>
          <cell r="C138">
            <v>138</v>
          </cell>
          <cell r="D138">
            <v>13</v>
          </cell>
          <cell r="E138">
            <v>79498193</v>
          </cell>
          <cell r="F138">
            <v>33022</v>
          </cell>
          <cell r="G138" t="str">
            <v>PINZON CARDONA DIANA PAOLA</v>
          </cell>
          <cell r="H138">
            <v>83.33</v>
          </cell>
          <cell r="I138">
            <v>89.58</v>
          </cell>
          <cell r="J138" t="str">
            <v>ALCALDIA</v>
          </cell>
          <cell r="K138" t="str">
            <v>FATAL</v>
          </cell>
          <cell r="L138" t="str">
            <v>Solicita información sobre SHD, pago impuesto.  Utiliza el scrip  de apertura. Pregunta el nombre del ciudadano.  El agente toma los datos correctos del ciudadano para la base de datos de la alcaldía.  No realiza los filtros necesarios.  El agente informa</v>
          </cell>
          <cell r="M138">
            <v>224</v>
          </cell>
          <cell r="N138" t="str">
            <v>Realiza los filtros necesarios</v>
          </cell>
        </row>
        <row r="139">
          <cell r="A139" t="str">
            <v>EDGAR</v>
          </cell>
          <cell r="B139">
            <v>4</v>
          </cell>
          <cell r="C139">
            <v>139</v>
          </cell>
          <cell r="D139">
            <v>13</v>
          </cell>
          <cell r="E139">
            <v>80018133</v>
          </cell>
          <cell r="F139">
            <v>32835</v>
          </cell>
          <cell r="G139" t="str">
            <v xml:space="preserve">PUPO ENNA LUZ </v>
          </cell>
          <cell r="H139">
            <v>100</v>
          </cell>
          <cell r="I139">
            <v>97.92</v>
          </cell>
          <cell r="J139" t="str">
            <v>ALCALDIA</v>
          </cell>
          <cell r="K139" t="str">
            <v>POR MEJORAR</v>
          </cell>
          <cell r="L139" t="str">
            <v>Solicita información sobre SHD, pago impuesto.  Utiliza el scrip  de apertura. Pregunta el nombre del ciudadano.  El agente toma los datos correctos del ciudadano para la base de datos de la alcaldía.  Realiza los filtros necesarios.  El agente informa al</v>
          </cell>
          <cell r="M139">
            <v>289</v>
          </cell>
        </row>
        <row r="140">
          <cell r="A140" t="str">
            <v>EDGAR</v>
          </cell>
          <cell r="B140">
            <v>4</v>
          </cell>
          <cell r="C140">
            <v>140</v>
          </cell>
          <cell r="D140">
            <v>13</v>
          </cell>
          <cell r="E140">
            <v>52861235</v>
          </cell>
          <cell r="F140">
            <v>32915</v>
          </cell>
          <cell r="G140" t="str">
            <v>SUAREZ CASTAÑEDA DIANA MARCELA</v>
          </cell>
          <cell r="H140">
            <v>100</v>
          </cell>
          <cell r="I140">
            <v>97.92</v>
          </cell>
          <cell r="J140" t="str">
            <v>ALCALDIA</v>
          </cell>
          <cell r="K140" t="str">
            <v>POR MEJORAR</v>
          </cell>
          <cell r="L140" t="str">
            <v>Solicita información sobre IDRD, lunada.  Utiliza el scrip  de apertura. Pregunta el nombre del ciudadano.  El agente toma los datos correctos del ciudadano para la base de datos de la alcaldía.   No maneja adecuadamente los tiempos de espera ya que se de</v>
          </cell>
          <cell r="M140">
            <v>137</v>
          </cell>
        </row>
        <row r="141">
          <cell r="A141" t="str">
            <v>EDGAR</v>
          </cell>
          <cell r="B141">
            <v>5</v>
          </cell>
          <cell r="C141">
            <v>141</v>
          </cell>
          <cell r="D141">
            <v>13</v>
          </cell>
          <cell r="E141">
            <v>52145199</v>
          </cell>
          <cell r="F141">
            <v>32849</v>
          </cell>
          <cell r="G141" t="str">
            <v>REYES TELLEZ DEISY MAYERLY</v>
          </cell>
          <cell r="H141">
            <v>100</v>
          </cell>
          <cell r="I141">
            <v>100</v>
          </cell>
          <cell r="J141" t="str">
            <v>ALCALDIA</v>
          </cell>
          <cell r="K141" t="str">
            <v>FELICITACION</v>
          </cell>
          <cell r="L141" t="str">
            <v>Solicita información sobre IDRD, lunada.  Utiliza el scrip  de apertura. Pregunta el nombre del ciudadano.  El agente toma los datos correctos del ciudadano para la base de datos de la alcaldía.   El agente informa al ciudadano que la lunada para el mes d</v>
          </cell>
          <cell r="M141">
            <v>111</v>
          </cell>
        </row>
        <row r="142">
          <cell r="A142" t="str">
            <v>EDGAR</v>
          </cell>
          <cell r="B142">
            <v>4</v>
          </cell>
          <cell r="C142">
            <v>142</v>
          </cell>
          <cell r="D142">
            <v>13</v>
          </cell>
          <cell r="E142">
            <v>79939243</v>
          </cell>
          <cell r="F142">
            <v>32830</v>
          </cell>
          <cell r="G142" t="str">
            <v>PRIETO AVELLANEDA PAOLA ANDREA</v>
          </cell>
          <cell r="H142">
            <v>83.33</v>
          </cell>
          <cell r="I142">
            <v>85.42</v>
          </cell>
          <cell r="J142" t="str">
            <v>ALCALDIA</v>
          </cell>
          <cell r="K142" t="str">
            <v>FATAL</v>
          </cell>
          <cell r="L142" t="str">
            <v>Solicita información sobre IDRD, lunada.  Utiliza el scrip  de apertura. Pregunta el nombre del ciudadano.  El agente toma los datos correctos del ciudadano para la base de datos de la alcaldía.   No maneja adecuadamente los tiempos de espera ya que se de</v>
          </cell>
          <cell r="M142">
            <v>499</v>
          </cell>
          <cell r="N142" t="str">
            <v>Da la respuesta indicada a la solicitud ciudadana</v>
          </cell>
        </row>
        <row r="143">
          <cell r="A143" t="str">
            <v>EDGAR</v>
          </cell>
          <cell r="B143">
            <v>4</v>
          </cell>
          <cell r="C143">
            <v>143</v>
          </cell>
          <cell r="D143">
            <v>14</v>
          </cell>
          <cell r="E143">
            <v>79468775</v>
          </cell>
          <cell r="F143">
            <v>33031</v>
          </cell>
          <cell r="G143" t="str">
            <v>PEREZ MORENO NATALIA</v>
          </cell>
          <cell r="H143">
            <v>100</v>
          </cell>
          <cell r="I143">
            <v>97.92</v>
          </cell>
          <cell r="J143" t="str">
            <v>ALCALDIA</v>
          </cell>
          <cell r="K143" t="str">
            <v>POR MEJORAR</v>
          </cell>
          <cell r="L143" t="str">
            <v>Solicita información sobre IDCT, parque.  Utiliza el scrip  de apertura. Pregunta el nombre del ciudadano.  El agente toma los datos correctos del ciudadano para la base de datos de la alcaldía.   No maneja adecuadamente los tiempos de espera ya que se de</v>
          </cell>
          <cell r="M143">
            <v>245</v>
          </cell>
        </row>
        <row r="144">
          <cell r="A144" t="str">
            <v>EDGAR</v>
          </cell>
          <cell r="B144">
            <v>4</v>
          </cell>
          <cell r="C144">
            <v>144</v>
          </cell>
          <cell r="D144">
            <v>14</v>
          </cell>
          <cell r="E144">
            <v>52157543</v>
          </cell>
          <cell r="F144">
            <v>32863</v>
          </cell>
          <cell r="G144" t="str">
            <v>RODRIGUEZ BEJARANO MARTHA PATRICIA</v>
          </cell>
          <cell r="H144">
            <v>83.33</v>
          </cell>
          <cell r="I144">
            <v>87.5</v>
          </cell>
          <cell r="J144" t="str">
            <v>ALCALDIA</v>
          </cell>
          <cell r="K144" t="str">
            <v>FATAL</v>
          </cell>
          <cell r="L144" t="str">
            <v>Solicita información sobre SHD, pago impuesto.  Utiliza el scrip  de apertura. Pregunta el nombre del ciudadano.  El agente  toma los datos correctos del ciudadano para la base de datos de la alcaldía.  Realiza los filtros necesarios.  El agente remitió a</v>
          </cell>
          <cell r="M144">
            <v>199</v>
          </cell>
          <cell r="N144" t="str">
            <v>Da la respuesta indicada a la solicitud ciudadana</v>
          </cell>
        </row>
        <row r="145">
          <cell r="A145" t="str">
            <v>EDGAR</v>
          </cell>
          <cell r="B145">
            <v>4</v>
          </cell>
          <cell r="C145">
            <v>145</v>
          </cell>
          <cell r="D145">
            <v>14</v>
          </cell>
          <cell r="E145">
            <v>52802616</v>
          </cell>
          <cell r="F145">
            <v>32864</v>
          </cell>
          <cell r="G145" t="str">
            <v xml:space="preserve">RODRIGUEZ MONTENEGRO MARY DEL PILAR </v>
          </cell>
          <cell r="H145">
            <v>100</v>
          </cell>
          <cell r="I145">
            <v>91</v>
          </cell>
          <cell r="J145" t="str">
            <v>ALCALDIA</v>
          </cell>
          <cell r="K145" t="str">
            <v>CRITICO</v>
          </cell>
          <cell r="L145" t="str">
            <v>Solicita información sobre SHD, pago impuesto.  Utiliza el scrip  de apertura. Pregunta el nombre del ciudadano.  El agente toma los datos correctos del ciudadano para la base de datos de la alcaldía.   No maneja adecuadamente los tiempos de espera ya que</v>
          </cell>
          <cell r="M145">
            <v>248</v>
          </cell>
        </row>
        <row r="146">
          <cell r="A146" t="str">
            <v>EDGAR</v>
          </cell>
          <cell r="B146">
            <v>4</v>
          </cell>
          <cell r="C146">
            <v>146</v>
          </cell>
          <cell r="D146">
            <v>14</v>
          </cell>
          <cell r="E146">
            <v>52185318</v>
          </cell>
          <cell r="F146">
            <v>32874</v>
          </cell>
          <cell r="G146" t="str">
            <v xml:space="preserve">ROMERO RAMIREZ DERLY </v>
          </cell>
          <cell r="H146">
            <v>100</v>
          </cell>
          <cell r="I146">
            <v>97.92</v>
          </cell>
          <cell r="J146" t="str">
            <v>ALCALDIA</v>
          </cell>
          <cell r="K146" t="str">
            <v>POR MEJORAR</v>
          </cell>
          <cell r="L146" t="str">
            <v>Solicita información sobre SHD, pago impuesto.  Utiliza el scrip  de apertura. Pregunta el nombre del ciudadano.  El agente  toma los datos correctos del ciudadano para la base de datos de la alcaldía.  Realiza los filtros necesarios.  El agente informo a</v>
          </cell>
          <cell r="M146">
            <v>219</v>
          </cell>
        </row>
        <row r="147">
          <cell r="A147" t="str">
            <v>EDGAR</v>
          </cell>
          <cell r="B147">
            <v>4</v>
          </cell>
          <cell r="C147">
            <v>147</v>
          </cell>
          <cell r="D147">
            <v>14</v>
          </cell>
          <cell r="E147">
            <v>20689029</v>
          </cell>
          <cell r="F147">
            <v>33012</v>
          </cell>
          <cell r="G147" t="str">
            <v>ROZO NOHORA ESPERANZA</v>
          </cell>
          <cell r="H147">
            <v>83.33</v>
          </cell>
          <cell r="I147">
            <v>83.33</v>
          </cell>
          <cell r="J147" t="str">
            <v>ALCALDIA</v>
          </cell>
          <cell r="K147" t="str">
            <v>FATAL</v>
          </cell>
          <cell r="L147" t="str">
            <v>Solicita información sobre DAPD, puntaje sisben.  Utiliza el scrip  de apertura. Pregunta el nombre del ciudadano.  El agente  toma los datos correctos del ciudadano para la base de datos de la alcaldía. No maneja adecuadamente los tiempos de espera ya qu</v>
          </cell>
          <cell r="M147">
            <v>335</v>
          </cell>
          <cell r="N147" t="str">
            <v>Da la respuesta indicada a la solicitud ciudadana</v>
          </cell>
        </row>
        <row r="148">
          <cell r="A148" t="str">
            <v>EDGAR</v>
          </cell>
          <cell r="B148">
            <v>4</v>
          </cell>
          <cell r="C148">
            <v>148</v>
          </cell>
          <cell r="D148">
            <v>14</v>
          </cell>
          <cell r="E148">
            <v>52587444</v>
          </cell>
          <cell r="F148">
            <v>32880</v>
          </cell>
          <cell r="G148" t="str">
            <v>RUBIO PIRATOBA JOSE WILSON</v>
          </cell>
          <cell r="H148">
            <v>100</v>
          </cell>
          <cell r="I148">
            <v>97.92</v>
          </cell>
          <cell r="J148" t="str">
            <v>ALCALDIA</v>
          </cell>
          <cell r="K148" t="str">
            <v>POR MEJORAR</v>
          </cell>
          <cell r="L148" t="str">
            <v>Solicita información sobre Cárcel la picota el buen pastor, Utiliza el scrip  de apertura. Pregunta el nombre del ciudadano.  El agente toma los datos correctos del ciudadano para la base de datos de la alcaldía.   No maneja adecuadamente los tiempos de e</v>
          </cell>
          <cell r="M148">
            <v>157</v>
          </cell>
        </row>
        <row r="149">
          <cell r="A149" t="str">
            <v>EDGAR</v>
          </cell>
          <cell r="B149">
            <v>4</v>
          </cell>
          <cell r="C149">
            <v>149</v>
          </cell>
          <cell r="D149">
            <v>14</v>
          </cell>
          <cell r="E149">
            <v>52198270</v>
          </cell>
          <cell r="F149">
            <v>33017</v>
          </cell>
          <cell r="G149" t="str">
            <v>RUIZ DUARTE ANDREA</v>
          </cell>
          <cell r="H149">
            <v>83.33</v>
          </cell>
          <cell r="I149">
            <v>83.33</v>
          </cell>
          <cell r="J149" t="str">
            <v>ALCALDIA</v>
          </cell>
          <cell r="K149" t="str">
            <v>FATAL</v>
          </cell>
          <cell r="L149" t="str">
            <v>Solicita información sobre DAPD, puntaje sisben.  Utiliza el scrip  de apertura. Pregunta el nombre del ciudadano.  El agente  toma los datos correctos del ciudadano para la base de datos de la alcaldía. No maneja adecuadamente los tiempos de espera ya qu</v>
          </cell>
          <cell r="M149">
            <v>298</v>
          </cell>
          <cell r="N149" t="str">
            <v>Brinda diferentes opciones al ciudadano (a)</v>
          </cell>
        </row>
        <row r="150">
          <cell r="A150" t="str">
            <v>EDGAR</v>
          </cell>
          <cell r="B150">
            <v>4</v>
          </cell>
          <cell r="C150">
            <v>150</v>
          </cell>
          <cell r="D150">
            <v>14</v>
          </cell>
          <cell r="E150">
            <v>52494456</v>
          </cell>
          <cell r="F150">
            <v>33013</v>
          </cell>
          <cell r="G150" t="str">
            <v>SALINAS JOHN HENRY</v>
          </cell>
          <cell r="H150">
            <v>83.33</v>
          </cell>
          <cell r="I150">
            <v>87.5</v>
          </cell>
          <cell r="J150" t="str">
            <v>ALCALDIA</v>
          </cell>
          <cell r="K150" t="str">
            <v>FATAL</v>
          </cell>
          <cell r="L150" t="str">
            <v>Solicita información sobre DAPD, puntaje sisben.  Utiliza el scrip  de apertura. Pregunta el nombre del ciudadano.  El agente  toma los datos correctos del ciudadano para la base de datos de la alcaldía. No maneja adecuadamente los tiempos de espera ya qu</v>
          </cell>
          <cell r="M150">
            <v>217</v>
          </cell>
          <cell r="N150" t="str">
            <v>Da la respuesta indicada a la solicitud ciudadana</v>
          </cell>
        </row>
        <row r="151">
          <cell r="A151" t="str">
            <v>EDGAR</v>
          </cell>
          <cell r="B151">
            <v>4</v>
          </cell>
          <cell r="C151">
            <v>151</v>
          </cell>
          <cell r="D151">
            <v>14</v>
          </cell>
          <cell r="E151">
            <v>52387221</v>
          </cell>
          <cell r="F151">
            <v>32894</v>
          </cell>
          <cell r="G151" t="str">
            <v>SANCHEZ BERRIO ANGELA MARINA</v>
          </cell>
          <cell r="H151">
            <v>100</v>
          </cell>
          <cell r="I151">
            <v>97.92</v>
          </cell>
          <cell r="J151" t="str">
            <v>ALCALDIA</v>
          </cell>
          <cell r="K151" t="str">
            <v>POR MEJORAR</v>
          </cell>
          <cell r="L151" t="str">
            <v>Solicita información sobre SHD, pago impuesto.  Utiliza el scrip  de apertura. Pregunta el nombre del ciudadano.  El agente  toma los datos correctos del ciudadano para la base de datos de la alcaldía.  Realiza los filtros necesarios.  El agente remitió a</v>
          </cell>
          <cell r="M151">
            <v>168</v>
          </cell>
        </row>
        <row r="152">
          <cell r="A152" t="str">
            <v>EDGAR</v>
          </cell>
          <cell r="B152">
            <v>4</v>
          </cell>
          <cell r="C152">
            <v>152</v>
          </cell>
          <cell r="D152">
            <v>14</v>
          </cell>
          <cell r="E152">
            <v>52380760</v>
          </cell>
          <cell r="F152">
            <v>32897</v>
          </cell>
          <cell r="G152" t="str">
            <v>SANCHEZ CHAPARRO CRISTIAN FRANCISCO</v>
          </cell>
          <cell r="H152">
            <v>83.33</v>
          </cell>
          <cell r="I152">
            <v>85.42</v>
          </cell>
          <cell r="J152" t="str">
            <v>ALCALDIA</v>
          </cell>
          <cell r="K152" t="str">
            <v>FATAL</v>
          </cell>
          <cell r="L152" t="str">
            <v>Solicita información sobre SHD, pago impuesto.  Utiliza el scrip  de apertura. Pregunta el nombre del ciudadano.  El agente  toma los datos correctos del ciudadano para la base de datos de la alcaldía.  No realiza los filtros necesarios.  No maneja adecua</v>
          </cell>
          <cell r="M152">
            <v>212</v>
          </cell>
        </row>
        <row r="153">
          <cell r="A153" t="str">
            <v>EDGAR</v>
          </cell>
          <cell r="B153">
            <v>4</v>
          </cell>
          <cell r="C153">
            <v>153</v>
          </cell>
          <cell r="D153">
            <v>14</v>
          </cell>
          <cell r="E153">
            <v>80026066</v>
          </cell>
          <cell r="F153">
            <v>32995</v>
          </cell>
          <cell r="G153" t="str">
            <v>SANTOS MARTINEZ JOHANNA CONSUELO</v>
          </cell>
          <cell r="H153">
            <v>83.33</v>
          </cell>
          <cell r="I153">
            <v>87.5</v>
          </cell>
          <cell r="J153" t="str">
            <v>ALCALDIA</v>
          </cell>
          <cell r="K153" t="str">
            <v>FATAL</v>
          </cell>
          <cell r="L153" t="str">
            <v>Solicita información sobre SHD, pago impuesto.  Utiliza el scrip  de apertura. Pregunta el nombre del ciudadano.  El agente no toma los datos correctos del ciudadano para la base de datos de la alcaldía.   El agente informo al ciuadadano que el formulario</v>
          </cell>
          <cell r="M153">
            <v>104</v>
          </cell>
          <cell r="N153" t="str">
            <v>Solicita datos básicos (teléfono, cédula, entre otros)</v>
          </cell>
        </row>
        <row r="154">
          <cell r="A154" t="str">
            <v>EDGAR</v>
          </cell>
          <cell r="B154">
            <v>4</v>
          </cell>
          <cell r="C154">
            <v>154</v>
          </cell>
          <cell r="D154">
            <v>14</v>
          </cell>
          <cell r="E154">
            <v>35533873</v>
          </cell>
          <cell r="F154">
            <v>32917</v>
          </cell>
          <cell r="G154" t="str">
            <v>SUAREZ ANGEL FEDERICO</v>
          </cell>
          <cell r="H154">
            <v>83.33</v>
          </cell>
          <cell r="I154">
            <v>89.5</v>
          </cell>
          <cell r="J154" t="str">
            <v>ALCALDIA</v>
          </cell>
          <cell r="K154" t="str">
            <v>FATAL</v>
          </cell>
          <cell r="L154" t="str">
            <v xml:space="preserve">Solicita información sobre IDU, tramite. Utiliza el scrip  de apertura. Pregunta el nombre del ciudadano.  El agente no toma los datos correctos del ciudadano para la base de datos de la alcaldía.   El agente informo al ciuadadano los números telefónicos </v>
          </cell>
          <cell r="M154">
            <v>180</v>
          </cell>
          <cell r="N154" t="str">
            <v>Solicita datos básicos (teléfono, cédula, entre otros)</v>
          </cell>
        </row>
        <row r="155">
          <cell r="A155" t="str">
            <v>EDGAR</v>
          </cell>
          <cell r="B155">
            <v>4</v>
          </cell>
          <cell r="C155">
            <v>155</v>
          </cell>
          <cell r="D155">
            <v>14</v>
          </cell>
          <cell r="E155">
            <v>80114494</v>
          </cell>
          <cell r="F155">
            <v>32920</v>
          </cell>
          <cell r="G155" t="str">
            <v>TAMAYO GUERRERO MARIA EUGENIA</v>
          </cell>
          <cell r="H155">
            <v>83.33</v>
          </cell>
          <cell r="I155">
            <v>85.42</v>
          </cell>
          <cell r="J155" t="str">
            <v>ALCALDIA</v>
          </cell>
          <cell r="K155" t="str">
            <v>FATAL</v>
          </cell>
          <cell r="L155" t="str">
            <v>Solicita información sobre SHD, pago impuesto.  Utiliza el scrip  de apertura. Pregunta el nombre del ciudadano.  El agente  toma los datos correctos del ciudadano para la base de datos de la alcaldía.  Realiza los filtros necesarios.  El agente remitió a</v>
          </cell>
          <cell r="M155">
            <v>376</v>
          </cell>
          <cell r="N155" t="str">
            <v>Da la respuesta indicada a la solicitud ciudadana</v>
          </cell>
        </row>
        <row r="156">
          <cell r="A156" t="str">
            <v>EDGAR</v>
          </cell>
          <cell r="B156">
            <v>4</v>
          </cell>
          <cell r="C156">
            <v>156</v>
          </cell>
          <cell r="D156">
            <v>14</v>
          </cell>
          <cell r="E156">
            <v>53153054</v>
          </cell>
          <cell r="F156">
            <v>33000</v>
          </cell>
          <cell r="G156" t="str">
            <v>TORO HERNANDEZ MARIA FERNANDA</v>
          </cell>
          <cell r="H156">
            <v>100</v>
          </cell>
          <cell r="I156">
            <v>95.83</v>
          </cell>
          <cell r="J156" t="str">
            <v>ALCALDIA</v>
          </cell>
          <cell r="K156" t="str">
            <v>POR MEJORAR</v>
          </cell>
          <cell r="L156" t="str">
            <v>Solicita información sobre SHD, pago impuesto.  Utiliza el scrip  de apertura. Pregunta el nombre del ciudadano.  El agente toma los datos correctos del ciudadano para la base de datos de la alcaldía.  Realiza los filtros necesarios.   No maneja adecuadam</v>
          </cell>
          <cell r="M156">
            <v>149</v>
          </cell>
        </row>
        <row r="157">
          <cell r="A157" t="str">
            <v>EDGAR</v>
          </cell>
          <cell r="B157">
            <v>4</v>
          </cell>
          <cell r="C157">
            <v>157</v>
          </cell>
          <cell r="D157">
            <v>14</v>
          </cell>
          <cell r="E157">
            <v>11232838</v>
          </cell>
          <cell r="F157">
            <v>32938</v>
          </cell>
          <cell r="G157" t="str">
            <v>VANEGAS MORERA SANDRA DEL PILAR</v>
          </cell>
          <cell r="H157">
            <v>100</v>
          </cell>
          <cell r="I157">
            <v>95.83</v>
          </cell>
          <cell r="J157" t="str">
            <v>ALCALDIA</v>
          </cell>
          <cell r="K157" t="str">
            <v>POR MEJORAR</v>
          </cell>
          <cell r="L157" t="str">
            <v xml:space="preserve">Solicita información sobre SHD, pago impuesto.  Utiliza el scrip  de apertura. Pregunta el nombre del ciudadano.  El agente  toma los datos correctos del ciudadano para la base de datos de la alcaldía. No maneja adecuadamente los tiempos de espera ya que </v>
          </cell>
          <cell r="M157">
            <v>451</v>
          </cell>
        </row>
        <row r="158">
          <cell r="A158" t="str">
            <v>EDGAR</v>
          </cell>
          <cell r="B158">
            <v>4</v>
          </cell>
          <cell r="C158">
            <v>158</v>
          </cell>
          <cell r="D158">
            <v>14</v>
          </cell>
          <cell r="E158">
            <v>52224144</v>
          </cell>
          <cell r="F158">
            <v>32941</v>
          </cell>
          <cell r="G158" t="str">
            <v xml:space="preserve">VARGAS CARVAJAL GIAN CARLO </v>
          </cell>
          <cell r="H158">
            <v>83.33</v>
          </cell>
          <cell r="I158">
            <v>86.46</v>
          </cell>
          <cell r="J158" t="str">
            <v>ALCALDIA</v>
          </cell>
          <cell r="K158" t="str">
            <v>FATAL</v>
          </cell>
          <cell r="L158" t="str">
            <v>Solicita información sobre SHD, pago impuesto.  Utiliza el scrip  de apertura. Pregunta el nombre del ciudadano.  El agente  toma los datos correctos del ciudadano para la base de datos de la alcaldía.  No realiza los filtros necesarios.   El agente infor</v>
          </cell>
          <cell r="M158">
            <v>111</v>
          </cell>
          <cell r="N158" t="str">
            <v>Realiza los filtros necesarios</v>
          </cell>
        </row>
        <row r="159">
          <cell r="A159" t="str">
            <v>EDGAR</v>
          </cell>
          <cell r="B159">
            <v>4</v>
          </cell>
          <cell r="C159">
            <v>159</v>
          </cell>
          <cell r="D159">
            <v>14</v>
          </cell>
          <cell r="E159">
            <v>80242654</v>
          </cell>
          <cell r="F159">
            <v>32944</v>
          </cell>
          <cell r="G159" t="str">
            <v xml:space="preserve">VÁSQUEZ BETANCOURT JOSE DAVID </v>
          </cell>
          <cell r="H159">
            <v>100</v>
          </cell>
          <cell r="I159">
            <v>100</v>
          </cell>
          <cell r="J159" t="str">
            <v>ALCALDIA</v>
          </cell>
          <cell r="K159" t="str">
            <v>FELICITACION</v>
          </cell>
          <cell r="L159" t="str">
            <v xml:space="preserve">Solicita información sobre SHD, pago impuesto.  Utiliza el scrip  de apertura. Pregunta el nombre del ciudadano.  El agente  toma los datos correctos del ciudadano para la base de datos de la alcaldía.  Realiza los filtros necesarios.   Da las gracias al </v>
          </cell>
          <cell r="M159">
            <v>399</v>
          </cell>
        </row>
        <row r="160">
          <cell r="A160" t="str">
            <v>EDGAR</v>
          </cell>
          <cell r="B160">
            <v>4</v>
          </cell>
          <cell r="C160">
            <v>160</v>
          </cell>
          <cell r="D160">
            <v>14</v>
          </cell>
          <cell r="E160">
            <v>52975389</v>
          </cell>
          <cell r="F160">
            <v>32943</v>
          </cell>
          <cell r="G160" t="str">
            <v>VASQUEZ MURILLO ALEX ANDERSON</v>
          </cell>
          <cell r="H160">
            <v>83.33</v>
          </cell>
          <cell r="I160">
            <v>84.38</v>
          </cell>
          <cell r="J160" t="str">
            <v>ALCALDIA</v>
          </cell>
          <cell r="K160" t="str">
            <v>FATAL</v>
          </cell>
          <cell r="L160" t="str">
            <v>Solicita información sobre STT, tramite.  Utiliza el scrip  de apertura. Pregunta el nombre del ciudadano.  El agente  toma los datos correctos del ciudadano para la base de datos de la alcaldía.  No realiza los filtros necesarios.  No maneja adecuadament</v>
          </cell>
          <cell r="M160">
            <v>224</v>
          </cell>
          <cell r="N160" t="str">
            <v>Realiza los filtros necesarios</v>
          </cell>
        </row>
        <row r="161">
          <cell r="A161" t="str">
            <v>EDGAR</v>
          </cell>
          <cell r="B161">
            <v>4</v>
          </cell>
          <cell r="C161">
            <v>161</v>
          </cell>
          <cell r="D161">
            <v>14</v>
          </cell>
          <cell r="E161">
            <v>19589268</v>
          </cell>
          <cell r="F161">
            <v>32946</v>
          </cell>
          <cell r="G161" t="str">
            <v xml:space="preserve">VEGA BERNAL DIONE </v>
          </cell>
          <cell r="H161">
            <v>100</v>
          </cell>
          <cell r="I161">
            <v>94.79</v>
          </cell>
          <cell r="J161" t="str">
            <v>ALCALDIA</v>
          </cell>
          <cell r="K161" t="str">
            <v>CRITICO</v>
          </cell>
          <cell r="L161" t="str">
            <v xml:space="preserve">Solicita información sobre Secretaria General, dato básico.  Utiliza el scrip  de apertura. Pregunta el nombre del ciudadano.  El agente  toma los datos correctos del ciudadano para la base de datos de la alcaldía.  No maneja adecuadamente los tiempos de </v>
          </cell>
          <cell r="M161">
            <v>374</v>
          </cell>
        </row>
        <row r="162">
          <cell r="A162" t="str">
            <v>EDGAR</v>
          </cell>
          <cell r="B162">
            <v>4</v>
          </cell>
          <cell r="C162">
            <v>162</v>
          </cell>
          <cell r="D162">
            <v>14</v>
          </cell>
          <cell r="E162">
            <v>52835161</v>
          </cell>
          <cell r="F162">
            <v>32991</v>
          </cell>
          <cell r="G162" t="str">
            <v>VILLA ARCHILA MANUEL RICARDO</v>
          </cell>
          <cell r="H162">
            <v>100</v>
          </cell>
          <cell r="I162">
            <v>92.71</v>
          </cell>
          <cell r="J162" t="str">
            <v>ALCALDIA</v>
          </cell>
          <cell r="K162" t="str">
            <v>CRITICO</v>
          </cell>
          <cell r="L162" t="str">
            <v>Solicita información sobre SETT, tramite.  Utiliza el scrip  de apertura. Pregunta el nombre del ciudadano.  El agente  toma los datos correctos del ciudadano para la base de datos de la alcaldía.  No maneja adecuadamente los tiempos de espera ya que se d</v>
          </cell>
          <cell r="M162">
            <v>374</v>
          </cell>
        </row>
        <row r="163">
          <cell r="A163" t="str">
            <v>EDGAR</v>
          </cell>
          <cell r="B163">
            <v>4</v>
          </cell>
          <cell r="C163">
            <v>163</v>
          </cell>
          <cell r="D163">
            <v>14</v>
          </cell>
          <cell r="E163">
            <v>80169276</v>
          </cell>
          <cell r="F163">
            <v>32957</v>
          </cell>
          <cell r="G163" t="str">
            <v>ZAPATA JUAN EDUARDO</v>
          </cell>
          <cell r="H163">
            <v>83.33</v>
          </cell>
          <cell r="I163">
            <v>89.58</v>
          </cell>
          <cell r="J163" t="str">
            <v>ALCALDIA</v>
          </cell>
          <cell r="K163" t="str">
            <v>FATAL</v>
          </cell>
          <cell r="L163" t="str">
            <v>Solicita información sobre DAPD, puntaje sisben.  Utiliza el scrip  de apertura. Pregunta el nombre del ciudadano.  El agente  toma los datos correctos del ciudadano para la base de datos de la alcaldía. Da las gracias al retomar la llamada. El agente inf</v>
          </cell>
          <cell r="M163">
            <v>155</v>
          </cell>
          <cell r="N163" t="str">
            <v>Brinda diferentes opciones al ciudadano (a)</v>
          </cell>
        </row>
        <row r="164">
          <cell r="A164" t="str">
            <v>CARLOS</v>
          </cell>
          <cell r="B164">
            <v>5</v>
          </cell>
          <cell r="C164">
            <v>164</v>
          </cell>
          <cell r="D164">
            <v>14</v>
          </cell>
          <cell r="E164">
            <v>52802616</v>
          </cell>
          <cell r="F164">
            <v>32864</v>
          </cell>
          <cell r="G164" t="str">
            <v xml:space="preserve">RODRIGUEZ MONTENEGRO MARY DEL PILAR </v>
          </cell>
          <cell r="H164">
            <v>100</v>
          </cell>
          <cell r="I164">
            <v>97.92</v>
          </cell>
          <cell r="J164" t="str">
            <v>ALCALDIA</v>
          </cell>
          <cell r="K164" t="str">
            <v>N/A</v>
          </cell>
          <cell r="L164" t="str">
            <v>TEMA MÁQUINA DEL TIEMPO. SOLICITA LOS DATOS PERO NO LE SON DADOS. DEJA EN ESPERA MIENTRAS REALIZA LA VERIFICACIÓN. LA AGENTE RETOMA SIN HACER ACOMPAÑAMIENTO PARA DAR LA INFO SOLICITADA. LE MENCIONA EN QUÉ CONSISTE, LOS HORARIOS DE ATENCIÓN Y EL COSTO( GRA</v>
          </cell>
          <cell r="M164">
            <v>290</v>
          </cell>
          <cell r="N164" t="str">
            <v>N/A</v>
          </cell>
        </row>
        <row r="165">
          <cell r="A165" t="str">
            <v>CARLOS</v>
          </cell>
          <cell r="B165">
            <v>5</v>
          </cell>
          <cell r="C165">
            <v>165</v>
          </cell>
          <cell r="D165">
            <v>14</v>
          </cell>
          <cell r="E165">
            <v>79713044</v>
          </cell>
          <cell r="F165">
            <v>32960</v>
          </cell>
          <cell r="G165" t="str">
            <v>ZARATE VASQUEZ INGRID FABIOLA</v>
          </cell>
          <cell r="H165">
            <v>91.67</v>
          </cell>
          <cell r="I165">
            <v>87.5</v>
          </cell>
          <cell r="J165" t="str">
            <v>ALCALDIA</v>
          </cell>
          <cell r="K165" t="str">
            <v>POR MEJORAR</v>
          </cell>
          <cell r="L165" t="str">
            <v xml:space="preserve">TEMA LUNADA  PARRANDA VALLENATA. SOLICITA LOS DATOS PERO NO LE SON DADOS. LE DEJA EN ESPERA MIENTRAS REALIZA LA  CONSULTA. ESTÁ HACIENDO LA VERIFICACIÓN EN BOLETINES PERO BUSCA EN LA ENTIDAD ERRADA AL INICIO. NO HACE ACOMPAÑAMIENTO. DEJA DEMASIADO TIEMPO </v>
          </cell>
          <cell r="M165">
            <v>419</v>
          </cell>
          <cell r="N165" t="str">
            <v>N/A</v>
          </cell>
        </row>
        <row r="166">
          <cell r="A166" t="str">
            <v>CARLOS</v>
          </cell>
          <cell r="B166">
            <v>5</v>
          </cell>
          <cell r="C166">
            <v>166</v>
          </cell>
          <cell r="D166">
            <v>15</v>
          </cell>
          <cell r="E166">
            <v>35533873</v>
          </cell>
          <cell r="F166">
            <v>32917</v>
          </cell>
          <cell r="G166" t="str">
            <v>SUAREZ ANGEL FEDERICO</v>
          </cell>
          <cell r="H166">
            <v>100</v>
          </cell>
          <cell r="I166">
            <v>96</v>
          </cell>
          <cell r="J166" t="str">
            <v>ALCALDIA</v>
          </cell>
          <cell r="K166" t="str">
            <v>N/A</v>
          </cell>
          <cell r="L166" t="str">
            <v>TEMA INFORMACIÓN SOBRE EL PERIÓDICO URBÍCOLA. EL AGENTE SOLICITA LOS DATOS PERO NO LE SON BRINDADOS. LE DEJA EN ESPERA MIENTRAS REALIZA LA CONSULTA. NO RETOMA A TIEMPO. LE COMENTA TODO LO REFERENTE AL DIARIO EN MENCIÓN: CONTEXTUALIZA CON RELACIÓN AL DIARI</v>
          </cell>
          <cell r="M166">
            <v>176</v>
          </cell>
          <cell r="N166" t="str">
            <v>N/A</v>
          </cell>
        </row>
        <row r="167">
          <cell r="A167" t="str">
            <v>EDGAR</v>
          </cell>
          <cell r="B167">
            <v>5</v>
          </cell>
          <cell r="C167">
            <v>167</v>
          </cell>
          <cell r="D167">
            <v>15</v>
          </cell>
          <cell r="E167">
            <v>23800943</v>
          </cell>
          <cell r="F167">
            <v>32810</v>
          </cell>
          <cell r="G167" t="str">
            <v>PEREZ ALZATE NANCY</v>
          </cell>
          <cell r="H167">
            <v>83.33</v>
          </cell>
          <cell r="I167">
            <v>79.17</v>
          </cell>
          <cell r="J167" t="str">
            <v>ALCALDIA</v>
          </cell>
          <cell r="K167" t="str">
            <v>FATAL</v>
          </cell>
          <cell r="L167" t="str">
            <v xml:space="preserve">Solicita información sobre IDCT, feria del libro.  Utiliza el scrip  de apertura. Pregunta el nombre del ciudadano.  El agente toma los datos correctos del ciudadano para la base de datos de la alcaldía.   No maneja adecuadamente los tiempos de espera ya </v>
          </cell>
          <cell r="M167">
            <v>335</v>
          </cell>
          <cell r="N167" t="str">
            <v>Da la respuesta indicada a la solicitud ciudadana</v>
          </cell>
        </row>
        <row r="168">
          <cell r="A168" t="str">
            <v>EDGAR</v>
          </cell>
          <cell r="B168">
            <v>5</v>
          </cell>
          <cell r="C168">
            <v>168</v>
          </cell>
          <cell r="D168">
            <v>15</v>
          </cell>
          <cell r="E168">
            <v>79939243</v>
          </cell>
          <cell r="F168">
            <v>32830</v>
          </cell>
          <cell r="G168" t="str">
            <v>PRIETO AVELLANEDA PAOLA ANDREA</v>
          </cell>
          <cell r="H168">
            <v>100</v>
          </cell>
          <cell r="I168">
            <v>95.83</v>
          </cell>
          <cell r="J168" t="str">
            <v>ALCALDIA</v>
          </cell>
          <cell r="K168" t="str">
            <v>POR MEJORAR</v>
          </cell>
          <cell r="L168" t="str">
            <v xml:space="preserve">Solicita información sobre IDCT, feria del libro.  Utiliza el scrip  de apertura. Pregunta el nombre del ciudadano.  El agente toma los datos correctos del ciudadano para la base de datos de la alcaldía.   No maneja adecuadamente los tiempos de espera ya </v>
          </cell>
          <cell r="M168">
            <v>167</v>
          </cell>
        </row>
        <row r="169">
          <cell r="A169" t="str">
            <v>EDGAR</v>
          </cell>
          <cell r="B169">
            <v>5</v>
          </cell>
          <cell r="C169">
            <v>169</v>
          </cell>
          <cell r="D169">
            <v>15</v>
          </cell>
          <cell r="E169">
            <v>80725168</v>
          </cell>
          <cell r="F169">
            <v>32821</v>
          </cell>
          <cell r="G169" t="str">
            <v>PLATA CAMELO WILLIAM DIONISIO</v>
          </cell>
          <cell r="H169">
            <v>100</v>
          </cell>
          <cell r="I169">
            <v>97.92</v>
          </cell>
          <cell r="J169" t="str">
            <v>ALCALDIA</v>
          </cell>
          <cell r="K169" t="str">
            <v>POR MEJORAR</v>
          </cell>
          <cell r="L169" t="str">
            <v>Solicita información sobre IDCT, exposición fotográfica.  Utiliza el scrip  de apertura. Pregunta el nombre del ciudadano.  El agente toma los datos correctos del ciudadano para la base de datos de la alcaldía.   No maneja adecuadamente los tiempos de esp</v>
          </cell>
          <cell r="M169">
            <v>242</v>
          </cell>
        </row>
        <row r="170">
          <cell r="A170" t="str">
            <v>EDGAR</v>
          </cell>
          <cell r="B170">
            <v>6</v>
          </cell>
          <cell r="C170">
            <v>170</v>
          </cell>
          <cell r="D170">
            <v>15</v>
          </cell>
          <cell r="E170">
            <v>35533873</v>
          </cell>
          <cell r="F170">
            <v>32917</v>
          </cell>
          <cell r="G170" t="str">
            <v>SUAREZ ANGEL FEDERICO</v>
          </cell>
          <cell r="H170">
            <v>100</v>
          </cell>
          <cell r="I170">
            <v>97.92</v>
          </cell>
          <cell r="J170" t="str">
            <v>ALCALDIA</v>
          </cell>
          <cell r="K170" t="str">
            <v>POR MEJORAR</v>
          </cell>
          <cell r="L170" t="str">
            <v xml:space="preserve">Solicita información sobre IDCT, feria del libro.  Utiliza el scrip  de apertura. Pregunta el nombre del ciudadano.  El agente toma los datos correctos del ciudadano para la base de datos de la alcaldía.   No maneja adecuadamente los tiempos de espera ya </v>
          </cell>
          <cell r="M170">
            <v>221</v>
          </cell>
        </row>
        <row r="171">
          <cell r="A171" t="str">
            <v>EDGAR</v>
          </cell>
          <cell r="B171">
            <v>5</v>
          </cell>
          <cell r="C171">
            <v>171</v>
          </cell>
          <cell r="D171">
            <v>15</v>
          </cell>
          <cell r="E171">
            <v>52185318</v>
          </cell>
          <cell r="F171">
            <v>32874</v>
          </cell>
          <cell r="G171" t="str">
            <v xml:space="preserve">ROMERO RAMIREZ DERLY </v>
          </cell>
          <cell r="H171">
            <v>100</v>
          </cell>
          <cell r="I171">
            <v>97.92</v>
          </cell>
          <cell r="J171" t="str">
            <v>ALCALDIA</v>
          </cell>
          <cell r="K171" t="str">
            <v>POR MEJORAR</v>
          </cell>
          <cell r="L171" t="str">
            <v>Solicita información sobre SHD, pago impuesto.  Utiliza el scrip  de apertura. Pregunta el nombre del ciudadano.  El agente  toma los datos correctos del ciudadano para la base de datos de la alcaldía.  Realiza los filtros necesarios.  El agente informo a</v>
          </cell>
          <cell r="M171">
            <v>288</v>
          </cell>
        </row>
        <row r="172">
          <cell r="A172" t="str">
            <v>EDGAR</v>
          </cell>
          <cell r="B172">
            <v>5</v>
          </cell>
          <cell r="C172">
            <v>172</v>
          </cell>
          <cell r="D172">
            <v>15</v>
          </cell>
          <cell r="E172">
            <v>80242654</v>
          </cell>
          <cell r="F172">
            <v>32944</v>
          </cell>
          <cell r="G172" t="str">
            <v xml:space="preserve">VÁSQUEZ BETANCOURT JOSE DAVID </v>
          </cell>
          <cell r="H172">
            <v>83.33</v>
          </cell>
          <cell r="I172">
            <v>89.8</v>
          </cell>
          <cell r="J172" t="str">
            <v>ALCALDIA</v>
          </cell>
          <cell r="K172" t="str">
            <v>FATAL</v>
          </cell>
          <cell r="L172" t="str">
            <v>Solicita información sobre DAPD, puntaje sisben.  Utiliza el scrip  de apertura. Pregunta el nombre del ciudadano.  El agente  toma los datos correctos del ciudadano para la base de datos de la alcaldía. Da las gracias al retomar la llamada. El agente inf</v>
          </cell>
          <cell r="M172">
            <v>189</v>
          </cell>
          <cell r="N172" t="str">
            <v>Brinda diferentes opciones al ciudadano (a)</v>
          </cell>
        </row>
        <row r="173">
          <cell r="A173" t="str">
            <v>EDGAR</v>
          </cell>
          <cell r="B173">
            <v>3</v>
          </cell>
          <cell r="C173">
            <v>173</v>
          </cell>
          <cell r="D173">
            <v>15</v>
          </cell>
          <cell r="E173">
            <v>52076772</v>
          </cell>
          <cell r="F173">
            <v>33011</v>
          </cell>
          <cell r="G173" t="str">
            <v>RICO AREVALO CARLOS FERNANDO</v>
          </cell>
          <cell r="H173">
            <v>83.33</v>
          </cell>
          <cell r="I173">
            <v>89.58</v>
          </cell>
          <cell r="J173" t="str">
            <v>ALCALD@_x0008_</v>
          </cell>
          <cell r="K173">
            <v>0</v>
          </cell>
          <cell r="L173">
            <v>0</v>
          </cell>
          <cell r="M173">
            <v>0</v>
          </cell>
          <cell r="N173">
            <v>0</v>
          </cell>
        </row>
        <row r="174">
          <cell r="A174" t="str">
            <v>EDGAR</v>
          </cell>
          <cell r="B174">
            <v>4</v>
          </cell>
          <cell r="C174">
            <v>174</v>
          </cell>
          <cell r="D174">
            <v>15</v>
          </cell>
          <cell r="E174">
            <v>52311487</v>
          </cell>
          <cell r="F174">
            <v>32841</v>
          </cell>
          <cell r="G174" t="str">
            <v>RAMIREZ RAMIREZ ANA ELVIA</v>
          </cell>
          <cell r="H174">
            <v>100</v>
          </cell>
          <cell r="I174">
            <v>97.92</v>
          </cell>
          <cell r="J174" t="str">
            <v>ALCALDIA</v>
          </cell>
          <cell r="K174" t="str">
            <v>POR MEJORAR</v>
          </cell>
          <cell r="L174" t="str">
            <v>Solicita información sobre SHD, pago impuesto.  Utiliza el scrip  de apertura. Pregunta el nombre del ciudadano.  El agente  toma los datos correctos del ciudadano para la base de datos de la alcaldía.  Realiza los filtros necesarios.  El agente informo a</v>
          </cell>
          <cell r="M174">
            <v>182</v>
          </cell>
        </row>
        <row r="175">
          <cell r="A175" t="str">
            <v>EDGAR</v>
          </cell>
          <cell r="B175">
            <v>5</v>
          </cell>
          <cell r="C175">
            <v>175</v>
          </cell>
          <cell r="D175">
            <v>15</v>
          </cell>
          <cell r="E175">
            <v>52825005</v>
          </cell>
          <cell r="F175">
            <v>32776</v>
          </cell>
          <cell r="G175" t="str">
            <v>NIETO MALDONADO CYNTHIA PAOLA</v>
          </cell>
          <cell r="H175">
            <v>83.33</v>
          </cell>
          <cell r="I175">
            <v>89.58</v>
          </cell>
          <cell r="J175" t="str">
            <v>ALCALDIA</v>
          </cell>
          <cell r="K175" t="str">
            <v>FATAL</v>
          </cell>
          <cell r="L175" t="str">
            <v>Solicita información sobre SHD, pago impuesto.  Utiliza el scrip  de apertura. Pregunta el nombre del ciudadano.  El agente no  toma los datos correctos del ciudadano para la base de datos de la alcaldía.  Realiza los filtros necesarios.  El agente inform</v>
          </cell>
          <cell r="M175">
            <v>225</v>
          </cell>
          <cell r="N175" t="str">
            <v>Solicita datos básicos (teléfono, cédula, entre otros)</v>
          </cell>
        </row>
        <row r="176">
          <cell r="A176" t="str">
            <v>EDGAR</v>
          </cell>
          <cell r="B176">
            <v>5</v>
          </cell>
          <cell r="C176">
            <v>176</v>
          </cell>
          <cell r="D176">
            <v>15</v>
          </cell>
          <cell r="E176">
            <v>52045428</v>
          </cell>
          <cell r="F176">
            <v>32994</v>
          </cell>
          <cell r="G176" t="str">
            <v>OSORIO RODRIGUEZ JOSE LUIS</v>
          </cell>
          <cell r="H176">
            <v>83.33</v>
          </cell>
          <cell r="I176">
            <v>89.58</v>
          </cell>
          <cell r="J176" t="str">
            <v>ALCALDIA</v>
          </cell>
          <cell r="K176" t="str">
            <v>FATAL</v>
          </cell>
          <cell r="L176" t="str">
            <v>Solicita información sobre Secretaria de Gobierno, encuentros ciudadanos.  Utiliza el scrip  de apertura. Pregunta el nombre del ciudadano.  El agente  toma los datos correctos del ciudadano para la base de datos de la alcaldía.   El agente informo al ciu</v>
          </cell>
          <cell r="M176">
            <v>258</v>
          </cell>
          <cell r="N176" t="str">
            <v>Da la respuesta indicada a la solicitud ciudadana</v>
          </cell>
        </row>
        <row r="177">
          <cell r="A177" t="str">
            <v>EDGAR</v>
          </cell>
          <cell r="B177">
            <v>5</v>
          </cell>
          <cell r="C177">
            <v>177</v>
          </cell>
          <cell r="D177">
            <v>15</v>
          </cell>
          <cell r="E177">
            <v>23800841</v>
          </cell>
          <cell r="F177">
            <v>32796</v>
          </cell>
          <cell r="G177" t="str">
            <v>PAEZ MOLINA JULIO ANDRES</v>
          </cell>
          <cell r="H177">
            <v>66.67</v>
          </cell>
          <cell r="I177">
            <v>77.55</v>
          </cell>
          <cell r="J177" t="str">
            <v>ALCALDIA</v>
          </cell>
          <cell r="K177" t="str">
            <v>FATAL</v>
          </cell>
          <cell r="L177" t="str">
            <v>Solicita información sobre SHD, pago impuesto.  Utiliza el scrip  de apertura. Pregunta el nombre del ciudadano.  El agente  no toma los datos correctos del ciudadano para la base de datos de la alcaldía.  No realiza los filtros necesarios.  El agente inf</v>
          </cell>
          <cell r="M177">
            <v>156</v>
          </cell>
          <cell r="N177" t="str">
            <v>Realiza los filtros necesarios</v>
          </cell>
        </row>
        <row r="178">
          <cell r="A178" t="str">
            <v>EDGAR</v>
          </cell>
          <cell r="B178">
            <v>5</v>
          </cell>
          <cell r="C178">
            <v>178</v>
          </cell>
          <cell r="D178">
            <v>15</v>
          </cell>
          <cell r="E178">
            <v>79746235</v>
          </cell>
          <cell r="F178">
            <v>32990</v>
          </cell>
          <cell r="G178" t="str">
            <v>PAEZ RODRIGUEZ MARIA EUGENIA</v>
          </cell>
          <cell r="H178">
            <v>66.67</v>
          </cell>
          <cell r="I178">
            <v>79.17</v>
          </cell>
          <cell r="J178" t="str">
            <v>ALCALDIA</v>
          </cell>
          <cell r="K178" t="str">
            <v>FATAL</v>
          </cell>
          <cell r="L178" t="str">
            <v>Solicita información sobre SHD, pago impuesto.  Utiliza el scrip  de apertura. Pregunta el nombre del ciudadano.  El agente  no toma los datos correctos del ciudadano para la base de datos de la alcaldía.  No realiza los filtros necesarios.  El agente rem</v>
          </cell>
          <cell r="M178">
            <v>122</v>
          </cell>
          <cell r="N178" t="str">
            <v>Realiza los filtros necesarios</v>
          </cell>
        </row>
        <row r="179">
          <cell r="A179" t="str">
            <v>EDGAR</v>
          </cell>
          <cell r="B179">
            <v>5</v>
          </cell>
          <cell r="C179">
            <v>179</v>
          </cell>
          <cell r="D179">
            <v>15</v>
          </cell>
          <cell r="E179">
            <v>80425126</v>
          </cell>
          <cell r="F179">
            <v>32802</v>
          </cell>
          <cell r="G179" t="str">
            <v>PEDREROS GAONA OLGA LUCIA</v>
          </cell>
          <cell r="H179">
            <v>100</v>
          </cell>
          <cell r="I179">
            <v>97.92</v>
          </cell>
          <cell r="J179" t="str">
            <v>ALCALDIA</v>
          </cell>
          <cell r="K179" t="str">
            <v>POR MEJORAR</v>
          </cell>
          <cell r="L179" t="str">
            <v>Solicita información sobre SHD, pago impuesto.  Utiliza el scrip  de apertura. Pregunta el nombre del ciudadano.  El agente  toma los datos correctos del ciudadano para la base de datos de la alcaldía.  Realiza los filtros necesarios.  El agente remitió a</v>
          </cell>
          <cell r="M179">
            <v>220</v>
          </cell>
        </row>
        <row r="180">
          <cell r="A180" t="str">
            <v>EDGAR</v>
          </cell>
          <cell r="B180">
            <v>5</v>
          </cell>
          <cell r="C180">
            <v>180</v>
          </cell>
          <cell r="D180">
            <v>15</v>
          </cell>
          <cell r="E180">
            <v>80802607</v>
          </cell>
          <cell r="F180">
            <v>32804</v>
          </cell>
          <cell r="G180" t="str">
            <v>PEÑA GONZALEZ RENE ANDREY</v>
          </cell>
          <cell r="H180">
            <v>83.33</v>
          </cell>
          <cell r="I180">
            <v>87.5</v>
          </cell>
          <cell r="J180" t="str">
            <v>ALCALDIA</v>
          </cell>
          <cell r="K180" t="str">
            <v>FATAL</v>
          </cell>
          <cell r="L180" t="str">
            <v xml:space="preserve">Solicita información sobre DAPD, puntaje sisben.  Utiliza el scrip  de apertura. Pregunta el nombre del ciudadano.  El agente no  toma los datos correctos del ciudadano para la base de datos de la alcaldía.   El agente informo al ciudadano el puntaje que </v>
          </cell>
          <cell r="M180">
            <v>205</v>
          </cell>
          <cell r="N180" t="str">
            <v>Solicita datos básicos (teléfono, cédula, entre otros)</v>
          </cell>
        </row>
        <row r="181">
          <cell r="A181" t="str">
            <v>EDGAR</v>
          </cell>
          <cell r="B181">
            <v>5</v>
          </cell>
          <cell r="C181">
            <v>181</v>
          </cell>
          <cell r="D181">
            <v>15</v>
          </cell>
          <cell r="E181">
            <v>52975389</v>
          </cell>
          <cell r="F181">
            <v>32943</v>
          </cell>
          <cell r="G181" t="str">
            <v>VASQUEZ MURILLO ALEX ANDERSON</v>
          </cell>
          <cell r="H181">
            <v>83.33</v>
          </cell>
          <cell r="I181">
            <v>87.5</v>
          </cell>
          <cell r="J181" t="str">
            <v>ALCALDIA</v>
          </cell>
          <cell r="K181" t="str">
            <v>FATAL</v>
          </cell>
          <cell r="L181" t="str">
            <v>Solicita información sobre Secretaria General, dato básico.  Utiliza el scrip  de apertura. Pregunta el nombre del ciudadano.  El agente   toma los datos correctos del ciudadano para la base de datos de la alcaldía.  No realiza los filtros necesarios.  No</v>
          </cell>
          <cell r="M181">
            <v>131</v>
          </cell>
          <cell r="N181" t="str">
            <v>Realiza los filtros necesarios</v>
          </cell>
        </row>
        <row r="182">
          <cell r="A182" t="str">
            <v>EDGAR</v>
          </cell>
          <cell r="B182">
            <v>5</v>
          </cell>
          <cell r="C182">
            <v>182</v>
          </cell>
          <cell r="D182">
            <v>15</v>
          </cell>
          <cell r="E182">
            <v>52198270</v>
          </cell>
          <cell r="F182">
            <v>33017</v>
          </cell>
          <cell r="G182" t="str">
            <v>RUIZ DUARTE ANDREA</v>
          </cell>
          <cell r="H182">
            <v>83.33</v>
          </cell>
          <cell r="I182">
            <v>87.5</v>
          </cell>
          <cell r="J182" t="str">
            <v>ALCALDIA</v>
          </cell>
          <cell r="K182" t="str">
            <v>FATAL</v>
          </cell>
          <cell r="L182" t="str">
            <v>Solicita información sobre SED, dato básico.  Utiliza el scrip  de apertura. Pregunta el nombre del ciudadano.  El agente   toma los datos correctos del ciudadano para la base de datos de la alcaldía.  No realiza los filtros necesarios.  No maneja adecuad</v>
          </cell>
          <cell r="M182">
            <v>297</v>
          </cell>
          <cell r="N182" t="str">
            <v>Realiza los filtros necesarios</v>
          </cell>
        </row>
        <row r="183">
          <cell r="A183" t="str">
            <v>EDGAR</v>
          </cell>
          <cell r="B183">
            <v>5</v>
          </cell>
          <cell r="C183">
            <v>183</v>
          </cell>
          <cell r="D183">
            <v>15</v>
          </cell>
          <cell r="E183">
            <v>52380760</v>
          </cell>
          <cell r="F183">
            <v>32897</v>
          </cell>
          <cell r="G183" t="str">
            <v>SANCHEZ CHAPARRO CRISTIAN FRANCISCO</v>
          </cell>
          <cell r="H183">
            <v>75</v>
          </cell>
          <cell r="I183">
            <v>82.29</v>
          </cell>
          <cell r="J183" t="str">
            <v>ALCALDIA</v>
          </cell>
          <cell r="K183" t="str">
            <v>FATAL</v>
          </cell>
          <cell r="L183" t="str">
            <v>Solicita información sobre DAPD, puntaje sisben.  Utiliza el scrip  de apertura. Pregunta el nombre del ciudadano.  El agente  toma los datos correctos del ciudadano para la base de datos de la alcaldía.  No maneja adecuadamente los tiempos de espera ya q</v>
          </cell>
          <cell r="M183">
            <v>215</v>
          </cell>
          <cell r="N183" t="str">
            <v>Brinda diferentes opciones al ciudadano (a)</v>
          </cell>
        </row>
        <row r="184">
          <cell r="A184" t="str">
            <v>EDGAR</v>
          </cell>
          <cell r="B184">
            <v>5</v>
          </cell>
          <cell r="C184">
            <v>184</v>
          </cell>
          <cell r="D184">
            <v>15</v>
          </cell>
          <cell r="E184">
            <v>52861235</v>
          </cell>
          <cell r="F184">
            <v>32915</v>
          </cell>
          <cell r="G184" t="str">
            <v>SUAREZ CASTAÑEDA DIANA MARCELA</v>
          </cell>
          <cell r="H184">
            <v>100</v>
          </cell>
          <cell r="I184">
            <v>97.92</v>
          </cell>
          <cell r="J184" t="str">
            <v>ALCALDIA</v>
          </cell>
          <cell r="K184" t="str">
            <v>POR MEJORAR</v>
          </cell>
          <cell r="L184" t="str">
            <v>Solicita información sobre Secretaria General, dato básico.  Utiliza el scrip  de apertura. Pregunta el nombre del ciudadano.  El agente   toma los datos correctos del ciudadano para la base de datos de la alcaldía.  Realiza los filtros necesarios.  No ma</v>
          </cell>
          <cell r="M184">
            <v>198</v>
          </cell>
        </row>
        <row r="185">
          <cell r="A185" t="str">
            <v>EDGAR</v>
          </cell>
          <cell r="B185">
            <v>5</v>
          </cell>
          <cell r="C185">
            <v>185</v>
          </cell>
          <cell r="D185">
            <v>15</v>
          </cell>
          <cell r="E185">
            <v>80469230</v>
          </cell>
          <cell r="F185">
            <v>32822</v>
          </cell>
          <cell r="G185" t="str">
            <v xml:space="preserve">PLAZAS RIOS ADRIANA </v>
          </cell>
          <cell r="H185">
            <v>100</v>
          </cell>
          <cell r="I185">
            <v>95.83</v>
          </cell>
          <cell r="J185" t="str">
            <v>ALCALDIA</v>
          </cell>
          <cell r="K185" t="str">
            <v>POR MEJORAR</v>
          </cell>
          <cell r="L185" t="str">
            <v>Solicita información sobre SHD, pago impuesto vehículo. Utiliza el scrip  de apertura. Pregunta el nombre del ciudadano.  Solicita datos básicos como el número de cédula entre otros.  El agente  toma los datos correctos del ciudadano para la base de datos</v>
          </cell>
          <cell r="M185">
            <v>517</v>
          </cell>
        </row>
        <row r="186">
          <cell r="A186" t="str">
            <v>EDGAR</v>
          </cell>
          <cell r="B186">
            <v>6</v>
          </cell>
          <cell r="C186">
            <v>186</v>
          </cell>
          <cell r="D186">
            <v>15</v>
          </cell>
          <cell r="E186">
            <v>52198270</v>
          </cell>
          <cell r="F186">
            <v>33017</v>
          </cell>
          <cell r="G186" t="str">
            <v>RUIZ DUARTE ANDREA</v>
          </cell>
          <cell r="H186">
            <v>100</v>
          </cell>
          <cell r="I186">
            <v>95.83</v>
          </cell>
          <cell r="J186" t="str">
            <v>ALCALDIA</v>
          </cell>
          <cell r="K186" t="str">
            <v>POR MEJORAR</v>
          </cell>
          <cell r="L186" t="str">
            <v>Solicita información sobre SHD, pago impuesto vehículo. Utiliza el scrip  de apertura. Pregunta el nombre del ciudadano.  Solicita datos básicos como el número de cédula entre otros.  El agente  toma los datos correctos del ciudadano para la base de datos</v>
          </cell>
          <cell r="M186">
            <v>800</v>
          </cell>
        </row>
        <row r="187">
          <cell r="B187">
            <v>0</v>
          </cell>
          <cell r="C187">
            <v>187</v>
          </cell>
          <cell r="E187" t="e">
            <v>#VALUE!</v>
          </cell>
          <cell r="F187" t="e">
            <v>#VALUE!</v>
          </cell>
        </row>
        <row r="188">
          <cell r="B188">
            <v>0</v>
          </cell>
          <cell r="C188">
            <v>188</v>
          </cell>
          <cell r="E188" t="e">
            <v>#VALUE!</v>
          </cell>
          <cell r="F188" t="e">
            <v>#VALUE!</v>
          </cell>
        </row>
        <row r="189">
          <cell r="B189">
            <v>0</v>
          </cell>
          <cell r="C189">
            <v>189</v>
          </cell>
          <cell r="E189" t="e">
            <v>#VALUE!</v>
          </cell>
          <cell r="F189" t="e">
            <v>#VALUE!</v>
          </cell>
        </row>
        <row r="190">
          <cell r="B190">
            <v>0</v>
          </cell>
          <cell r="C190">
            <v>190</v>
          </cell>
          <cell r="E190" t="e">
            <v>#VALUE!</v>
          </cell>
          <cell r="F190" t="e">
            <v>#VALUE!</v>
          </cell>
        </row>
        <row r="191">
          <cell r="B191">
            <v>0</v>
          </cell>
          <cell r="C191">
            <v>191</v>
          </cell>
          <cell r="E191" t="e">
            <v>#VALUE!</v>
          </cell>
          <cell r="F191" t="e">
            <v>#VALUE!</v>
          </cell>
        </row>
        <row r="192">
          <cell r="B192">
            <v>0</v>
          </cell>
          <cell r="C192">
            <v>192</v>
          </cell>
          <cell r="E192" t="e">
            <v>#VALUE!</v>
          </cell>
          <cell r="F192" t="e">
            <v>#VALUE!</v>
          </cell>
        </row>
        <row r="193">
          <cell r="B193">
            <v>0</v>
          </cell>
          <cell r="C193">
            <v>193</v>
          </cell>
          <cell r="E193" t="e">
            <v>#VALUE!</v>
          </cell>
          <cell r="F193" t="e">
            <v>#VALUE!</v>
          </cell>
        </row>
        <row r="194">
          <cell r="B194">
            <v>0</v>
          </cell>
          <cell r="C194">
            <v>194</v>
          </cell>
          <cell r="E194" t="e">
            <v>#VALUE!</v>
          </cell>
          <cell r="F194" t="e">
            <v>#VALUE!</v>
          </cell>
        </row>
        <row r="195">
          <cell r="B195">
            <v>0</v>
          </cell>
          <cell r="C195">
            <v>195</v>
          </cell>
          <cell r="E195" t="e">
            <v>#VALUE!</v>
          </cell>
          <cell r="F195" t="e">
            <v>#VALUE!</v>
          </cell>
        </row>
        <row r="196">
          <cell r="B196">
            <v>0</v>
          </cell>
          <cell r="C196">
            <v>196</v>
          </cell>
          <cell r="E196" t="e">
            <v>#VALUE!</v>
          </cell>
          <cell r="F196" t="e">
            <v>#VALUE!</v>
          </cell>
        </row>
        <row r="197">
          <cell r="B197">
            <v>0</v>
          </cell>
          <cell r="C197">
            <v>197</v>
          </cell>
          <cell r="E197" t="e">
            <v>#VALUE!</v>
          </cell>
          <cell r="F197" t="e">
            <v>#VALUE!</v>
          </cell>
        </row>
        <row r="198">
          <cell r="B198">
            <v>0</v>
          </cell>
          <cell r="C198">
            <v>198</v>
          </cell>
          <cell r="E198" t="e">
            <v>#VALUE!</v>
          </cell>
          <cell r="F198" t="e">
            <v>#VALUE!</v>
          </cell>
        </row>
        <row r="199">
          <cell r="B199">
            <v>0</v>
          </cell>
          <cell r="C199">
            <v>199</v>
          </cell>
          <cell r="E199" t="e">
            <v>#VALUE!</v>
          </cell>
          <cell r="F199" t="e">
            <v>#VALUE!</v>
          </cell>
        </row>
        <row r="200">
          <cell r="B200">
            <v>0</v>
          </cell>
          <cell r="C200">
            <v>200</v>
          </cell>
          <cell r="E200" t="e">
            <v>#VALUE!</v>
          </cell>
          <cell r="F200" t="e">
            <v>#VALUE!</v>
          </cell>
        </row>
        <row r="201">
          <cell r="B201">
            <v>0</v>
          </cell>
          <cell r="C201">
            <v>201</v>
          </cell>
          <cell r="E201" t="e">
            <v>#VALUE!</v>
          </cell>
          <cell r="F201" t="e">
            <v>#VALUE!</v>
          </cell>
        </row>
        <row r="202">
          <cell r="B202">
            <v>0</v>
          </cell>
          <cell r="C202">
            <v>202</v>
          </cell>
          <cell r="E202" t="e">
            <v>#VALUE!</v>
          </cell>
          <cell r="F202" t="e">
            <v>#VALUE!</v>
          </cell>
        </row>
        <row r="203">
          <cell r="B203">
            <v>0</v>
          </cell>
          <cell r="C203">
            <v>203</v>
          </cell>
          <cell r="E203" t="e">
            <v>#VALUE!</v>
          </cell>
          <cell r="F203" t="e">
            <v>#VALUE!</v>
          </cell>
        </row>
        <row r="204">
          <cell r="B204">
            <v>0</v>
          </cell>
          <cell r="C204">
            <v>204</v>
          </cell>
          <cell r="E204" t="e">
            <v>#VALUE!</v>
          </cell>
          <cell r="F204" t="e">
            <v>#VALUE!</v>
          </cell>
        </row>
        <row r="205">
          <cell r="B205">
            <v>0</v>
          </cell>
          <cell r="C205">
            <v>205</v>
          </cell>
          <cell r="E205" t="e">
            <v>#VALUE!</v>
          </cell>
          <cell r="F205" t="e">
            <v>#VALUE!</v>
          </cell>
        </row>
        <row r="206">
          <cell r="B206">
            <v>0</v>
          </cell>
          <cell r="C206">
            <v>206</v>
          </cell>
          <cell r="E206" t="e">
            <v>#VALUE!</v>
          </cell>
          <cell r="F206" t="e">
            <v>#VALUE!</v>
          </cell>
        </row>
        <row r="207">
          <cell r="B207">
            <v>0</v>
          </cell>
          <cell r="C207">
            <v>207</v>
          </cell>
          <cell r="E207" t="e">
            <v>#VALUE!</v>
          </cell>
          <cell r="F207" t="e">
            <v>#VALUE!</v>
          </cell>
        </row>
        <row r="208">
          <cell r="B208">
            <v>0</v>
          </cell>
          <cell r="C208">
            <v>208</v>
          </cell>
          <cell r="E208" t="e">
            <v>#VALUE!</v>
          </cell>
          <cell r="F208" t="e">
            <v>#VALUE!</v>
          </cell>
        </row>
        <row r="209">
          <cell r="B209">
            <v>0</v>
          </cell>
          <cell r="C209">
            <v>209</v>
          </cell>
          <cell r="E209" t="e">
            <v>#VALUE!</v>
          </cell>
          <cell r="F209" t="e">
            <v>#VALUE!</v>
          </cell>
        </row>
        <row r="210">
          <cell r="B210">
            <v>0</v>
          </cell>
          <cell r="C210">
            <v>210</v>
          </cell>
          <cell r="E210" t="e">
            <v>#VALUE!</v>
          </cell>
          <cell r="F210" t="e">
            <v>#VALUE!</v>
          </cell>
        </row>
        <row r="211">
          <cell r="B211">
            <v>0</v>
          </cell>
          <cell r="C211">
            <v>211</v>
          </cell>
          <cell r="E211" t="e">
            <v>#VALUE!</v>
          </cell>
          <cell r="F211" t="e">
            <v>#VALUE!</v>
          </cell>
        </row>
        <row r="212">
          <cell r="B212">
            <v>0</v>
          </cell>
          <cell r="C212">
            <v>212</v>
          </cell>
          <cell r="E212" t="e">
            <v>#VALUE!</v>
          </cell>
          <cell r="F212" t="e">
            <v>#VALUE!</v>
          </cell>
        </row>
        <row r="213">
          <cell r="B213">
            <v>0</v>
          </cell>
          <cell r="C213">
            <v>213</v>
          </cell>
          <cell r="E213" t="e">
            <v>#VALUE!</v>
          </cell>
          <cell r="F213" t="e">
            <v>#VALUE!</v>
          </cell>
        </row>
        <row r="214">
          <cell r="B214">
            <v>0</v>
          </cell>
          <cell r="C214">
            <v>214</v>
          </cell>
          <cell r="E214" t="e">
            <v>#VALUE!</v>
          </cell>
          <cell r="F214" t="e">
            <v>#VALUE!</v>
          </cell>
        </row>
        <row r="215">
          <cell r="B215">
            <v>0</v>
          </cell>
          <cell r="C215">
            <v>215</v>
          </cell>
          <cell r="E215" t="e">
            <v>#VALUE!</v>
          </cell>
          <cell r="F215" t="e">
            <v>#VALUE!</v>
          </cell>
        </row>
        <row r="216">
          <cell r="B216">
            <v>0</v>
          </cell>
          <cell r="C216">
            <v>216</v>
          </cell>
          <cell r="E216" t="e">
            <v>#VALUE!</v>
          </cell>
          <cell r="F216" t="e">
            <v>#VALUE!</v>
          </cell>
        </row>
        <row r="217">
          <cell r="B217">
            <v>0</v>
          </cell>
          <cell r="C217">
            <v>217</v>
          </cell>
          <cell r="E217" t="e">
            <v>#VALUE!</v>
          </cell>
          <cell r="F217" t="e">
            <v>#VALUE!</v>
          </cell>
        </row>
        <row r="218">
          <cell r="B218">
            <v>0</v>
          </cell>
          <cell r="C218">
            <v>218</v>
          </cell>
          <cell r="E218" t="e">
            <v>#VALUE!</v>
          </cell>
          <cell r="F218" t="e">
            <v>#VALUE!</v>
          </cell>
        </row>
        <row r="219">
          <cell r="B219">
            <v>0</v>
          </cell>
          <cell r="C219">
            <v>219</v>
          </cell>
          <cell r="E219" t="e">
            <v>#VALUE!</v>
          </cell>
          <cell r="F219" t="e">
            <v>#VALUE!</v>
          </cell>
        </row>
        <row r="220">
          <cell r="B220">
            <v>0</v>
          </cell>
          <cell r="C220">
            <v>220</v>
          </cell>
          <cell r="E220" t="e">
            <v>#VALUE!</v>
          </cell>
          <cell r="F220" t="e">
            <v>#VALUE!</v>
          </cell>
        </row>
        <row r="221">
          <cell r="B221">
            <v>0</v>
          </cell>
          <cell r="C221">
            <v>221</v>
          </cell>
          <cell r="E221" t="e">
            <v>#VALUE!</v>
          </cell>
          <cell r="F221" t="e">
            <v>#VALUE!</v>
          </cell>
        </row>
        <row r="222">
          <cell r="B222">
            <v>0</v>
          </cell>
          <cell r="C222">
            <v>222</v>
          </cell>
          <cell r="E222" t="e">
            <v>#VALUE!</v>
          </cell>
          <cell r="F222" t="e">
            <v>#VALUE!</v>
          </cell>
        </row>
        <row r="223">
          <cell r="B223">
            <v>0</v>
          </cell>
          <cell r="C223">
            <v>223</v>
          </cell>
          <cell r="E223" t="e">
            <v>#VALUE!</v>
          </cell>
          <cell r="F223" t="e">
            <v>#VALUE!</v>
          </cell>
        </row>
        <row r="224">
          <cell r="B224">
            <v>0</v>
          </cell>
          <cell r="C224">
            <v>224</v>
          </cell>
          <cell r="E224" t="e">
            <v>#VALUE!</v>
          </cell>
          <cell r="F224" t="e">
            <v>#VALUE!</v>
          </cell>
        </row>
        <row r="225">
          <cell r="B225">
            <v>0</v>
          </cell>
          <cell r="C225">
            <v>225</v>
          </cell>
          <cell r="E225" t="e">
            <v>#VALUE!</v>
          </cell>
          <cell r="F225" t="e">
            <v>#VALUE!</v>
          </cell>
        </row>
        <row r="226">
          <cell r="B226">
            <v>0</v>
          </cell>
          <cell r="C226">
            <v>226</v>
          </cell>
          <cell r="E226" t="e">
            <v>#VALUE!</v>
          </cell>
          <cell r="F226" t="e">
            <v>#VALUE!</v>
          </cell>
        </row>
        <row r="227">
          <cell r="B227">
            <v>0</v>
          </cell>
          <cell r="C227">
            <v>227</v>
          </cell>
          <cell r="E227" t="e">
            <v>#VALUE!</v>
          </cell>
          <cell r="F227" t="e">
            <v>#VALUE!</v>
          </cell>
        </row>
        <row r="228">
          <cell r="B228">
            <v>0</v>
          </cell>
          <cell r="C228">
            <v>228</v>
          </cell>
          <cell r="E228" t="e">
            <v>#VALUE!</v>
          </cell>
          <cell r="F228" t="e">
            <v>#VALUE!</v>
          </cell>
        </row>
        <row r="229">
          <cell r="B229">
            <v>0</v>
          </cell>
          <cell r="C229">
            <v>229</v>
          </cell>
          <cell r="E229" t="e">
            <v>#VALUE!</v>
          </cell>
          <cell r="F229" t="e">
            <v>#VALUE!</v>
          </cell>
        </row>
        <row r="230">
          <cell r="B230">
            <v>0</v>
          </cell>
          <cell r="C230">
            <v>230</v>
          </cell>
          <cell r="E230" t="e">
            <v>#VALUE!</v>
          </cell>
          <cell r="F230" t="e">
            <v>#VALUE!</v>
          </cell>
        </row>
        <row r="231">
          <cell r="B231">
            <v>0</v>
          </cell>
          <cell r="C231">
            <v>231</v>
          </cell>
          <cell r="E231" t="e">
            <v>#VALUE!</v>
          </cell>
          <cell r="F231" t="e">
            <v>#VALUE!</v>
          </cell>
        </row>
        <row r="232">
          <cell r="B232">
            <v>0</v>
          </cell>
          <cell r="C232">
            <v>232</v>
          </cell>
          <cell r="E232" t="e">
            <v>#VALUE!</v>
          </cell>
          <cell r="F232" t="e">
            <v>#VALUE!</v>
          </cell>
        </row>
        <row r="233">
          <cell r="B233">
            <v>0</v>
          </cell>
          <cell r="C233">
            <v>233</v>
          </cell>
          <cell r="E233" t="e">
            <v>#VALUE!</v>
          </cell>
          <cell r="F233" t="e">
            <v>#VALUE!</v>
          </cell>
        </row>
        <row r="234">
          <cell r="B234">
            <v>0</v>
          </cell>
          <cell r="C234">
            <v>234</v>
          </cell>
          <cell r="E234" t="e">
            <v>#VALUE!</v>
          </cell>
          <cell r="F234" t="e">
            <v>#VALUE!</v>
          </cell>
        </row>
        <row r="235">
          <cell r="B235">
            <v>0</v>
          </cell>
          <cell r="C235">
            <v>235</v>
          </cell>
          <cell r="E235" t="e">
            <v>#VALUE!</v>
          </cell>
          <cell r="F235" t="e">
            <v>#VALUE!</v>
          </cell>
        </row>
        <row r="236">
          <cell r="B236">
            <v>0</v>
          </cell>
          <cell r="C236">
            <v>236</v>
          </cell>
          <cell r="E236" t="e">
            <v>#VALUE!</v>
          </cell>
          <cell r="F236" t="e">
            <v>#VALUE!</v>
          </cell>
        </row>
        <row r="237">
          <cell r="B237">
            <v>0</v>
          </cell>
          <cell r="C237">
            <v>237</v>
          </cell>
          <cell r="E237" t="e">
            <v>#VALUE!</v>
          </cell>
          <cell r="F237" t="e">
            <v>#VALUE!</v>
          </cell>
        </row>
        <row r="238">
          <cell r="B238">
            <v>0</v>
          </cell>
          <cell r="C238">
            <v>238</v>
          </cell>
          <cell r="E238" t="e">
            <v>#VALUE!</v>
          </cell>
          <cell r="F238" t="e">
            <v>#VALUE!</v>
          </cell>
        </row>
        <row r="239">
          <cell r="B239">
            <v>0</v>
          </cell>
          <cell r="C239">
            <v>239</v>
          </cell>
          <cell r="E239" t="e">
            <v>#VALUE!</v>
          </cell>
          <cell r="F239" t="e">
            <v>#VALUE!</v>
          </cell>
        </row>
        <row r="240">
          <cell r="B240">
            <v>0</v>
          </cell>
          <cell r="C240">
            <v>240</v>
          </cell>
          <cell r="E240" t="e">
            <v>#VALUE!</v>
          </cell>
          <cell r="F240" t="e">
            <v>#VALUE!</v>
          </cell>
        </row>
        <row r="241">
          <cell r="B241">
            <v>0</v>
          </cell>
          <cell r="C241">
            <v>241</v>
          </cell>
          <cell r="E241" t="e">
            <v>#VALUE!</v>
          </cell>
          <cell r="F241" t="e">
            <v>#VALUE!</v>
          </cell>
        </row>
        <row r="242">
          <cell r="B242">
            <v>0</v>
          </cell>
          <cell r="C242">
            <v>242</v>
          </cell>
          <cell r="E242" t="e">
            <v>#VALUE!</v>
          </cell>
          <cell r="F242" t="e">
            <v>#VALUE!</v>
          </cell>
        </row>
        <row r="243">
          <cell r="B243">
            <v>0</v>
          </cell>
          <cell r="C243">
            <v>243</v>
          </cell>
          <cell r="E243" t="e">
            <v>#VALUE!</v>
          </cell>
          <cell r="F243" t="e">
            <v>#VALUE!</v>
          </cell>
        </row>
        <row r="244">
          <cell r="B244">
            <v>0</v>
          </cell>
          <cell r="C244">
            <v>244</v>
          </cell>
          <cell r="E244" t="e">
            <v>#VALUE!</v>
          </cell>
          <cell r="F244" t="e">
            <v>#VALUE!</v>
          </cell>
        </row>
        <row r="245">
          <cell r="B245">
            <v>0</v>
          </cell>
          <cell r="C245">
            <v>245</v>
          </cell>
          <cell r="E245" t="e">
            <v>#VALUE!</v>
          </cell>
          <cell r="F245" t="e">
            <v>#VALUE!</v>
          </cell>
        </row>
        <row r="246">
          <cell r="B246">
            <v>0</v>
          </cell>
          <cell r="C246">
            <v>246</v>
          </cell>
          <cell r="E246" t="e">
            <v>#VALUE!</v>
          </cell>
          <cell r="F246" t="e">
            <v>#VALUE!</v>
          </cell>
        </row>
        <row r="247">
          <cell r="B247">
            <v>0</v>
          </cell>
          <cell r="C247">
            <v>247</v>
          </cell>
          <cell r="E247" t="e">
            <v>#VALUE!</v>
          </cell>
          <cell r="F247" t="e">
            <v>#VALUE!</v>
          </cell>
        </row>
        <row r="248">
          <cell r="B248">
            <v>0</v>
          </cell>
          <cell r="C248">
            <v>248</v>
          </cell>
          <cell r="E248" t="e">
            <v>#VALUE!</v>
          </cell>
          <cell r="F248" t="e">
            <v>#VALUE!</v>
          </cell>
        </row>
        <row r="249">
          <cell r="B249">
            <v>0</v>
          </cell>
          <cell r="C249">
            <v>249</v>
          </cell>
          <cell r="E249" t="e">
            <v>#VALUE!</v>
          </cell>
          <cell r="F249" t="e">
            <v>#VALUE!</v>
          </cell>
        </row>
        <row r="250">
          <cell r="B250">
            <v>0</v>
          </cell>
          <cell r="C250">
            <v>250</v>
          </cell>
          <cell r="E250" t="e">
            <v>#VALUE!</v>
          </cell>
          <cell r="F250" t="e">
            <v>#VALUE!</v>
          </cell>
        </row>
        <row r="251">
          <cell r="B251">
            <v>0</v>
          </cell>
          <cell r="C251">
            <v>251</v>
          </cell>
          <cell r="E251" t="e">
            <v>#VALUE!</v>
          </cell>
          <cell r="F251" t="e">
            <v>#VALUE!</v>
          </cell>
        </row>
        <row r="252">
          <cell r="B252">
            <v>0</v>
          </cell>
          <cell r="C252">
            <v>252</v>
          </cell>
          <cell r="E252" t="e">
            <v>#VALUE!</v>
          </cell>
          <cell r="F252" t="e">
            <v>#VALUE!</v>
          </cell>
        </row>
        <row r="253">
          <cell r="B253">
            <v>0</v>
          </cell>
          <cell r="C253">
            <v>253</v>
          </cell>
          <cell r="E253" t="e">
            <v>#VALUE!</v>
          </cell>
          <cell r="F253" t="e">
            <v>#VALUE!</v>
          </cell>
        </row>
        <row r="254">
          <cell r="B254">
            <v>0</v>
          </cell>
          <cell r="C254">
            <v>254</v>
          </cell>
          <cell r="E254" t="e">
            <v>#VALUE!</v>
          </cell>
          <cell r="F254" t="e">
            <v>#VALUE!</v>
          </cell>
        </row>
        <row r="255">
          <cell r="B255">
            <v>0</v>
          </cell>
          <cell r="C255">
            <v>255</v>
          </cell>
          <cell r="E255" t="e">
            <v>#VALUE!</v>
          </cell>
          <cell r="F255" t="e">
            <v>#VALUE!</v>
          </cell>
        </row>
        <row r="256">
          <cell r="B256">
            <v>0</v>
          </cell>
          <cell r="C256">
            <v>256</v>
          </cell>
          <cell r="E256" t="e">
            <v>#VALUE!</v>
          </cell>
          <cell r="F256" t="e">
            <v>#VALUE!</v>
          </cell>
        </row>
        <row r="257">
          <cell r="B257">
            <v>0</v>
          </cell>
          <cell r="C257">
            <v>257</v>
          </cell>
          <cell r="E257" t="e">
            <v>#VALUE!</v>
          </cell>
          <cell r="F257" t="e">
            <v>#VALUE!</v>
          </cell>
        </row>
        <row r="258">
          <cell r="B258">
            <v>0</v>
          </cell>
          <cell r="C258">
            <v>258</v>
          </cell>
          <cell r="E258" t="e">
            <v>#VALUE!</v>
          </cell>
          <cell r="F258" t="e">
            <v>#VALUE!</v>
          </cell>
        </row>
        <row r="259">
          <cell r="B259">
            <v>0</v>
          </cell>
          <cell r="C259">
            <v>259</v>
          </cell>
          <cell r="E259" t="e">
            <v>#VALUE!</v>
          </cell>
          <cell r="F259" t="e">
            <v>#VALUE!</v>
          </cell>
        </row>
        <row r="260">
          <cell r="B260">
            <v>0</v>
          </cell>
          <cell r="C260">
            <v>260</v>
          </cell>
          <cell r="E260" t="e">
            <v>#VALUE!</v>
          </cell>
          <cell r="F260" t="e">
            <v>#VALUE!</v>
          </cell>
        </row>
        <row r="261">
          <cell r="B261">
            <v>0</v>
          </cell>
          <cell r="C261">
            <v>261</v>
          </cell>
          <cell r="E261" t="e">
            <v>#VALUE!</v>
          </cell>
          <cell r="F261" t="e">
            <v>#VALUE!</v>
          </cell>
        </row>
        <row r="262">
          <cell r="B262">
            <v>0</v>
          </cell>
          <cell r="C262">
            <v>262</v>
          </cell>
          <cell r="E262" t="e">
            <v>#VALUE!</v>
          </cell>
          <cell r="F262" t="e">
            <v>#VALUE!</v>
          </cell>
        </row>
        <row r="263">
          <cell r="B263">
            <v>0</v>
          </cell>
          <cell r="C263">
            <v>263</v>
          </cell>
          <cell r="E263" t="e">
            <v>#VALUE!</v>
          </cell>
          <cell r="F263" t="e">
            <v>#VALUE!</v>
          </cell>
        </row>
        <row r="264">
          <cell r="B264">
            <v>0</v>
          </cell>
          <cell r="C264">
            <v>264</v>
          </cell>
          <cell r="E264" t="e">
            <v>#VALUE!</v>
          </cell>
          <cell r="F264" t="e">
            <v>#VALUE!</v>
          </cell>
        </row>
        <row r="265">
          <cell r="B265">
            <v>0</v>
          </cell>
          <cell r="C265">
            <v>265</v>
          </cell>
          <cell r="E265" t="e">
            <v>#VALUE!</v>
          </cell>
          <cell r="F265" t="e">
            <v>#VALUE!</v>
          </cell>
        </row>
        <row r="266">
          <cell r="B266">
            <v>0</v>
          </cell>
          <cell r="C266">
            <v>266</v>
          </cell>
          <cell r="E266" t="e">
            <v>#VALUE!</v>
          </cell>
          <cell r="F266" t="e">
            <v>#VALUE!</v>
          </cell>
        </row>
        <row r="267">
          <cell r="B267">
            <v>0</v>
          </cell>
          <cell r="C267">
            <v>267</v>
          </cell>
          <cell r="E267" t="e">
            <v>#VALUE!</v>
          </cell>
          <cell r="F267" t="e">
            <v>#VALUE!</v>
          </cell>
        </row>
        <row r="268">
          <cell r="B268">
            <v>0</v>
          </cell>
          <cell r="C268">
            <v>268</v>
          </cell>
          <cell r="E268" t="e">
            <v>#VALUE!</v>
          </cell>
          <cell r="F268" t="e">
            <v>#VALUE!</v>
          </cell>
        </row>
        <row r="269">
          <cell r="B269">
            <v>0</v>
          </cell>
          <cell r="C269">
            <v>269</v>
          </cell>
          <cell r="E269" t="e">
            <v>#VALUE!</v>
          </cell>
          <cell r="F269" t="e">
            <v>#VALUE!</v>
          </cell>
        </row>
        <row r="270">
          <cell r="B270">
            <v>0</v>
          </cell>
          <cell r="C270">
            <v>270</v>
          </cell>
          <cell r="E270" t="e">
            <v>#VALUE!</v>
          </cell>
          <cell r="F270" t="e">
            <v>#VALUE!</v>
          </cell>
        </row>
        <row r="271">
          <cell r="B271">
            <v>0</v>
          </cell>
          <cell r="C271">
            <v>271</v>
          </cell>
          <cell r="E271" t="e">
            <v>#VALUE!</v>
          </cell>
          <cell r="F271" t="e">
            <v>#VALUE!</v>
          </cell>
        </row>
        <row r="272">
          <cell r="B272">
            <v>0</v>
          </cell>
          <cell r="C272">
            <v>272</v>
          </cell>
          <cell r="E272" t="e">
            <v>#VALUE!</v>
          </cell>
          <cell r="F272" t="e">
            <v>#VALUE!</v>
          </cell>
        </row>
        <row r="273">
          <cell r="B273">
            <v>0</v>
          </cell>
          <cell r="C273">
            <v>273</v>
          </cell>
          <cell r="E273" t="e">
            <v>#VALUE!</v>
          </cell>
          <cell r="F273" t="e">
            <v>#VALUE!</v>
          </cell>
        </row>
        <row r="274">
          <cell r="B274">
            <v>0</v>
          </cell>
          <cell r="C274">
            <v>274</v>
          </cell>
          <cell r="E274" t="e">
            <v>#VALUE!</v>
          </cell>
          <cell r="F274" t="e">
            <v>#VALUE!</v>
          </cell>
        </row>
        <row r="275">
          <cell r="B275">
            <v>0</v>
          </cell>
          <cell r="C275">
            <v>275</v>
          </cell>
          <cell r="E275" t="e">
            <v>#VALUE!</v>
          </cell>
          <cell r="F275" t="e">
            <v>#VALUE!</v>
          </cell>
        </row>
        <row r="276">
          <cell r="B276">
            <v>0</v>
          </cell>
          <cell r="C276">
            <v>276</v>
          </cell>
          <cell r="E276" t="e">
            <v>#VALUE!</v>
          </cell>
          <cell r="F276" t="e">
            <v>#VALUE!</v>
          </cell>
        </row>
        <row r="277">
          <cell r="B277">
            <v>0</v>
          </cell>
          <cell r="C277">
            <v>277</v>
          </cell>
          <cell r="E277" t="e">
            <v>#VALUE!</v>
          </cell>
          <cell r="F277" t="e">
            <v>#VALUE!</v>
          </cell>
        </row>
        <row r="278">
          <cell r="B278">
            <v>0</v>
          </cell>
          <cell r="C278">
            <v>278</v>
          </cell>
          <cell r="E278" t="e">
            <v>#VALUE!</v>
          </cell>
          <cell r="F278" t="e">
            <v>#VALUE!</v>
          </cell>
        </row>
        <row r="279">
          <cell r="B279">
            <v>0</v>
          </cell>
          <cell r="C279">
            <v>279</v>
          </cell>
          <cell r="E279" t="e">
            <v>#VALUE!</v>
          </cell>
          <cell r="F279" t="e">
            <v>#VALUE!</v>
          </cell>
        </row>
        <row r="280">
          <cell r="B280">
            <v>0</v>
          </cell>
          <cell r="C280">
            <v>280</v>
          </cell>
          <cell r="E280" t="e">
            <v>#VALUE!</v>
          </cell>
          <cell r="F280" t="e">
            <v>#VALUE!</v>
          </cell>
        </row>
        <row r="281">
          <cell r="B281">
            <v>0</v>
          </cell>
          <cell r="C281">
            <v>281</v>
          </cell>
          <cell r="E281" t="e">
            <v>#VALUE!</v>
          </cell>
          <cell r="F281" t="e">
            <v>#VALUE!</v>
          </cell>
        </row>
        <row r="282">
          <cell r="B282">
            <v>0</v>
          </cell>
          <cell r="C282">
            <v>282</v>
          </cell>
          <cell r="E282" t="e">
            <v>#VALUE!</v>
          </cell>
          <cell r="F282" t="e">
            <v>#VALUE!</v>
          </cell>
        </row>
        <row r="283">
          <cell r="B283">
            <v>0</v>
          </cell>
          <cell r="C283">
            <v>283</v>
          </cell>
          <cell r="E283" t="e">
            <v>#VALUE!</v>
          </cell>
          <cell r="F283" t="e">
            <v>#VALUE!</v>
          </cell>
        </row>
        <row r="284">
          <cell r="B284">
            <v>0</v>
          </cell>
          <cell r="C284">
            <v>284</v>
          </cell>
          <cell r="E284" t="e">
            <v>#VALUE!</v>
          </cell>
          <cell r="F284" t="e">
            <v>#VALUE!</v>
          </cell>
        </row>
        <row r="285">
          <cell r="B285">
            <v>0</v>
          </cell>
          <cell r="C285">
            <v>285</v>
          </cell>
          <cell r="E285" t="e">
            <v>#VALUE!</v>
          </cell>
          <cell r="F285" t="e">
            <v>#VALUE!</v>
          </cell>
        </row>
        <row r="286">
          <cell r="B286">
            <v>0</v>
          </cell>
          <cell r="C286">
            <v>286</v>
          </cell>
          <cell r="E286" t="e">
            <v>#VALUE!</v>
          </cell>
          <cell r="F286" t="e">
            <v>#VALUE!</v>
          </cell>
        </row>
        <row r="287">
          <cell r="B287">
            <v>0</v>
          </cell>
          <cell r="C287">
            <v>287</v>
          </cell>
          <cell r="E287" t="e">
            <v>#VALUE!</v>
          </cell>
          <cell r="F287" t="e">
            <v>#VALUE!</v>
          </cell>
        </row>
        <row r="288">
          <cell r="B288">
            <v>0</v>
          </cell>
          <cell r="C288">
            <v>288</v>
          </cell>
          <cell r="E288" t="e">
            <v>#VALUE!</v>
          </cell>
          <cell r="F288" t="e">
            <v>#VALUE!</v>
          </cell>
        </row>
        <row r="289">
          <cell r="B289">
            <v>0</v>
          </cell>
          <cell r="C289">
            <v>289</v>
          </cell>
          <cell r="E289" t="e">
            <v>#VALUE!</v>
          </cell>
          <cell r="F289" t="e">
            <v>#VALUE!</v>
          </cell>
        </row>
        <row r="290">
          <cell r="B290">
            <v>0</v>
          </cell>
          <cell r="C290">
            <v>290</v>
          </cell>
          <cell r="E290" t="e">
            <v>#VALUE!</v>
          </cell>
          <cell r="F290" t="e">
            <v>#VALUE!</v>
          </cell>
        </row>
        <row r="291">
          <cell r="B291">
            <v>0</v>
          </cell>
          <cell r="C291">
            <v>291</v>
          </cell>
          <cell r="E291" t="e">
            <v>#VALUE!</v>
          </cell>
          <cell r="F291" t="e">
            <v>#VALUE!</v>
          </cell>
        </row>
        <row r="292">
          <cell r="B292">
            <v>0</v>
          </cell>
          <cell r="C292">
            <v>292</v>
          </cell>
          <cell r="E292" t="e">
            <v>#VALUE!</v>
          </cell>
          <cell r="F292" t="e">
            <v>#VALUE!</v>
          </cell>
        </row>
        <row r="293">
          <cell r="B293">
            <v>0</v>
          </cell>
          <cell r="C293">
            <v>293</v>
          </cell>
          <cell r="E293" t="e">
            <v>#VALUE!</v>
          </cell>
          <cell r="F293" t="e">
            <v>#VALUE!</v>
          </cell>
        </row>
        <row r="294">
          <cell r="B294">
            <v>0</v>
          </cell>
          <cell r="C294">
            <v>294</v>
          </cell>
          <cell r="E294" t="e">
            <v>#VALUE!</v>
          </cell>
          <cell r="F294" t="e">
            <v>#VALUE!</v>
          </cell>
        </row>
        <row r="295">
          <cell r="B295">
            <v>0</v>
          </cell>
          <cell r="C295">
            <v>295</v>
          </cell>
          <cell r="E295" t="e">
            <v>#VALUE!</v>
          </cell>
          <cell r="F295" t="e">
            <v>#VALUE!</v>
          </cell>
        </row>
        <row r="296">
          <cell r="B296">
            <v>0</v>
          </cell>
          <cell r="C296">
            <v>296</v>
          </cell>
          <cell r="E296" t="e">
            <v>#VALUE!</v>
          </cell>
          <cell r="F296" t="e">
            <v>#VALUE!</v>
          </cell>
        </row>
        <row r="297">
          <cell r="B297">
            <v>0</v>
          </cell>
          <cell r="C297">
            <v>297</v>
          </cell>
          <cell r="E297" t="e">
            <v>#VALUE!</v>
          </cell>
          <cell r="F297" t="e">
            <v>#VALUE!</v>
          </cell>
        </row>
        <row r="298">
          <cell r="B298">
            <v>0</v>
          </cell>
          <cell r="C298">
            <v>298</v>
          </cell>
          <cell r="E298" t="e">
            <v>#VALUE!</v>
          </cell>
          <cell r="F298" t="e">
            <v>#VALUE!</v>
          </cell>
        </row>
        <row r="299">
          <cell r="B299">
            <v>0</v>
          </cell>
          <cell r="C299">
            <v>299</v>
          </cell>
          <cell r="E299" t="e">
            <v>#VALUE!</v>
          </cell>
          <cell r="F299" t="e">
            <v>#VALUE!</v>
          </cell>
        </row>
        <row r="300">
          <cell r="B300">
            <v>0</v>
          </cell>
          <cell r="C300">
            <v>300</v>
          </cell>
          <cell r="E300" t="e">
            <v>#VALUE!</v>
          </cell>
          <cell r="F300" t="e">
            <v>#VALUE!</v>
          </cell>
        </row>
      </sheetData>
      <sheetData sheetId="3" refreshError="1"/>
      <sheetData sheetId="4" refreshError="1">
        <row r="2">
          <cell r="A2" t="str">
            <v>CC</v>
          </cell>
          <cell r="B2" t="str">
            <v>ID</v>
          </cell>
          <cell r="C2" t="str">
            <v>ASESOR</v>
          </cell>
          <cell r="D2" t="str">
            <v>TOTAL</v>
          </cell>
          <cell r="E2" t="str">
            <v>PRECISION</v>
          </cell>
        </row>
      </sheetData>
      <sheetData sheetId="5" refreshError="1"/>
      <sheetData sheetId="6" refreshError="1">
        <row r="2">
          <cell r="A2" t="str">
            <v>ALCALDIA</v>
          </cell>
          <cell r="B2" t="str">
            <v>FATAL</v>
          </cell>
          <cell r="C2" t="str">
            <v>Sigue el procedimiento de consulta</v>
          </cell>
        </row>
        <row r="3">
          <cell r="A3" t="str">
            <v>SQS</v>
          </cell>
          <cell r="B3" t="str">
            <v>OPERACIÓN</v>
          </cell>
          <cell r="C3" t="str">
            <v>Brinda diferentes opciones al ciudadano (a)</v>
          </cell>
        </row>
        <row r="4">
          <cell r="A4" t="str">
            <v>PORTAL</v>
          </cell>
          <cell r="B4" t="str">
            <v>POR MEJORAR</v>
          </cell>
          <cell r="C4" t="str">
            <v>Realiza los filtros necesarios</v>
          </cell>
        </row>
        <row r="5">
          <cell r="A5" t="str">
            <v>CHAT</v>
          </cell>
          <cell r="B5" t="str">
            <v>FELICITACION</v>
          </cell>
          <cell r="C5" t="str">
            <v>Solicita datos básicos (teléfono, cédula, entre otros)</v>
          </cell>
        </row>
        <row r="6">
          <cell r="A6" t="str">
            <v>CENTRO DE RELEVO</v>
          </cell>
          <cell r="B6" t="str">
            <v>CRITICO</v>
          </cell>
          <cell r="C6" t="str">
            <v>Da la respuesta indicada a la solicitud ciudadana</v>
          </cell>
        </row>
        <row r="7">
          <cell r="C7" t="str">
            <v>N/A</v>
          </cell>
        </row>
      </sheetData>
      <sheetData sheetId="7" refreshError="1"/>
      <sheetData sheetId="8" refreshError="1"/>
      <sheetData sheetId="9" refreshError="1"/>
      <sheetData sheetId="10" refreshError="1"/>
      <sheetData sheetId="1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RTADA"/>
      <sheetName val="FICHA TECNICA"/>
      <sheetName val="FICHA TECNICA (2)"/>
      <sheetName val="EC nivel"/>
      <sheetName val="EC pareto"/>
      <sheetName val="EC Historico"/>
      <sheetName val="NC nivel"/>
      <sheetName val="NC pareto"/>
      <sheetName val="NC Historico"/>
      <sheetName val="2"/>
      <sheetName val="NOTAS X SUPER"/>
      <sheetName val="NOTA AGE X SEM"/>
      <sheetName val="NOTAS X SUPERV."/>
      <sheetName val="ANALISTAS"/>
      <sheetName val="3"/>
      <sheetName val="4"/>
      <sheetName val="5"/>
      <sheetName val="6"/>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8">
          <cell r="D8" t="str">
            <v>STIVE AGUDELO</v>
          </cell>
        </row>
      </sheetData>
      <sheetData sheetId="13"/>
      <sheetData sheetId="14"/>
      <sheetData sheetId="15"/>
      <sheetData sheetId="16"/>
      <sheetData sheetId="1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AS QUINCENA ACTUAL"/>
      <sheetName val="LUZ MARINA"/>
      <sheetName val="JOHANNA"/>
      <sheetName val="RAUL"/>
      <sheetName val="DIANA"/>
      <sheetName val="DIEGO"/>
      <sheetName val="PAOLA"/>
      <sheetName val="CASOS ESPECIALES"/>
      <sheetName val="TODOS"/>
      <sheetName val="DATOS"/>
      <sheetName val="LISTAS"/>
      <sheetName val="PARETO CRITICO"/>
    </sheetNames>
    <sheetDataSet>
      <sheetData sheetId="0"/>
      <sheetData sheetId="1"/>
      <sheetData sheetId="2"/>
      <sheetData sheetId="3">
        <row r="1">
          <cell r="A1" t="str">
            <v>CALIDAD</v>
          </cell>
          <cell r="B1" t="str">
            <v>EVALUADAS</v>
          </cell>
          <cell r="C1" t="str">
            <v>INDICE</v>
          </cell>
          <cell r="D1" t="str">
            <v>DIA</v>
          </cell>
          <cell r="E1" t="str">
            <v>CC</v>
          </cell>
          <cell r="F1" t="str">
            <v>ID</v>
          </cell>
          <cell r="G1" t="str">
            <v>ASESOR</v>
          </cell>
          <cell r="H1" t="str">
            <v>TOTAL</v>
          </cell>
          <cell r="I1" t="str">
            <v>PRESICIÓN</v>
          </cell>
          <cell r="J1" t="str">
            <v xml:space="preserve"> CAUSA REQ NO CUMPLIDO</v>
          </cell>
          <cell r="K1" t="str">
            <v>PROCESO</v>
          </cell>
          <cell r="L1" t="str">
            <v>CATEGORIA</v>
          </cell>
          <cell r="M1" t="str">
            <v>OBSERVACIONES</v>
          </cell>
          <cell r="N1" t="str">
            <v>DCP</v>
          </cell>
          <cell r="O1" t="str">
            <v xml:space="preserve">TIPOLOGIA </v>
          </cell>
          <cell r="P1" t="str">
            <v>No. Caso</v>
          </cell>
        </row>
        <row r="2">
          <cell r="A2" t="str">
            <v>RAUL</v>
          </cell>
          <cell r="B2">
            <v>1</v>
          </cell>
          <cell r="C2">
            <v>2</v>
          </cell>
          <cell r="D2">
            <v>19</v>
          </cell>
          <cell r="E2">
            <v>79870622</v>
          </cell>
          <cell r="F2">
            <v>31091</v>
          </cell>
          <cell r="G2" t="str">
            <v>ALFONSO MORA CESAR  ARNULFO</v>
          </cell>
          <cell r="H2">
            <v>80</v>
          </cell>
          <cell r="I2">
            <v>66.67</v>
          </cell>
          <cell r="K2" t="str">
            <v>INDICATIVOS</v>
          </cell>
          <cell r="L2" t="str">
            <v>CRITICO COMERCIAL</v>
          </cell>
          <cell r="M2" t="str">
            <v>El asesor personaliza la llamada, el asesor le solicita tiempo al cliente,el asesor  le brinda el indicativo hancia Villa de Leiva,  pero el asesor no  verifica si esta o el cliente inscrtio en algun plna de ahorro, maneja el script de despedida.</v>
          </cell>
          <cell r="N2" t="str">
            <v>L</v>
          </cell>
          <cell r="O2" t="str">
            <v>INFORMACION INCOMPLETA</v>
          </cell>
          <cell r="P2">
            <v>612</v>
          </cell>
        </row>
        <row r="3">
          <cell r="A3" t="str">
            <v>RAUL</v>
          </cell>
          <cell r="B3">
            <v>1</v>
          </cell>
          <cell r="C3">
            <v>3</v>
          </cell>
          <cell r="D3">
            <v>19</v>
          </cell>
          <cell r="E3">
            <v>80071986</v>
          </cell>
          <cell r="F3">
            <v>31336</v>
          </cell>
          <cell r="G3" t="str">
            <v xml:space="preserve">ANDRADE MORENO ALEXANDER </v>
          </cell>
          <cell r="H3">
            <v>100</v>
          </cell>
          <cell r="I3">
            <v>100</v>
          </cell>
          <cell r="K3" t="str">
            <v>SOPORTE TARJETA</v>
          </cell>
          <cell r="M3" t="str">
            <v>El asesor personaliza la llamada, el asesor le solicita el numero de lote a  la tarjeta ETB, el asesor explica al cliente el motivo por el cual no puede utilizar la tarjeta ETB, (se encuentra vencida), es amable con el cliente  y maneja el script de despe</v>
          </cell>
          <cell r="N3" t="str">
            <v>L</v>
          </cell>
        </row>
        <row r="4">
          <cell r="A4" t="str">
            <v>RAUL</v>
          </cell>
          <cell r="B4">
            <v>1</v>
          </cell>
          <cell r="C4">
            <v>4</v>
          </cell>
          <cell r="D4">
            <v>19</v>
          </cell>
          <cell r="E4">
            <v>52955279</v>
          </cell>
          <cell r="F4">
            <v>31372</v>
          </cell>
          <cell r="G4" t="str">
            <v>ECHEVERRY HERNANDEZ JOHANNA PAOLA</v>
          </cell>
          <cell r="H4">
            <v>97</v>
          </cell>
          <cell r="I4">
            <v>100</v>
          </cell>
          <cell r="K4" t="str">
            <v>SOLUCIONES CONECTA</v>
          </cell>
          <cell r="M4" t="str">
            <v>La asesora personaliza la llamada, verifica si la linea del cliente tiene disponibilidad de linea controlada, debe hablar al ritmo del cliente, debe demostrar myor seguridad, realiza el estudio correspodiente, maneja muy bien la informacion con el cliente</v>
          </cell>
          <cell r="N4" t="str">
            <v>L</v>
          </cell>
        </row>
        <row r="5">
          <cell r="A5" t="str">
            <v>RAUL</v>
          </cell>
          <cell r="B5">
            <v>1</v>
          </cell>
          <cell r="C5">
            <v>5</v>
          </cell>
          <cell r="D5">
            <v>19</v>
          </cell>
          <cell r="E5">
            <v>52819536</v>
          </cell>
          <cell r="F5">
            <v>31487</v>
          </cell>
          <cell r="G5" t="str">
            <v>GUTIERREZ LOZANO PAOLA ANDREA</v>
          </cell>
          <cell r="H5">
            <v>98</v>
          </cell>
          <cell r="I5">
            <v>100</v>
          </cell>
          <cell r="K5" t="str">
            <v>SOLUCIONES CONECTA</v>
          </cell>
          <cell r="M5" t="str">
            <v>Personaliza la llamada, la aseosra  solicicta el numero telefonico al cliente para poder verificar y realizar el estudio , explica como funciona el plan y las condiciones de uso   del plan, utiliza muletillas (eh, eh),  es amable con el cliente, es muy co</v>
          </cell>
          <cell r="N5" t="str">
            <v>L</v>
          </cell>
        </row>
        <row r="6">
          <cell r="A6" t="str">
            <v>RAUL</v>
          </cell>
          <cell r="B6">
            <v>1</v>
          </cell>
          <cell r="C6">
            <v>6</v>
          </cell>
          <cell r="D6">
            <v>19</v>
          </cell>
          <cell r="E6">
            <v>52485987</v>
          </cell>
          <cell r="F6">
            <v>31120</v>
          </cell>
          <cell r="G6" t="str">
            <v>CONTRERAS RAMOS DIANA HASBLEIDY</v>
          </cell>
          <cell r="H6">
            <v>94</v>
          </cell>
          <cell r="I6">
            <v>100</v>
          </cell>
          <cell r="K6" t="str">
            <v>INDICATIVOS</v>
          </cell>
          <cell r="L6" t="str">
            <v>POR MEJORAR</v>
          </cell>
          <cell r="M6" t="str">
            <v xml:space="preserve">La asesora no personaliza la llamada, asi mismo la asesora le brinda la forma de marcado hacia New Yrok, debe manejar la llamada, si el cliente no solicita  la verficacion de plan  la asesora no verifica, debe llevar la llamada  al ritmo del cliente, asi </v>
          </cell>
          <cell r="N6" t="str">
            <v>L</v>
          </cell>
        </row>
        <row r="7">
          <cell r="A7" t="str">
            <v>RAUL</v>
          </cell>
          <cell r="B7">
            <v>1</v>
          </cell>
          <cell r="C7">
            <v>7</v>
          </cell>
          <cell r="D7">
            <v>19</v>
          </cell>
          <cell r="E7">
            <v>53072267</v>
          </cell>
          <cell r="F7">
            <v>31364</v>
          </cell>
          <cell r="G7" t="str">
            <v xml:space="preserve">CUBIDES CARDENAS LORENA </v>
          </cell>
          <cell r="H7">
            <v>100</v>
          </cell>
          <cell r="I7">
            <v>100</v>
          </cell>
          <cell r="K7" t="str">
            <v>TARIFAS</v>
          </cell>
          <cell r="M7" t="str">
            <v xml:space="preserve">Personaliza la llamada, confirma el numero telefonico al cliente para poer verificar en el sistema, verifica que destino tiene inscrtitos, es muy amable con el cliente le ofrece modificacion al cliente, brinda el valor del minuto  hacia Manizalez, maneja </v>
          </cell>
          <cell r="N7" t="str">
            <v>L</v>
          </cell>
        </row>
        <row r="8">
          <cell r="A8" t="str">
            <v>RAUL</v>
          </cell>
          <cell r="B8">
            <v>1</v>
          </cell>
          <cell r="C8">
            <v>8</v>
          </cell>
          <cell r="D8">
            <v>19</v>
          </cell>
          <cell r="E8">
            <v>40023105</v>
          </cell>
          <cell r="F8">
            <v>32129</v>
          </cell>
          <cell r="G8" t="str">
            <v>BERMUDEZ SABALLETT HENNIE JULIE</v>
          </cell>
          <cell r="H8">
            <v>98</v>
          </cell>
          <cell r="I8">
            <v>100</v>
          </cell>
          <cell r="K8" t="str">
            <v>VALOR UNICO</v>
          </cell>
          <cell r="M8" t="str">
            <v xml:space="preserve">La asesora personaliza la llamada, es amable con el cliente, le solicita el numero telefonico al cliente para poder verificar el saldo dsiponible, debe mejorar su tono de voz es  muy plano, brinada el total del saldo, recordandole al cliente que es hasta </v>
          </cell>
        </row>
        <row r="9">
          <cell r="A9" t="str">
            <v>RAUL</v>
          </cell>
          <cell r="B9">
            <v>1</v>
          </cell>
          <cell r="C9">
            <v>9</v>
          </cell>
          <cell r="D9">
            <v>19</v>
          </cell>
          <cell r="E9">
            <v>79875393</v>
          </cell>
          <cell r="F9">
            <v>32022</v>
          </cell>
          <cell r="G9" t="str">
            <v>BOLIVAR NAVAS DIDIER LEONARDO</v>
          </cell>
          <cell r="H9">
            <v>100</v>
          </cell>
          <cell r="I9">
            <v>100</v>
          </cell>
          <cell r="K9" t="str">
            <v>TRANSFERENCIA</v>
          </cell>
          <cell r="M9" t="str">
            <v>El asesor personaliza la llamada, le solicita el numero telefonico al cliente para poder realizar la transferencia al area indicada, le informa al cliente que va transferir la llamada,, realiza la presentacion correspodiente.</v>
          </cell>
        </row>
        <row r="10">
          <cell r="A10" t="str">
            <v>RAUL</v>
          </cell>
          <cell r="B10">
            <v>1</v>
          </cell>
          <cell r="C10">
            <v>10</v>
          </cell>
          <cell r="D10">
            <v>19</v>
          </cell>
          <cell r="E10">
            <v>79784540</v>
          </cell>
          <cell r="F10">
            <v>31119</v>
          </cell>
          <cell r="G10" t="str">
            <v>COLMENARES ORTIZ LUIS FERNANDO</v>
          </cell>
          <cell r="H10">
            <v>100</v>
          </cell>
          <cell r="I10">
            <v>100</v>
          </cell>
          <cell r="K10" t="str">
            <v>TRANSFERENCIA</v>
          </cell>
          <cell r="M10" t="str">
            <v>El asesor personaliza la llamada, le solicita el numero telefonico al cliente para poder realizar la transferencia al area indicada, le informa al cliente que va transferir la llamada,, realiza la presentacion correspodiente.</v>
          </cell>
        </row>
        <row r="11">
          <cell r="A11" t="str">
            <v>RAUL</v>
          </cell>
          <cell r="B11">
            <v>1</v>
          </cell>
          <cell r="C11">
            <v>11</v>
          </cell>
          <cell r="D11">
            <v>19</v>
          </cell>
          <cell r="E11">
            <v>7173652</v>
          </cell>
          <cell r="F11">
            <v>31381</v>
          </cell>
          <cell r="G11" t="str">
            <v>GONZALEZ PESCA CAMILO ANDRES</v>
          </cell>
          <cell r="H11">
            <v>96</v>
          </cell>
          <cell r="I11">
            <v>100</v>
          </cell>
          <cell r="K11" t="str">
            <v>SOLUCIONES CONECTA</v>
          </cell>
          <cell r="M11" t="str">
            <v>El asesor explica al cliente como funciona el plan Soluciones conceta, asi mismo solicita el numero telefonico al cliente para poder verificar y realizar el estudio pertinente,  ofrece el plan que mas le convenga al cliente,debe mejorar su tono de voz y l</v>
          </cell>
        </row>
        <row r="12">
          <cell r="A12" t="str">
            <v>RAUL</v>
          </cell>
          <cell r="B12">
            <v>1</v>
          </cell>
          <cell r="C12">
            <v>12</v>
          </cell>
          <cell r="D12">
            <v>19</v>
          </cell>
          <cell r="E12">
            <v>52709606</v>
          </cell>
          <cell r="F12">
            <v>31135</v>
          </cell>
          <cell r="G12" t="str">
            <v xml:space="preserve">ESTUPIÑAN DONCEL JENNY </v>
          </cell>
          <cell r="H12">
            <v>100</v>
          </cell>
          <cell r="I12">
            <v>100</v>
          </cell>
          <cell r="K12" t="str">
            <v>SOLUCIONES CONECTA</v>
          </cell>
          <cell r="M12" t="str">
            <v>La asesora personaliza la llamada, es amable con el cliente, le solicita el numero telefonico para poder realizar el estudio pertinente, explica las condciones de uso del plan y la forma de  facturacion, es muy comercial con el cliente, maneja el script d</v>
          </cell>
        </row>
        <row r="13">
          <cell r="A13" t="str">
            <v>JOHANNA</v>
          </cell>
          <cell r="B13">
            <v>1</v>
          </cell>
          <cell r="C13">
            <v>13</v>
          </cell>
          <cell r="D13">
            <v>18</v>
          </cell>
          <cell r="E13">
            <v>80761635</v>
          </cell>
          <cell r="F13">
            <v>32071</v>
          </cell>
          <cell r="G13" t="str">
            <v>ARDILA  LUIS GABRIEL</v>
          </cell>
          <cell r="H13">
            <v>98</v>
          </cell>
          <cell r="I13">
            <v>100</v>
          </cell>
          <cell r="K13" t="str">
            <v>TARIFAS</v>
          </cell>
          <cell r="M13" t="str">
            <v>No personaliza la llamada, confirma numero telefonico e informa plan de ahorro inscrito, da a conocer destinos activos y tarifas correspondientes, es amable, genera empatia, maneja guiones de etiqueta telefonica, maneja el script de despedida.</v>
          </cell>
          <cell r="N13" t="str">
            <v>L</v>
          </cell>
        </row>
        <row r="14">
          <cell r="A14" t="str">
            <v>JOHANNA</v>
          </cell>
          <cell r="B14">
            <v>2</v>
          </cell>
          <cell r="C14">
            <v>14</v>
          </cell>
          <cell r="D14">
            <v>18</v>
          </cell>
          <cell r="E14">
            <v>79875393</v>
          </cell>
          <cell r="F14">
            <v>32022</v>
          </cell>
          <cell r="G14" t="str">
            <v>BOLIVAR NAVAS DIDIER LEONARDO</v>
          </cell>
          <cell r="H14">
            <v>97</v>
          </cell>
          <cell r="I14">
            <v>100</v>
          </cell>
          <cell r="K14" t="str">
            <v>PROMOCIONES Y CAMPAÑAS</v>
          </cell>
          <cell r="M14" t="str">
            <v>Personaliza la llamada, confirma numero teleofnico, informa al cliente promocion vigente, confirma plan inscrito y da a conocer tarifas correspondientes, el tono de voz un acelere no correspondiente al ritmo del cliente, es amable, no maneja guiones de et</v>
          </cell>
          <cell r="N14" t="str">
            <v>L</v>
          </cell>
        </row>
        <row r="15">
          <cell r="A15" t="str">
            <v>RAUL</v>
          </cell>
          <cell r="B15">
            <v>1</v>
          </cell>
          <cell r="C15">
            <v>15</v>
          </cell>
          <cell r="D15">
            <v>20</v>
          </cell>
          <cell r="E15">
            <v>79880451</v>
          </cell>
          <cell r="F15">
            <v>32045</v>
          </cell>
          <cell r="G15" t="str">
            <v xml:space="preserve">ALARCON MARTINEZ GUILLERMO </v>
          </cell>
          <cell r="H15">
            <v>100</v>
          </cell>
          <cell r="I15">
            <v>100</v>
          </cell>
          <cell r="K15" t="str">
            <v>SOPORTE TARJETA</v>
          </cell>
          <cell r="M15" t="str">
            <v>El asesor personaliza la llamada, es amable con el cliente, explica como debe realizar el cargue  de la tarjeta en el celular Comcel, explica la forma de uso de la tarjeta y la plataforma que debe utilizar, maneja el script de despedida y maneja los guion</v>
          </cell>
          <cell r="N15" t="str">
            <v>L</v>
          </cell>
        </row>
        <row r="16">
          <cell r="A16" t="str">
            <v>RAUL</v>
          </cell>
          <cell r="B16">
            <v>1</v>
          </cell>
          <cell r="C16">
            <v>16</v>
          </cell>
          <cell r="D16">
            <v>20</v>
          </cell>
          <cell r="E16">
            <v>80800006</v>
          </cell>
          <cell r="F16">
            <v>31346</v>
          </cell>
          <cell r="G16" t="str">
            <v>BOHORQUEZ GALINDO IVAN MAURICIO</v>
          </cell>
          <cell r="H16">
            <v>100</v>
          </cell>
          <cell r="I16">
            <v>100</v>
          </cell>
          <cell r="K16" t="str">
            <v>PROMOCIONES Y CAMPAÑAS</v>
          </cell>
          <cell r="M16" t="str">
            <v>El asesor personaliza la llamada, le solicita el numero telefonico al cliente para poder verificar en el sistema,  brinda la informacion correctamente sobre la promocion, brinda las condiciones de uso de la promocion, maneja el script de despedida y brind</v>
          </cell>
          <cell r="N16">
            <v>88</v>
          </cell>
        </row>
        <row r="17">
          <cell r="A17" t="str">
            <v>DIANA</v>
          </cell>
          <cell r="B17">
            <v>1</v>
          </cell>
          <cell r="C17">
            <v>17</v>
          </cell>
          <cell r="D17">
            <v>20</v>
          </cell>
          <cell r="E17">
            <v>52150925</v>
          </cell>
          <cell r="F17">
            <v>31096</v>
          </cell>
          <cell r="G17" t="str">
            <v>ARDILA CHOQUE DIANA YUDITH</v>
          </cell>
          <cell r="H17">
            <v>90</v>
          </cell>
          <cell r="I17">
            <v>91.67</v>
          </cell>
          <cell r="K17" t="str">
            <v>TARIFAS</v>
          </cell>
          <cell r="M17" t="str">
            <v>La asesora contesta unos segundos después de ingresar la llamada, personaliza la llamada, la usuaria no utiliza un tono de voz adecuado para indicar al cliente que no se le escucha bien, el desea saber el valor del minuto a una lúinea que el llama CIT, la</v>
          </cell>
          <cell r="N17">
            <v>114</v>
          </cell>
        </row>
        <row r="18">
          <cell r="A18" t="str">
            <v>DIANA</v>
          </cell>
          <cell r="B18">
            <v>1</v>
          </cell>
          <cell r="C18">
            <v>18</v>
          </cell>
          <cell r="D18">
            <v>20</v>
          </cell>
          <cell r="E18">
            <v>80039331</v>
          </cell>
          <cell r="F18">
            <v>31351</v>
          </cell>
          <cell r="G18" t="str">
            <v>CAMAYO ESTUPIÑAN MIGUEL ANGEL</v>
          </cell>
          <cell r="H18">
            <v>90</v>
          </cell>
          <cell r="I18">
            <v>83.33</v>
          </cell>
          <cell r="K18" t="str">
            <v>VALOR UNICO</v>
          </cell>
          <cell r="M18" t="str">
            <v>Saluda apropiadamente utilizando el nuevo script establecido, personaliza la llamada, la usuaria desea saber sobre Valor Único, el asesor pregunta si la usuaria está interesada también en un cargo fijo local (excelente fltro), la usuaria dice que desea  s</v>
          </cell>
          <cell r="N18">
            <v>115</v>
          </cell>
        </row>
        <row r="19">
          <cell r="A19" t="str">
            <v>JOHANNA</v>
          </cell>
          <cell r="B19">
            <v>1</v>
          </cell>
          <cell r="C19">
            <v>19</v>
          </cell>
          <cell r="D19">
            <v>21</v>
          </cell>
          <cell r="E19">
            <v>52727907</v>
          </cell>
          <cell r="F19">
            <v>31114</v>
          </cell>
          <cell r="G19" t="str">
            <v>CASTAÑEDA LOPEZ JOHANNA  ISABEL</v>
          </cell>
          <cell r="H19">
            <v>94</v>
          </cell>
          <cell r="I19">
            <v>100</v>
          </cell>
          <cell r="K19" t="str">
            <v>PROMOCIONES Y CAMPAÑAS</v>
          </cell>
          <cell r="M19" t="str">
            <v>Personaliza la llamada, confirma numero telefonico, informa al cliente sobre la proxima promocion, el tono voz no transmite amabilidad, da a conocer horarios de las promociones para los diferentes destino pero unicamente informa los internacionales mas no</v>
          </cell>
          <cell r="N19" t="str">
            <v>L</v>
          </cell>
        </row>
        <row r="20">
          <cell r="A20" t="str">
            <v>JOHANNA</v>
          </cell>
          <cell r="B20">
            <v>1</v>
          </cell>
          <cell r="C20">
            <v>20</v>
          </cell>
          <cell r="D20">
            <v>21</v>
          </cell>
          <cell r="E20">
            <v>80033356</v>
          </cell>
          <cell r="F20">
            <v>31315</v>
          </cell>
          <cell r="G20" t="str">
            <v>CORTES ECHEVERRY MARIO  ANDRES</v>
          </cell>
          <cell r="H20">
            <v>92</v>
          </cell>
          <cell r="I20">
            <v>100</v>
          </cell>
          <cell r="K20" t="str">
            <v>PROMOCIONES Y CAMPAÑAS</v>
          </cell>
          <cell r="M20" t="str">
            <v>No realiza correctamente la apertura de la llamada, no personaliza la llamada, toma el numero teleofnico del sistema (esto no es recomendable), no genera empatia con el cliente, informa pormocion vigente en plan segundos, es limitante en la informacion br</v>
          </cell>
          <cell r="N20" t="str">
            <v>L/incognito</v>
          </cell>
        </row>
        <row r="21">
          <cell r="A21" t="str">
            <v>RAUL</v>
          </cell>
          <cell r="B21">
            <v>1</v>
          </cell>
          <cell r="C21">
            <v>21</v>
          </cell>
          <cell r="D21">
            <v>23</v>
          </cell>
          <cell r="E21">
            <v>52774171</v>
          </cell>
          <cell r="F21">
            <v>32140</v>
          </cell>
          <cell r="G21" t="str">
            <v xml:space="preserve">AHUMADA ROA ANGIE </v>
          </cell>
          <cell r="H21">
            <v>98</v>
          </cell>
          <cell r="I21">
            <v>100</v>
          </cell>
          <cell r="K21" t="str">
            <v>PROMOCIONES Y CAMPAÑAS</v>
          </cell>
          <cell r="L21" t="str">
            <v>POR MEJORAR</v>
          </cell>
          <cell r="M21" t="str">
            <v>La asesora personaliza la llamada, la aseosra solicita el numero telefonico al cliente para poder verificar en el sistema, le brinda los destinos inscritos, la asesora le brinda la informacion de la promocion vigente para, a nivel nacional e internacional</v>
          </cell>
          <cell r="N21" t="str">
            <v>L</v>
          </cell>
        </row>
        <row r="22">
          <cell r="A22" t="str">
            <v>RAUL</v>
          </cell>
          <cell r="B22">
            <v>1</v>
          </cell>
          <cell r="C22">
            <v>22</v>
          </cell>
          <cell r="D22">
            <v>23</v>
          </cell>
          <cell r="E22">
            <v>79635870</v>
          </cell>
          <cell r="F22">
            <v>31479</v>
          </cell>
          <cell r="G22" t="str">
            <v>ESCOBAR TORRES LUIS FERNANDO</v>
          </cell>
          <cell r="H22">
            <v>100</v>
          </cell>
          <cell r="I22">
            <v>100</v>
          </cell>
          <cell r="K22" t="str">
            <v>SOLUCIONES CONECTA</v>
          </cell>
          <cell r="M22" t="str">
            <v>El asesor personaliza la llamada, explica al cliente como funciona el plan, solicita el numero telefonico al cliente para poder verificar y realizar el estudio,  explica como funciona  el plan y como  apareceria reflejado en la facturacion, maneja el scri</v>
          </cell>
          <cell r="N22">
            <v>391</v>
          </cell>
        </row>
        <row r="23">
          <cell r="A23" t="str">
            <v>RAUL</v>
          </cell>
          <cell r="B23">
            <v>1</v>
          </cell>
          <cell r="C23">
            <v>23</v>
          </cell>
          <cell r="D23">
            <v>23</v>
          </cell>
          <cell r="E23">
            <v>80731199</v>
          </cell>
          <cell r="F23">
            <v>31352</v>
          </cell>
          <cell r="G23" t="str">
            <v>CAMERO CUADRADO GIOVANNY ENRIQUE</v>
          </cell>
          <cell r="H23">
            <v>100</v>
          </cell>
          <cell r="I23">
            <v>100</v>
          </cell>
          <cell r="K23" t="str">
            <v>TRANSFERENCIA</v>
          </cell>
          <cell r="M23" t="str">
            <v>La asesora personaliza la llamada, asi mismo solicicta el nuemro telefonico al cliente para poder verificar en el sistema, el asesor informa al cliente que va transferir la llamada, se comunica con el area encargada y realiza la presentacion correspodient</v>
          </cell>
        </row>
        <row r="24">
          <cell r="A24" t="str">
            <v>RAUL</v>
          </cell>
          <cell r="B24">
            <v>1</v>
          </cell>
          <cell r="C24">
            <v>24</v>
          </cell>
          <cell r="D24">
            <v>23</v>
          </cell>
          <cell r="E24">
            <v>80796161</v>
          </cell>
          <cell r="F24">
            <v>31920</v>
          </cell>
          <cell r="G24" t="str">
            <v xml:space="preserve">BETANCOURTH CERQUERA WOLFGAND </v>
          </cell>
          <cell r="H24">
            <v>96</v>
          </cell>
          <cell r="I24">
            <v>100</v>
          </cell>
          <cell r="K24" t="str">
            <v>INSCRIPCION PLAN</v>
          </cell>
          <cell r="M24" t="str">
            <v>El asesor personaliza la llamada, es amable con el cliente,  le solicita el numero telefonico, le numero de cedula y el nombre completo del cliente para poder verificar en el  sistema, confirma direccion, debe manejar los guiones de etiqueta telefonica (g</v>
          </cell>
          <cell r="N24" t="str">
            <v>L</v>
          </cell>
        </row>
        <row r="25">
          <cell r="A25" t="str">
            <v>RAUL</v>
          </cell>
          <cell r="B25">
            <v>1</v>
          </cell>
          <cell r="C25">
            <v>25</v>
          </cell>
          <cell r="D25">
            <v>23</v>
          </cell>
          <cell r="E25">
            <v>80062317</v>
          </cell>
          <cell r="F25">
            <v>32151</v>
          </cell>
          <cell r="G25" t="str">
            <v>CALVETE CARILLO CARLOS AGUSTO</v>
          </cell>
          <cell r="H25">
            <v>92</v>
          </cell>
          <cell r="I25">
            <v>100</v>
          </cell>
          <cell r="K25" t="str">
            <v>PUNTOS VERDES</v>
          </cell>
          <cell r="M25" t="str">
            <v>El asesor personaliza la llamada, es amable con el cliente le solicita el numero telefonico y el numero de cedula para poder verificar el total de puntos verdes pero no le brinda las fechas de acumulacion, , maneja los guiones etiqueta telefonica, le brin</v>
          </cell>
          <cell r="N25" t="str">
            <v>L</v>
          </cell>
        </row>
        <row r="26">
          <cell r="A26" t="str">
            <v>RAUL</v>
          </cell>
          <cell r="B26">
            <v>1</v>
          </cell>
          <cell r="C26">
            <v>26</v>
          </cell>
          <cell r="D26">
            <v>23</v>
          </cell>
          <cell r="E26">
            <v>52818130</v>
          </cell>
          <cell r="F26">
            <v>31113</v>
          </cell>
          <cell r="G26" t="str">
            <v xml:space="preserve">CASSIANO RAMIREZ VIVIANA </v>
          </cell>
          <cell r="H26">
            <v>100</v>
          </cell>
          <cell r="I26">
            <v>100</v>
          </cell>
          <cell r="K26" t="str">
            <v>PROMOCIONES Y CAMPAÑAS</v>
          </cell>
          <cell r="M26" t="str">
            <v>La asesora personaliza, asi mismo solicita el numero telefonico al cliente para poder verificar en el sistema, brinda el plan que tiene inscrito, le brinda la promocion y le brinda horario y descuento, maneja el script de despedida y maneja los guiones de</v>
          </cell>
          <cell r="N26" t="str">
            <v>L</v>
          </cell>
        </row>
        <row r="27">
          <cell r="A27" t="str">
            <v>RAUL</v>
          </cell>
          <cell r="B27">
            <v>2</v>
          </cell>
          <cell r="C27">
            <v>27</v>
          </cell>
          <cell r="D27">
            <v>23</v>
          </cell>
          <cell r="E27">
            <v>52727907</v>
          </cell>
          <cell r="F27">
            <v>31114</v>
          </cell>
          <cell r="G27" t="str">
            <v>CASTAÑEDA LOPEZ JOHANNA  ISABEL</v>
          </cell>
          <cell r="H27">
            <v>100</v>
          </cell>
          <cell r="I27">
            <v>100</v>
          </cell>
          <cell r="K27" t="str">
            <v>TRANSFERENCIA</v>
          </cell>
          <cell r="M27" t="str">
            <v>Personaliza la llamada, asi mismo solicita el numero telefonico al cliente para poder verificar en sistema y transferir la llamada, indica al cliente que va transferir la llamada al area indicada, realizala presentacion correspodiente.</v>
          </cell>
          <cell r="N27" t="str">
            <v>L</v>
          </cell>
        </row>
        <row r="28">
          <cell r="A28" t="str">
            <v>DIANA</v>
          </cell>
          <cell r="B28">
            <v>2</v>
          </cell>
          <cell r="C28">
            <v>28</v>
          </cell>
          <cell r="D28">
            <v>23</v>
          </cell>
          <cell r="E28">
            <v>52955279</v>
          </cell>
          <cell r="F28">
            <v>31372</v>
          </cell>
          <cell r="G28" t="str">
            <v>ECHEVERRY HERNANDEZ JOHANNA PAOLA</v>
          </cell>
          <cell r="H28">
            <v>98</v>
          </cell>
          <cell r="I28">
            <v>100</v>
          </cell>
          <cell r="K28" t="str">
            <v>SOLUCIONES CONECTA</v>
          </cell>
          <cell r="M28" t="str">
            <v>Recibe apropiadamente la llamada de un compañero de larga distancia, no personaliza la llamada,  la asesora solicita el teléfono que la usuaria desea inscribir y le verifica que es local exclusiva, le explica a la usuaria que no aplica la solución conecta</v>
          </cell>
        </row>
        <row r="29">
          <cell r="A29" t="str">
            <v>DIANA</v>
          </cell>
          <cell r="B29">
            <v>3</v>
          </cell>
          <cell r="C29">
            <v>29</v>
          </cell>
          <cell r="D29">
            <v>23</v>
          </cell>
          <cell r="E29">
            <v>52955279</v>
          </cell>
          <cell r="F29">
            <v>31372</v>
          </cell>
          <cell r="G29" t="str">
            <v>ECHEVERRY HERNANDEZ JOHANNA PAOLA</v>
          </cell>
          <cell r="H29">
            <v>96</v>
          </cell>
          <cell r="I29">
            <v>100</v>
          </cell>
          <cell r="K29" t="str">
            <v>TRANSFERENCIA</v>
          </cell>
          <cell r="M29" t="str">
            <v>(Segundo requerimiento) La usuaria desea saber si le aplica la promoción, la asesora revisa que la línea está inscrita en plan segundos y procede a informarle las características de esta promoción, la fecha de finalización, las restricciones y las tarifas</v>
          </cell>
        </row>
        <row r="30">
          <cell r="A30" t="str">
            <v>DIANA</v>
          </cell>
          <cell r="B30">
            <v>1</v>
          </cell>
          <cell r="C30">
            <v>30</v>
          </cell>
          <cell r="D30">
            <v>23</v>
          </cell>
          <cell r="E30">
            <v>79636783</v>
          </cell>
          <cell r="F30">
            <v>31911</v>
          </cell>
          <cell r="G30" t="str">
            <v>DIAZ  JHON ALEXIS</v>
          </cell>
          <cell r="H30">
            <v>85</v>
          </cell>
          <cell r="I30">
            <v>75</v>
          </cell>
          <cell r="K30" t="str">
            <v>PROMOCIONES Y CAMPAÑAS</v>
          </cell>
          <cell r="L30" t="str">
            <v>POR MEJORAR</v>
          </cell>
          <cell r="M30" t="str">
            <v>Saluda apropiadamente utilizando el nuevo script establecido, personaliza la llamada, la usuaria desea saber si está aplicando la promoción, el asesor verifica que la línea esté inscrita, le explica las características, las condiciones, las restricciones,</v>
          </cell>
          <cell r="N30">
            <v>168</v>
          </cell>
        </row>
        <row r="31">
          <cell r="A31" t="str">
            <v>RAUL</v>
          </cell>
          <cell r="B31">
            <v>2</v>
          </cell>
          <cell r="C31">
            <v>31</v>
          </cell>
          <cell r="D31">
            <v>24</v>
          </cell>
          <cell r="E31">
            <v>40023105</v>
          </cell>
          <cell r="F31">
            <v>32129</v>
          </cell>
          <cell r="G31" t="str">
            <v>BERMUDEZ SABALLETT HENNIE JULIE</v>
          </cell>
          <cell r="H31">
            <v>100</v>
          </cell>
          <cell r="I31">
            <v>100</v>
          </cell>
          <cell r="K31" t="str">
            <v>TARIFAS</v>
          </cell>
          <cell r="M31" t="str">
            <v>La aseosra personaliza la llamada, es amable con el cliente le solicita el numero telefonico al cliente para poder brindarle la tarifa hacia los Estados Unidos, es comercial con el cliente, ofrece la promoccion actual, maneja el script de despedida y mane</v>
          </cell>
        </row>
        <row r="32">
          <cell r="A32" t="str">
            <v>RAUL</v>
          </cell>
          <cell r="B32">
            <v>1</v>
          </cell>
          <cell r="C32">
            <v>32</v>
          </cell>
          <cell r="D32">
            <v>24</v>
          </cell>
          <cell r="E32">
            <v>52493522</v>
          </cell>
          <cell r="F32">
            <v>31348</v>
          </cell>
          <cell r="G32" t="str">
            <v>BONILLA RODRIGUEZ LUZ JEANNETTE</v>
          </cell>
          <cell r="H32">
            <v>98</v>
          </cell>
          <cell r="I32">
            <v>100</v>
          </cell>
          <cell r="K32" t="str">
            <v>PRODUCTOS LOCAL</v>
          </cell>
          <cell r="M32" t="str">
            <v>La aseosra no personaliza la llamada, es amable con el cliente, debe  mejorar el lenguaje corporativo con el cliente, le brinda el numero de fax para poder solicitar el discado directo, maneja el script de despedida.</v>
          </cell>
        </row>
        <row r="33">
          <cell r="A33" t="str">
            <v>DIEGO</v>
          </cell>
          <cell r="B33">
            <v>3</v>
          </cell>
          <cell r="C33">
            <v>33</v>
          </cell>
          <cell r="D33">
            <v>24</v>
          </cell>
          <cell r="E33">
            <v>79875393</v>
          </cell>
          <cell r="F33">
            <v>32022</v>
          </cell>
          <cell r="G33" t="str">
            <v>BOLIVAR NAVAS DIDIER LEONARDO</v>
          </cell>
          <cell r="H33">
            <v>100</v>
          </cell>
          <cell r="I33">
            <v>100</v>
          </cell>
          <cell r="K33" t="str">
            <v>VALOR UNICO</v>
          </cell>
          <cell r="M33" t="str">
            <v>Abre la llamada de manera adecuada, la cliente desea ratificar inscripcion, vigencia y consumo a la fecha Valor Unico, solicita numero telefonico, le informa fecha de corte para nueva carga, solicita tiempo de espera para consultar el saldo con la persona</v>
          </cell>
          <cell r="N33" t="str">
            <v>L</v>
          </cell>
        </row>
        <row r="34">
          <cell r="A34" t="str">
            <v>RAUL</v>
          </cell>
          <cell r="B34">
            <v>1</v>
          </cell>
          <cell r="C34">
            <v>34</v>
          </cell>
          <cell r="D34">
            <v>24</v>
          </cell>
          <cell r="E34">
            <v>52589056</v>
          </cell>
          <cell r="F34">
            <v>31108</v>
          </cell>
          <cell r="G34" t="str">
            <v>CAMPOS FANDIÑO MARIA STELLA</v>
          </cell>
          <cell r="H34">
            <v>100</v>
          </cell>
          <cell r="I34">
            <v>100</v>
          </cell>
          <cell r="K34" t="str">
            <v>VALOR UNICO</v>
          </cell>
          <cell r="M34" t="str">
            <v>La asesora personaliza la llamada, la asesora solicita el numero telefonico al cliente para poder verificar en el sistema, le brinda el saldo del plan Valor Unico, es muy comercial con el cliente ofrece la promocion actual, es muy amable con el cliente,le</v>
          </cell>
          <cell r="N34" t="str">
            <v>L</v>
          </cell>
        </row>
        <row r="35">
          <cell r="A35" t="str">
            <v>RAUL</v>
          </cell>
          <cell r="B35">
            <v>1</v>
          </cell>
          <cell r="C35">
            <v>35</v>
          </cell>
          <cell r="D35">
            <v>24</v>
          </cell>
          <cell r="E35">
            <v>51820834</v>
          </cell>
          <cell r="F35">
            <v>32074</v>
          </cell>
          <cell r="G35" t="str">
            <v>CONTRERAS FERNANDEZ CLAUDIA CONSTANZA</v>
          </cell>
          <cell r="H35">
            <v>95</v>
          </cell>
          <cell r="I35">
            <v>100</v>
          </cell>
          <cell r="K35" t="str">
            <v>TARIFAS</v>
          </cell>
          <cell r="L35" t="str">
            <v>POR MEJORAR</v>
          </cell>
          <cell r="M35" t="str">
            <v>La asesora no personaliza la llamada, se le recuerda a al asesora que es cliente quien debe brindar el numero telefonico ,  maneja la informacion pero debe aprender  a manejar la fluidez en la llamada, debe hablar al ritmo del cliente, debe ser mas amable</v>
          </cell>
          <cell r="N35" t="str">
            <v>L</v>
          </cell>
        </row>
        <row r="36">
          <cell r="A36" t="str">
            <v>DIANA</v>
          </cell>
          <cell r="B36">
            <v>1</v>
          </cell>
          <cell r="C36">
            <v>36</v>
          </cell>
          <cell r="D36">
            <v>23</v>
          </cell>
          <cell r="E36">
            <v>52993132</v>
          </cell>
          <cell r="F36">
            <v>31384</v>
          </cell>
          <cell r="G36" t="str">
            <v>GUILLEN ROA NANCY PATRICIA</v>
          </cell>
          <cell r="H36">
            <v>40</v>
          </cell>
          <cell r="I36">
            <v>0</v>
          </cell>
          <cell r="J36" t="str">
            <v>ERROR EN INFORMACION</v>
          </cell>
          <cell r="K36" t="str">
            <v>INSCRIPCION PLAN</v>
          </cell>
          <cell r="L36" t="str">
            <v>FATAL</v>
          </cell>
          <cell r="M36" t="str">
            <v>Saluda de acuerdo al script, personaliza la llamada, la usuaria desea acceder a la promoción, la asesora verifica que el teléfono esté inscrito, al no estarlo infomra a la usuaria que es necesario realizarlo, procede directamente a tomar los datos sin dar</v>
          </cell>
          <cell r="N36">
            <v>422</v>
          </cell>
          <cell r="O36" t="str">
            <v>INFORMACION ERRADA</v>
          </cell>
        </row>
        <row r="37">
          <cell r="A37" t="str">
            <v>DIEGO</v>
          </cell>
          <cell r="B37">
            <v>1</v>
          </cell>
          <cell r="C37">
            <v>37</v>
          </cell>
          <cell r="D37">
            <v>24</v>
          </cell>
          <cell r="E37">
            <v>80241130</v>
          </cell>
          <cell r="F37">
            <v>31344</v>
          </cell>
          <cell r="G37" t="str">
            <v>BERNAL ORTIZ JUAN  CARLOS</v>
          </cell>
          <cell r="H37">
            <v>90</v>
          </cell>
          <cell r="I37">
            <v>83.33</v>
          </cell>
          <cell r="K37" t="str">
            <v>TRANSFERENCIA</v>
          </cell>
          <cell r="M37" t="str">
            <v>Saluda de acuerdo al script correspondiente, el cliente desea saber sobre su facturacion, personaliza la llamada, solicita el numero telefonico, solicita dos minutos en linea e informa el motivo de la ausencia, retoma la llamada adecuadamente, da el valor</v>
          </cell>
          <cell r="N37" t="str">
            <v>L</v>
          </cell>
        </row>
        <row r="38">
          <cell r="A38" t="str">
            <v>DIEGO</v>
          </cell>
          <cell r="B38">
            <v>1</v>
          </cell>
          <cell r="C38">
            <v>38</v>
          </cell>
          <cell r="D38">
            <v>24</v>
          </cell>
          <cell r="E38">
            <v>53047294</v>
          </cell>
          <cell r="F38">
            <v>31123</v>
          </cell>
          <cell r="G38" t="str">
            <v>CORTES AGUILAR PAULA  XIMENA</v>
          </cell>
          <cell r="H38">
            <v>98</v>
          </cell>
          <cell r="I38">
            <v>100</v>
          </cell>
          <cell r="K38" t="str">
            <v>PROMOCIONES Y CAMPAÑAS</v>
          </cell>
          <cell r="M38" t="str">
            <v>Saluda apropiadamente, el cliente requiere las tarifas del momento a  Cali, personaliza la llamada, solicita numero telefonico, verifica y da la tarifa que tiene con respecto a su plan, Paula intenta refrescar la promocion pero el cliente ya la conoce, su</v>
          </cell>
          <cell r="N38" t="str">
            <v>L</v>
          </cell>
        </row>
        <row r="39">
          <cell r="A39" t="str">
            <v>RAUL</v>
          </cell>
          <cell r="B39">
            <v>1</v>
          </cell>
          <cell r="C39">
            <v>39</v>
          </cell>
          <cell r="D39">
            <v>25</v>
          </cell>
          <cell r="E39">
            <v>52470783</v>
          </cell>
          <cell r="F39">
            <v>32136</v>
          </cell>
          <cell r="G39" t="str">
            <v xml:space="preserve">CARDOZO NAVARRETE ANDREA </v>
          </cell>
          <cell r="H39">
            <v>95</v>
          </cell>
          <cell r="I39">
            <v>91.67</v>
          </cell>
          <cell r="K39" t="str">
            <v>PROMOCIONES Y CAMPAÑAS</v>
          </cell>
          <cell r="M39" t="str">
            <v>La asesora pregunta el nombre del cliente pero no  personaliza la llamada, la asesora no solicita el numero telefonico al cliente para poder verificar, lo toma del sistema, se le recuerda que es cliente quien debe confirma  el numero, le brinda los destin</v>
          </cell>
          <cell r="N39" t="str">
            <v>L</v>
          </cell>
        </row>
        <row r="40">
          <cell r="A40" t="str">
            <v>RAUL</v>
          </cell>
          <cell r="B40">
            <v>1</v>
          </cell>
          <cell r="C40">
            <v>40</v>
          </cell>
          <cell r="D40">
            <v>25</v>
          </cell>
          <cell r="E40">
            <v>65827289</v>
          </cell>
          <cell r="F40">
            <v>32077</v>
          </cell>
          <cell r="G40" t="str">
            <v>CHAVEZ GUTIERREZ CLAUDIA YOBANA</v>
          </cell>
          <cell r="H40">
            <v>98</v>
          </cell>
          <cell r="I40">
            <v>100</v>
          </cell>
          <cell r="K40" t="str">
            <v>TRANSFERENCIA</v>
          </cell>
          <cell r="M40" t="str">
            <v>La asesora personaliza la llamada, asi mismo solicita el numero telefonico al cliente para poder verificar, le indica al cliente que va transferir la llamada al area  indicada, la asesora debe vocalizar un poco mas ya que el cliente en algunos casos no  e</v>
          </cell>
          <cell r="N40" t="str">
            <v>L</v>
          </cell>
        </row>
        <row r="41">
          <cell r="A41" t="str">
            <v>RAUL</v>
          </cell>
          <cell r="B41">
            <v>1</v>
          </cell>
          <cell r="C41">
            <v>41</v>
          </cell>
          <cell r="D41">
            <v>25</v>
          </cell>
          <cell r="E41">
            <v>79513485</v>
          </cell>
          <cell r="F41">
            <v>31370</v>
          </cell>
          <cell r="G41" t="str">
            <v>DIAZ  JOSE  LUIS</v>
          </cell>
          <cell r="H41">
            <v>80</v>
          </cell>
          <cell r="I41">
            <v>66.67</v>
          </cell>
          <cell r="K41" t="str">
            <v>INDICATIVOS</v>
          </cell>
          <cell r="L41" t="str">
            <v>CRITICO COMERCIAL</v>
          </cell>
          <cell r="M41" t="str">
            <v>El asesor no personaliza la llamada, le brinda el indicativo hacia Pereria, pero no le solicita al cliente el numero para verificar si tiene o no plan inscrito, al igual que no indica la promocion al cliente, maneja los guiones de etiqueta telefonica.</v>
          </cell>
          <cell r="N41" t="str">
            <v>L</v>
          </cell>
          <cell r="O41" t="str">
            <v>INFORMACION INCOMPLETA</v>
          </cell>
          <cell r="P41">
            <v>687</v>
          </cell>
        </row>
        <row r="42">
          <cell r="B42">
            <v>0</v>
          </cell>
          <cell r="C42">
            <v>42</v>
          </cell>
          <cell r="E42" t="e">
            <v>#VALUE!</v>
          </cell>
          <cell r="F42" t="e">
            <v>#VALUE!</v>
          </cell>
          <cell r="N42" t="str">
            <v>L</v>
          </cell>
        </row>
        <row r="43">
          <cell r="A43" t="str">
            <v>RAUL</v>
          </cell>
          <cell r="B43">
            <v>1</v>
          </cell>
          <cell r="C43">
            <v>43</v>
          </cell>
          <cell r="D43">
            <v>25</v>
          </cell>
          <cell r="E43">
            <v>14326666</v>
          </cell>
          <cell r="F43">
            <v>31124</v>
          </cell>
          <cell r="G43" t="str">
            <v>CUBIDES CACERES GIOVANNY GONZALO</v>
          </cell>
          <cell r="H43">
            <v>98</v>
          </cell>
          <cell r="I43">
            <v>100</v>
          </cell>
          <cell r="K43" t="str">
            <v>VALOR UNICO</v>
          </cell>
          <cell r="M43" t="str">
            <v>El asesor personaliza la llamada le solicita el numero telefonico al cliente para poder verificar el saldo del  plna Valor Unico, le indica al cliente el total de saldo del plan, y ademas le  especifica que son hasta las 12 de la noche del dia anterior, e</v>
          </cell>
          <cell r="N43" t="str">
            <v>L</v>
          </cell>
        </row>
        <row r="44">
          <cell r="A44" t="str">
            <v>DIANA</v>
          </cell>
          <cell r="B44">
            <v>1</v>
          </cell>
          <cell r="C44">
            <v>44</v>
          </cell>
          <cell r="D44">
            <v>25</v>
          </cell>
          <cell r="E44">
            <v>52498478</v>
          </cell>
          <cell r="F44">
            <v>31104</v>
          </cell>
          <cell r="G44" t="str">
            <v>BUITRAGO ORJUELA DIANA ALEJANDRA</v>
          </cell>
          <cell r="H44">
            <v>95</v>
          </cell>
          <cell r="I44">
            <v>91.67</v>
          </cell>
          <cell r="J44" t="str">
            <v>CAIDA DE APLICATIVOS</v>
          </cell>
          <cell r="K44" t="str">
            <v>PROMOCIONES Y CAMPAÑAS</v>
          </cell>
          <cell r="M44" t="str">
            <v>Saluda apropiadamente, el cliente requiere las tarifas del momento a  Estados Unidos, personaliza la llamada, pregunta a la usuaria que tipo de plan tiene y aclara que no tenemos sitema para verificar utilizando el guión pero no informa cuando se restable</v>
          </cell>
          <cell r="N44">
            <v>100</v>
          </cell>
        </row>
        <row r="45">
          <cell r="A45" t="str">
            <v>RAUL</v>
          </cell>
          <cell r="B45">
            <v>2</v>
          </cell>
          <cell r="C45">
            <v>45</v>
          </cell>
          <cell r="D45">
            <v>26</v>
          </cell>
          <cell r="E45">
            <v>52589056</v>
          </cell>
          <cell r="F45">
            <v>31108</v>
          </cell>
          <cell r="G45" t="str">
            <v>CAMPOS FANDIÑO MARIA STELLA</v>
          </cell>
          <cell r="H45">
            <v>100</v>
          </cell>
          <cell r="I45">
            <v>100</v>
          </cell>
          <cell r="K45" t="str">
            <v>VALOR UNICO</v>
          </cell>
          <cell r="M45" t="str">
            <v>La asesora personaliza la llamada, le solicita el numero telefonico al cliente, le brinda la informacion de Valor Unico al cliente, informa condiciones de uso del plany el tiempo de permanencia en el plan, asi mismo informa al cliente que el sistema se en</v>
          </cell>
          <cell r="N45" t="str">
            <v>L</v>
          </cell>
        </row>
        <row r="46">
          <cell r="A46" t="str">
            <v>JOHANNA</v>
          </cell>
          <cell r="B46">
            <v>2</v>
          </cell>
          <cell r="C46">
            <v>46</v>
          </cell>
          <cell r="D46">
            <v>26</v>
          </cell>
          <cell r="E46">
            <v>80033356</v>
          </cell>
          <cell r="F46">
            <v>31315</v>
          </cell>
          <cell r="G46" t="str">
            <v>CORTES ECHEVERRY MARIO  ANDRES</v>
          </cell>
          <cell r="H46">
            <v>100</v>
          </cell>
          <cell r="I46">
            <v>100</v>
          </cell>
          <cell r="K46" t="str">
            <v>PROMOCIONES Y CAMPAÑAS</v>
          </cell>
          <cell r="M46" t="str">
            <v>Personaliza la llamada, informa al cliente que por actualizacion de datos no es posible la confirmacion de datos y de plan inscrito, informa al ciente la promocion, es amable, genera empatia con el cliente, maneja actitud comercial, realiza preguntas filt</v>
          </cell>
          <cell r="N46" t="str">
            <v>L</v>
          </cell>
        </row>
        <row r="47">
          <cell r="A47" t="str">
            <v>JOHANNA</v>
          </cell>
          <cell r="B47">
            <v>4</v>
          </cell>
          <cell r="C47">
            <v>47</v>
          </cell>
          <cell r="D47">
            <v>26</v>
          </cell>
          <cell r="E47">
            <v>79875393</v>
          </cell>
          <cell r="F47">
            <v>32022</v>
          </cell>
          <cell r="G47" t="str">
            <v>BOLIVAR NAVAS DIDIER LEONARDO</v>
          </cell>
          <cell r="H47">
            <v>96</v>
          </cell>
          <cell r="I47">
            <v>100</v>
          </cell>
          <cell r="K47" t="str">
            <v>PROMOCIONES Y CAMPAÑAS</v>
          </cell>
          <cell r="M47" t="str">
            <v>Pregunta el nombre del cliente mas no personaliza la llamada, el asesor de manera muy amable informa al cliente sobre actualizacion de datos, informa sobre promocion, confirma tentativamente si el cliente se encuentra inscrito y da a conocer las condicion</v>
          </cell>
        </row>
        <row r="48">
          <cell r="A48" t="str">
            <v>DIEGO</v>
          </cell>
          <cell r="B48">
            <v>1</v>
          </cell>
          <cell r="C48">
            <v>48</v>
          </cell>
          <cell r="D48">
            <v>28</v>
          </cell>
          <cell r="E48">
            <v>33676138</v>
          </cell>
          <cell r="F48">
            <v>31099</v>
          </cell>
          <cell r="G48" t="str">
            <v xml:space="preserve">AVILA VARGAS ALEXANDRA </v>
          </cell>
          <cell r="H48">
            <v>98</v>
          </cell>
          <cell r="I48">
            <v>100</v>
          </cell>
          <cell r="K48" t="str">
            <v>TARIFAS</v>
          </cell>
          <cell r="M48" t="str">
            <v>Abre la llamada de manera adecuada, solicita nombre pero no personaliza la llamada, solicita tiempo de espera innecesario, pide numero telefonico, pregunta destino a marcar, da la tarifa correctamente a B/quilla, da la promocion correctamente, despeja dud</v>
          </cell>
          <cell r="N48" t="str">
            <v>L</v>
          </cell>
        </row>
        <row r="49">
          <cell r="A49" t="str">
            <v>DIEGO</v>
          </cell>
          <cell r="B49">
            <v>2</v>
          </cell>
          <cell r="C49">
            <v>49</v>
          </cell>
          <cell r="D49">
            <v>28</v>
          </cell>
          <cell r="E49">
            <v>80241130</v>
          </cell>
          <cell r="F49">
            <v>31344</v>
          </cell>
          <cell r="G49" t="str">
            <v>BERNAL ORTIZ JUAN  CARLOS</v>
          </cell>
          <cell r="H49">
            <v>95</v>
          </cell>
          <cell r="I49">
            <v>100</v>
          </cell>
          <cell r="K49" t="str">
            <v>TARIFAS</v>
          </cell>
          <cell r="M49" t="str">
            <v>Identifica el proposito de la llamada, la personaliza, la cliente efectuo el cambio de puntos pero el saldo esta disminuyendo ostensiblemente, solicita tiempo de espera pero no le informa el motivo de la misma, solicita  a una compañera de JECS que verifi</v>
          </cell>
          <cell r="N49" t="str">
            <v>L</v>
          </cell>
        </row>
        <row r="50">
          <cell r="A50" t="str">
            <v>DIEGO</v>
          </cell>
          <cell r="B50">
            <v>2</v>
          </cell>
          <cell r="C50">
            <v>50</v>
          </cell>
          <cell r="D50">
            <v>28</v>
          </cell>
          <cell r="E50">
            <v>79880451</v>
          </cell>
          <cell r="F50">
            <v>32045</v>
          </cell>
          <cell r="G50" t="str">
            <v xml:space="preserve">ALARCON MARTINEZ GUILLERMO </v>
          </cell>
          <cell r="H50">
            <v>95</v>
          </cell>
          <cell r="I50">
            <v>100</v>
          </cell>
          <cell r="K50" t="str">
            <v>PROMOCIONES Y CAMPAÑAS</v>
          </cell>
          <cell r="M50" t="str">
            <v>Pregunta el nombre del cliente, el cliente solicita el valor del minuto a Estados Unidos, personaliza la llamada, solicita numero telefonico, no maneja tiempos de tiempos de espera {Permitame un momento} , el tono de voz no transnmite energia, informa las</v>
          </cell>
          <cell r="N50" t="str">
            <v>L</v>
          </cell>
        </row>
        <row r="51">
          <cell r="A51" t="str">
            <v>DIANA</v>
          </cell>
          <cell r="B51">
            <v>2</v>
          </cell>
          <cell r="C51">
            <v>51</v>
          </cell>
          <cell r="D51">
            <v>28</v>
          </cell>
          <cell r="E51">
            <v>80071986</v>
          </cell>
          <cell r="F51">
            <v>31336</v>
          </cell>
          <cell r="G51" t="str">
            <v xml:space="preserve">ANDRADE MORENO ALEXANDER </v>
          </cell>
          <cell r="H51">
            <v>91.29</v>
          </cell>
          <cell r="I51">
            <v>100</v>
          </cell>
          <cell r="K51" t="str">
            <v>PROMOCIONES Y CAMPAÑAS</v>
          </cell>
          <cell r="M51" t="str">
            <v>Saluda de acuerdo al nuevo script establecido, pregunta el nombre a la usuaria pero no personaliza la llamada, revisa que la línea esté inscrita y le explica las promociones am nivel nal e  internacional, finaliza la llamada sin utilizar el script corresp</v>
          </cell>
          <cell r="N51">
            <v>71</v>
          </cell>
        </row>
        <row r="52">
          <cell r="A52" t="str">
            <v>DIANA</v>
          </cell>
          <cell r="B52">
            <v>2</v>
          </cell>
          <cell r="C52">
            <v>52</v>
          </cell>
          <cell r="D52">
            <v>28</v>
          </cell>
          <cell r="E52">
            <v>80039331</v>
          </cell>
          <cell r="F52">
            <v>31351</v>
          </cell>
          <cell r="G52" t="str">
            <v>CAMAYO ESTUPIÑAN MIGUEL ANGEL</v>
          </cell>
          <cell r="H52">
            <v>93</v>
          </cell>
          <cell r="I52">
            <v>91.67</v>
          </cell>
          <cell r="K52" t="str">
            <v>PROMOCIONES Y CAMPAÑAS</v>
          </cell>
          <cell r="M52" t="str">
            <v xml:space="preserve">Saluda con el script correspondiente, pregunta el nombre al cliente pero no personaliza la llamada, el usuario desea conocer la promoción el asesor le informa la fecha de finalización, verifica en SGS el teléfono pero tomándolo del identificador no se lo </v>
          </cell>
          <cell r="N52">
            <v>248</v>
          </cell>
        </row>
        <row r="53">
          <cell r="A53" t="str">
            <v>DIANA</v>
          </cell>
          <cell r="B53">
            <v>3</v>
          </cell>
          <cell r="C53">
            <v>53</v>
          </cell>
          <cell r="D53">
            <v>28</v>
          </cell>
          <cell r="E53">
            <v>80039331</v>
          </cell>
          <cell r="F53">
            <v>31351</v>
          </cell>
          <cell r="G53" t="str">
            <v>CAMAYO ESTUPIÑAN MIGUEL ANGEL</v>
          </cell>
          <cell r="H53">
            <v>90</v>
          </cell>
          <cell r="I53">
            <v>86.67</v>
          </cell>
          <cell r="K53" t="str">
            <v>MODIFICACION PLAN</v>
          </cell>
          <cell r="M53" t="str">
            <v>(Segundo requerimiento) El cliente desea llamar a un país que no está inscrito, por tal motivo desea modificar un destino, el asesor solicita la CC pero no pregunta el teléfono, solicita tiempo de espera para realizar el cambio, el asesor coloca en el mot</v>
          </cell>
          <cell r="N53">
            <v>248</v>
          </cell>
        </row>
        <row r="54">
          <cell r="A54" t="str">
            <v>DIANA</v>
          </cell>
          <cell r="B54">
            <v>2</v>
          </cell>
          <cell r="C54">
            <v>54</v>
          </cell>
          <cell r="D54">
            <v>28</v>
          </cell>
          <cell r="E54">
            <v>80800006</v>
          </cell>
          <cell r="F54">
            <v>31346</v>
          </cell>
          <cell r="G54" t="str">
            <v>BOHORQUEZ GALINDO IVAN MAURICIO</v>
          </cell>
          <cell r="H54">
            <v>74</v>
          </cell>
          <cell r="I54">
            <v>83.33</v>
          </cell>
          <cell r="K54" t="str">
            <v>FACTURACION</v>
          </cell>
          <cell r="L54" t="str">
            <v>CRITICO</v>
          </cell>
          <cell r="M54" t="str">
            <v xml:space="preserve">Saluda de acuerdo al nuevo script establecido, la usuaria recibió su nueva factura y desea aclarar algunas dudas, el asesor pregunta el nombre pero no personaliza la llamada, el asesor procede a verificar la línea en Infoclientes pero existe un cargo que </v>
          </cell>
          <cell r="N54">
            <v>1268</v>
          </cell>
          <cell r="P54">
            <v>723</v>
          </cell>
        </row>
        <row r="55">
          <cell r="A55" t="str">
            <v>DIANA</v>
          </cell>
          <cell r="B55">
            <v>3</v>
          </cell>
          <cell r="C55">
            <v>55</v>
          </cell>
          <cell r="D55">
            <v>28</v>
          </cell>
          <cell r="E55">
            <v>80800006</v>
          </cell>
          <cell r="F55">
            <v>31346</v>
          </cell>
          <cell r="G55" t="str">
            <v>BOHORQUEZ GALINDO IVAN MAURICIO</v>
          </cell>
          <cell r="H55">
            <v>84</v>
          </cell>
          <cell r="I55">
            <v>100</v>
          </cell>
          <cell r="K55" t="str">
            <v>SOPORTE TARJETA</v>
          </cell>
          <cell r="M55" t="str">
            <v xml:space="preserve">(Segundo requerimiento) La usuaria quiere saber si tenemos tarjetas prepago para larga distancia, el asesor  le pregunta el destino y le confirma el valor por minuto a Estados Unidos, incluído iva, posteriormente le indica como utilizarla para marcar, le </v>
          </cell>
          <cell r="N55">
            <v>1268</v>
          </cell>
        </row>
        <row r="56">
          <cell r="A56" t="str">
            <v>DIANA</v>
          </cell>
          <cell r="B56">
            <v>3</v>
          </cell>
          <cell r="C56">
            <v>56</v>
          </cell>
          <cell r="D56">
            <v>28</v>
          </cell>
          <cell r="E56">
            <v>80241130</v>
          </cell>
          <cell r="F56">
            <v>31344</v>
          </cell>
          <cell r="G56" t="str">
            <v>BERNAL ORTIZ JUAN  CARLOS</v>
          </cell>
          <cell r="H56">
            <v>83</v>
          </cell>
          <cell r="I56">
            <v>75</v>
          </cell>
          <cell r="K56" t="str">
            <v>PROMOCIONES Y CAMPAÑAS</v>
          </cell>
          <cell r="L56" t="str">
            <v>POR MEJORAR</v>
          </cell>
          <cell r="M56" t="str">
            <v>Saluda de acuerdo al script, personaliza la llamada, la usuaria desea conocer de la promoción, el asesor solicita el teléfono y verifica que está en plan de ahorro por segundos pero no le informa que existe otro titular (esto puede generar reclamos poster</v>
          </cell>
          <cell r="N56" t="str">
            <v>Cliente Incognito</v>
          </cell>
        </row>
        <row r="57">
          <cell r="A57" t="str">
            <v>RAUL</v>
          </cell>
          <cell r="B57">
            <v>1</v>
          </cell>
          <cell r="C57">
            <v>57</v>
          </cell>
          <cell r="D57">
            <v>29</v>
          </cell>
          <cell r="E57">
            <v>88279615</v>
          </cell>
          <cell r="F57">
            <v>32063</v>
          </cell>
          <cell r="G57" t="str">
            <v>CORREA NAVARRO JUAN  JOSE</v>
          </cell>
          <cell r="H57">
            <v>100</v>
          </cell>
          <cell r="I57">
            <v>100</v>
          </cell>
          <cell r="K57" t="str">
            <v>TARIFAS</v>
          </cell>
          <cell r="M57" t="str">
            <v xml:space="preserve">El asesor personaliza la llamada, asi mismo el asesor el solicita el numero telefonico al cliente para poder verificar, asi mismo le brinda el plan al cual se encuentra inscrito que destinos  tiene seleccionados, le brinda la informacion de la promocion, </v>
          </cell>
          <cell r="N57" t="str">
            <v>L</v>
          </cell>
        </row>
        <row r="58">
          <cell r="A58" t="str">
            <v>RAUL</v>
          </cell>
          <cell r="B58">
            <v>2</v>
          </cell>
          <cell r="C58">
            <v>58</v>
          </cell>
          <cell r="D58">
            <v>29</v>
          </cell>
          <cell r="E58">
            <v>79870622</v>
          </cell>
          <cell r="F58">
            <v>31091</v>
          </cell>
          <cell r="G58" t="str">
            <v>ALFONSO MORA CESAR  ARNULFO</v>
          </cell>
          <cell r="H58">
            <v>100</v>
          </cell>
          <cell r="I58">
            <v>100</v>
          </cell>
          <cell r="K58" t="str">
            <v>TARIFAS</v>
          </cell>
          <cell r="M58" t="str">
            <v>El asesor  personaliza la llamada, le solicicta el numero telefonico al cliente para poder verificar en el sistema, le brinda los destinos inscrito, le brinda la posibilidad de una modificacion, le brinda la informacion de las promociones con sus horarios</v>
          </cell>
          <cell r="N58" t="str">
            <v>L</v>
          </cell>
        </row>
        <row r="59">
          <cell r="A59" t="str">
            <v>RAUL</v>
          </cell>
          <cell r="B59">
            <v>2</v>
          </cell>
          <cell r="C59">
            <v>59</v>
          </cell>
          <cell r="D59">
            <v>29</v>
          </cell>
          <cell r="E59">
            <v>79513485</v>
          </cell>
          <cell r="F59">
            <v>31370</v>
          </cell>
          <cell r="G59" t="str">
            <v>DIAZ  JOSE  LUIS</v>
          </cell>
          <cell r="H59">
            <v>96</v>
          </cell>
          <cell r="I59">
            <v>100</v>
          </cell>
          <cell r="K59" t="str">
            <v>VALOR UNICO</v>
          </cell>
          <cell r="M59" t="str">
            <v>El asesor personaliza la llamada,le solicita el nuemro telefonico al cliente para poder verificar en el sistema, es amable con el cliente , le brinda el total de saldo en el plna valor unico, le brinda el tiempo en minutos de su saldo, no maneja el script</v>
          </cell>
          <cell r="N59">
            <v>122</v>
          </cell>
        </row>
        <row r="60">
          <cell r="A60" t="str">
            <v>RAUL</v>
          </cell>
          <cell r="B60">
            <v>2</v>
          </cell>
          <cell r="C60">
            <v>60</v>
          </cell>
          <cell r="D60">
            <v>29</v>
          </cell>
          <cell r="E60">
            <v>14326666</v>
          </cell>
          <cell r="F60">
            <v>31124</v>
          </cell>
          <cell r="G60" t="str">
            <v>CUBIDES CACERES GIOVANNY GONZALO</v>
          </cell>
          <cell r="H60">
            <v>98</v>
          </cell>
          <cell r="I60">
            <v>100</v>
          </cell>
          <cell r="K60" t="str">
            <v>PROMOCIONES Y CAMPAÑAS</v>
          </cell>
          <cell r="M60" t="str">
            <v>El asesor pregunta el nombre del cliente, pero no personaliza la llamada, el asesor le solicita el numero telefonico al cliente para poder verificar en el sistema, explica como funciona la promocion, con sus horaios y respectivas condiciones de uso,  debe</v>
          </cell>
          <cell r="N60">
            <v>205</v>
          </cell>
        </row>
        <row r="61">
          <cell r="A61" t="str">
            <v>RAUL</v>
          </cell>
          <cell r="B61">
            <v>2</v>
          </cell>
          <cell r="C61">
            <v>61</v>
          </cell>
          <cell r="D61">
            <v>29</v>
          </cell>
          <cell r="E61">
            <v>53072267</v>
          </cell>
          <cell r="F61">
            <v>31364</v>
          </cell>
          <cell r="G61" t="str">
            <v xml:space="preserve">CUBIDES CARDENAS LORENA </v>
          </cell>
          <cell r="H61">
            <v>96</v>
          </cell>
          <cell r="I61">
            <v>100</v>
          </cell>
          <cell r="K61" t="str">
            <v>PUNTOS VERDES</v>
          </cell>
          <cell r="M61" t="str">
            <v>La asesora personaliza la llamada, le solicita el numero telefonico al cliente al igual el numero de cedula  al cliente, asi mismo le brinda el total de puntos verde,pero no le brinda las fechas de acumulaicon, le brinda las posibilidades de cambio, manej</v>
          </cell>
          <cell r="N61">
            <v>111</v>
          </cell>
        </row>
        <row r="62">
          <cell r="A62" t="str">
            <v>RAUL</v>
          </cell>
          <cell r="B62">
            <v>2</v>
          </cell>
          <cell r="C62">
            <v>62</v>
          </cell>
          <cell r="D62">
            <v>29</v>
          </cell>
          <cell r="E62">
            <v>33676138</v>
          </cell>
          <cell r="F62">
            <v>31099</v>
          </cell>
          <cell r="G62" t="str">
            <v xml:space="preserve">AVILA VARGAS ALEXANDRA </v>
          </cell>
          <cell r="H62">
            <v>72</v>
          </cell>
          <cell r="I62">
            <v>83.33</v>
          </cell>
          <cell r="K62" t="str">
            <v>PROMOCIONES Y CAMPAÑAS</v>
          </cell>
          <cell r="L62" t="str">
            <v>CRITICO</v>
          </cell>
          <cell r="M62" t="str">
            <v>La asesora no personaliza la llamada, asi mismo no tiene actitud de servicio, el cliente desea informacion sobre planes y/o promociones vigentes, la asesora en un tono inapropiado, le brinda la informacion al cliente del plan  (el cliente en su linea teni</v>
          </cell>
          <cell r="N62" t="str">
            <v>Cliente Incognito</v>
          </cell>
          <cell r="P62">
            <v>735</v>
          </cell>
        </row>
        <row r="63">
          <cell r="A63" t="str">
            <v>DIEGO</v>
          </cell>
          <cell r="B63">
            <v>2</v>
          </cell>
          <cell r="C63">
            <v>63</v>
          </cell>
          <cell r="D63">
            <v>29</v>
          </cell>
          <cell r="E63">
            <v>52818130</v>
          </cell>
          <cell r="F63">
            <v>31113</v>
          </cell>
          <cell r="G63" t="str">
            <v xml:space="preserve">CASSIANO RAMIREZ VIVIANA </v>
          </cell>
          <cell r="H63">
            <v>100</v>
          </cell>
          <cell r="I63">
            <v>100</v>
          </cell>
          <cell r="K63" t="str">
            <v>VALOR UNICO</v>
          </cell>
          <cell r="M63" t="str">
            <v>Saluda correctamente, la cliente tiene inscrito Valor Unico en su linea telefonica pero no tiene clara la facturación, personaliza la llamada, solicita numero telefonico, Viviana le aclara adecuadamente la cantidad de minutos a los que tiene derecho, gene</v>
          </cell>
          <cell r="N63" t="str">
            <v>L</v>
          </cell>
        </row>
        <row r="64">
          <cell r="A64" t="str">
            <v>DIEGO</v>
          </cell>
          <cell r="B64">
            <v>3</v>
          </cell>
          <cell r="C64">
            <v>64</v>
          </cell>
          <cell r="D64">
            <v>29</v>
          </cell>
          <cell r="E64">
            <v>52818130</v>
          </cell>
          <cell r="F64">
            <v>31113</v>
          </cell>
          <cell r="G64" t="str">
            <v xml:space="preserve">CASSIANO RAMIREZ VIVIANA </v>
          </cell>
          <cell r="H64">
            <v>100</v>
          </cell>
          <cell r="I64">
            <v>100</v>
          </cell>
          <cell r="K64" t="str">
            <v>PROMOCIONES Y CAMPAÑAS</v>
          </cell>
          <cell r="M64" t="str">
            <v>Segúndo requerimiento: solicita informacion sobre la promocion actual, le informa adecuadamente la promocion Internacional, le explica funcionamiento y vigencia. Como la cliente no tiene cupo de V.U la asesesora le aclara que la podra utrilizar hasta la f</v>
          </cell>
          <cell r="N64" t="str">
            <v>L</v>
          </cell>
        </row>
        <row r="65">
          <cell r="A65" t="str">
            <v>DIEGO</v>
          </cell>
          <cell r="B65">
            <v>2</v>
          </cell>
          <cell r="C65">
            <v>65</v>
          </cell>
          <cell r="D65">
            <v>29</v>
          </cell>
          <cell r="E65">
            <v>52150925</v>
          </cell>
          <cell r="F65">
            <v>31096</v>
          </cell>
          <cell r="G65" t="str">
            <v>ARDILA CHOQUE DIANA YUDITH</v>
          </cell>
          <cell r="H65">
            <v>94</v>
          </cell>
          <cell r="I65">
            <v>100</v>
          </cell>
          <cell r="K65" t="str">
            <v>FACTURACION</v>
          </cell>
          <cell r="M65" t="str">
            <v>Abre la llamada de manera adecuada, la cliente requiere informacion sobre la factura telefonica, personaliza la llamada, solicita numero telefonico, no maneja tiempos de espera pues le dice que permanesca uno o dos minutos en linea (Se demora mas de cuatr</v>
          </cell>
          <cell r="N65" t="str">
            <v>L</v>
          </cell>
        </row>
        <row r="66">
          <cell r="A66" t="str">
            <v>DIEGO</v>
          </cell>
          <cell r="B66">
            <v>2</v>
          </cell>
          <cell r="C66">
            <v>66</v>
          </cell>
          <cell r="D66">
            <v>29</v>
          </cell>
          <cell r="E66">
            <v>53047294</v>
          </cell>
          <cell r="F66">
            <v>31123</v>
          </cell>
          <cell r="G66" t="str">
            <v>CORTES AGUILAR PAULA  XIMENA</v>
          </cell>
          <cell r="H66">
            <v>93</v>
          </cell>
          <cell r="I66">
            <v>91.67</v>
          </cell>
          <cell r="K66" t="str">
            <v>PROMOCIONES Y CAMPAÑAS</v>
          </cell>
          <cell r="M66" t="str">
            <v>Saluda segun script, el cliente se comunica porque vio publicidad sobre nuestras promociones , personaliza la llamada, le filtra al cliente si esta inscrito pues en el momento no tenemos SGS, como no esta segura le indica que se comunique en el transcurso</v>
          </cell>
          <cell r="N66" t="str">
            <v>L</v>
          </cell>
        </row>
        <row r="67">
          <cell r="A67" t="str">
            <v>RAUL</v>
          </cell>
          <cell r="B67">
            <v>2</v>
          </cell>
          <cell r="C67">
            <v>67</v>
          </cell>
          <cell r="D67">
            <v>30</v>
          </cell>
          <cell r="E67">
            <v>80796161</v>
          </cell>
          <cell r="F67">
            <v>31920</v>
          </cell>
          <cell r="G67" t="str">
            <v xml:space="preserve">BETANCOURTH CERQUERA WOLFGAND </v>
          </cell>
          <cell r="H67">
            <v>95</v>
          </cell>
          <cell r="I67">
            <v>100</v>
          </cell>
          <cell r="K67" t="str">
            <v>PROMOCIONES Y CAMPAÑAS</v>
          </cell>
          <cell r="M67" t="str">
            <v>El asesor personaliza la llamada, le brinda la informacion de las promociones, luego solicita el numero telefonico al cliente, se le recuerds que el primer filro para poder brindar la informacion de la promocion es confirma si la lines tiene plna o no, de</v>
          </cell>
          <cell r="N67">
            <v>141</v>
          </cell>
        </row>
        <row r="68">
          <cell r="A68" t="str">
            <v>RAUL</v>
          </cell>
          <cell r="B68">
            <v>1</v>
          </cell>
          <cell r="C68">
            <v>68</v>
          </cell>
          <cell r="D68">
            <v>30</v>
          </cell>
          <cell r="E68">
            <v>52294885</v>
          </cell>
          <cell r="F68">
            <v>32043</v>
          </cell>
          <cell r="G68" t="str">
            <v>DAVILA BEJARANO LUZ  MERY</v>
          </cell>
          <cell r="H68">
            <v>38</v>
          </cell>
          <cell r="I68">
            <v>0</v>
          </cell>
          <cell r="J68" t="str">
            <v>ERROR EN INFORMACION</v>
          </cell>
          <cell r="K68" t="str">
            <v>PROMOCIONES Y CAMPAÑAS</v>
          </cell>
          <cell r="L68" t="str">
            <v>FATAL</v>
          </cell>
          <cell r="M68" t="str">
            <v>Debe mejorar su tono de voz, la asesora  personaliza la llamada,  no le solicita  el numero telefonico, la asesora verifica que el cliente tiene un plan segundos, la cliente informa que tambien tiene valor unico pero cree que su saldo ya se acabo  (la ins</v>
          </cell>
          <cell r="N68">
            <v>104</v>
          </cell>
          <cell r="O68" t="str">
            <v>INFORMACION ERRADA</v>
          </cell>
          <cell r="P68">
            <v>756</v>
          </cell>
        </row>
        <row r="69">
          <cell r="A69" t="str">
            <v>RAUL</v>
          </cell>
          <cell r="B69">
            <v>1</v>
          </cell>
          <cell r="C69">
            <v>69</v>
          </cell>
          <cell r="D69">
            <v>30</v>
          </cell>
          <cell r="E69">
            <v>79524917</v>
          </cell>
          <cell r="F69">
            <v>31232</v>
          </cell>
          <cell r="G69" t="str">
            <v>ARGUELLO VILLA  IVAN MARCELO</v>
          </cell>
          <cell r="H69">
            <v>100</v>
          </cell>
          <cell r="I69">
            <v>100</v>
          </cell>
          <cell r="K69" t="str">
            <v>TRANSFERENCIA</v>
          </cell>
          <cell r="M69" t="str">
            <v>El asesor personaliza la llamada le solicita el numero telefonico al cliente para poder realizar la transferencia al area indicada, informa al cliente que va transferir la llamada al rea encargada,  realiza la presentacion correspodiente.</v>
          </cell>
          <cell r="N69">
            <v>54</v>
          </cell>
        </row>
        <row r="70">
          <cell r="A70" t="str">
            <v>RAUL</v>
          </cell>
          <cell r="B70">
            <v>1</v>
          </cell>
          <cell r="C70">
            <v>70</v>
          </cell>
          <cell r="D70">
            <v>30</v>
          </cell>
          <cell r="E70">
            <v>80218763</v>
          </cell>
          <cell r="F70">
            <v>31368</v>
          </cell>
          <cell r="G70" t="str">
            <v>DAZA GORDILLO CESAR  AUGUSTO</v>
          </cell>
          <cell r="H70">
            <v>98</v>
          </cell>
          <cell r="I70">
            <v>100</v>
          </cell>
          <cell r="K70" t="str">
            <v>TARIFAS</v>
          </cell>
          <cell r="M70" t="str">
            <v>El asesor personaliza la llamada, le solicita el numero telefonico al cliente para poder verificar en el sistema, asi mismo debe mejorar su tono de voz es muy bajo, es comercial con el cliente, le brinda la informacion de la promocion, maneja  el script d</v>
          </cell>
          <cell r="N70">
            <v>116</v>
          </cell>
        </row>
        <row r="71">
          <cell r="A71" t="str">
            <v>RAUL</v>
          </cell>
          <cell r="B71">
            <v>1</v>
          </cell>
          <cell r="C71">
            <v>71</v>
          </cell>
          <cell r="D71">
            <v>30</v>
          </cell>
          <cell r="E71">
            <v>52344298</v>
          </cell>
          <cell r="F71">
            <v>31492</v>
          </cell>
          <cell r="G71" t="str">
            <v>LOPEZ GARAVITO ANGELA MARIA</v>
          </cell>
          <cell r="H71">
            <v>100</v>
          </cell>
          <cell r="I71">
            <v>100</v>
          </cell>
          <cell r="K71" t="str">
            <v>SOLUCIONES CONECTA</v>
          </cell>
          <cell r="M71" t="str">
            <v>La asesora personaliza la llamada, le solicita el numero telefonico al cliente para poder verificar en el sistema y realiza el estudio pertinente al cliente, explica condiciones del plna, como funciona y su tiempo de permanencia, es comercial con el clien</v>
          </cell>
          <cell r="N71" t="str">
            <v>L</v>
          </cell>
        </row>
        <row r="72">
          <cell r="A72" t="str">
            <v>DIEGO</v>
          </cell>
          <cell r="B72">
            <v>2</v>
          </cell>
          <cell r="C72">
            <v>72</v>
          </cell>
          <cell r="D72">
            <v>30</v>
          </cell>
          <cell r="E72">
            <v>7173652</v>
          </cell>
          <cell r="F72">
            <v>31381</v>
          </cell>
          <cell r="G72" t="str">
            <v>GONZALEZ PESCA CAMILO ANDRES</v>
          </cell>
          <cell r="H72">
            <v>90</v>
          </cell>
          <cell r="I72">
            <v>83.33</v>
          </cell>
          <cell r="K72" t="str">
            <v>PROMOCIONES Y CAMPAÑAS</v>
          </cell>
          <cell r="M72" t="str">
            <v>Abre la llamada de manera adecuada, la cliente desea conocer si con el plan de descuentos que tiene activo le aplica la promocion, personaliza la llamada, le informa que en el momento estamos haciendo una actulización en la Base datos y le invita a que se</v>
          </cell>
          <cell r="N72">
            <v>153</v>
          </cell>
        </row>
        <row r="73">
          <cell r="A73" t="str">
            <v>DIEGO</v>
          </cell>
          <cell r="B73">
            <v>2</v>
          </cell>
          <cell r="C73">
            <v>73</v>
          </cell>
          <cell r="D73">
            <v>30</v>
          </cell>
          <cell r="E73">
            <v>51820834</v>
          </cell>
          <cell r="F73">
            <v>32074</v>
          </cell>
          <cell r="G73" t="str">
            <v>CONTRERAS FERNANDEZ CLAUDIA CONSTANZA</v>
          </cell>
          <cell r="H73">
            <v>97</v>
          </cell>
          <cell r="I73">
            <v>100</v>
          </cell>
          <cell r="K73" t="str">
            <v>TRANSFERENCIA</v>
          </cell>
          <cell r="M73" t="str">
            <v>Recibe la llamada pero se demora 21 Seg es responderla, el cliente solicita soporte de Internet, la asesora dice "ME REGALA", no utilicemos esta frase es mejor me puede brindar su numero telefonico, corrobora en sistema el plan activo e indica que le tran</v>
          </cell>
          <cell r="N73">
            <v>119</v>
          </cell>
        </row>
        <row r="74">
          <cell r="A74" t="str">
            <v>DIEGO</v>
          </cell>
          <cell r="B74">
            <v>2</v>
          </cell>
          <cell r="C74">
            <v>74</v>
          </cell>
          <cell r="D74">
            <v>30</v>
          </cell>
          <cell r="E74">
            <v>52498478</v>
          </cell>
          <cell r="F74">
            <v>31104</v>
          </cell>
          <cell r="G74" t="str">
            <v>BUITRAGO ORJUELA DIANA ALEJANDRA</v>
          </cell>
          <cell r="H74">
            <v>100</v>
          </cell>
          <cell r="I74">
            <v>100</v>
          </cell>
          <cell r="K74" t="str">
            <v>PROMOCIONES Y CAMPAÑAS</v>
          </cell>
          <cell r="M74" t="str">
            <v>Abre la llamada de manera adecuada, la cliente requiere el costo del minuto a Estados Unidos, personaliza la llamada, en el momento no tenemos acceso a esta informacion pues SGS esta caido, le informa a la cliente pero le aclara que si esta segura de la i</v>
          </cell>
          <cell r="N74">
            <v>69</v>
          </cell>
        </row>
        <row r="75">
          <cell r="A75" t="str">
            <v>DIANA</v>
          </cell>
          <cell r="B75">
            <v>3</v>
          </cell>
          <cell r="C75">
            <v>75</v>
          </cell>
          <cell r="D75">
            <v>30</v>
          </cell>
          <cell r="E75">
            <v>52150925</v>
          </cell>
          <cell r="F75">
            <v>31096</v>
          </cell>
          <cell r="G75" t="str">
            <v>ARDILA CHOQUE DIANA YUDITH</v>
          </cell>
          <cell r="H75">
            <v>78</v>
          </cell>
          <cell r="I75">
            <v>75</v>
          </cell>
          <cell r="K75" t="str">
            <v>PROMOCIONES Y CAMPAÑAS</v>
          </cell>
          <cell r="L75" t="str">
            <v>POR MEJORAR</v>
          </cell>
          <cell r="M75" t="str">
            <v>Saluda de acuerdo al script, personaliza la llamada, revisa que la línea se encuentra inscrita en plan segundos e informa quien es el titular, pregunté por promoción a Argentina y la asesora no demostó seguridad al brindar la información, además no emplea</v>
          </cell>
          <cell r="N75" t="str">
            <v>Cliente Incognito</v>
          </cell>
        </row>
        <row r="76">
          <cell r="A76" t="str">
            <v>DIEGO</v>
          </cell>
          <cell r="B76">
            <v>2</v>
          </cell>
          <cell r="C76">
            <v>76</v>
          </cell>
          <cell r="D76">
            <v>30</v>
          </cell>
          <cell r="E76">
            <v>88279615</v>
          </cell>
          <cell r="F76">
            <v>32063</v>
          </cell>
          <cell r="G76" t="str">
            <v>CORREA NAVARRO JUAN  JOSE</v>
          </cell>
          <cell r="H76">
            <v>100</v>
          </cell>
          <cell r="I76">
            <v>100</v>
          </cell>
          <cell r="K76" t="str">
            <v>TRANSFERENCIA</v>
          </cell>
          <cell r="M76" t="str">
            <v>Saluda de acuerdo al script corporativo,  la cliente solicito una linea telefonica y desea verificar el estado, personaliza la llamada, Juan Jose efectua las preguntas filtro adecuadas (Linea nueva, conexion cero, dia de solicitud, numero telefonico de co</v>
          </cell>
        </row>
        <row r="77">
          <cell r="A77" t="str">
            <v>DIANA</v>
          </cell>
          <cell r="B77">
            <v>1</v>
          </cell>
          <cell r="C77">
            <v>77</v>
          </cell>
          <cell r="D77">
            <v>30</v>
          </cell>
          <cell r="E77">
            <v>79880805</v>
          </cell>
          <cell r="F77">
            <v>31340</v>
          </cell>
          <cell r="G77" t="str">
            <v>ASCENCIO VANEGAS RAFAEL ANGELO</v>
          </cell>
          <cell r="H77">
            <v>77.540000000000006</v>
          </cell>
          <cell r="I77">
            <v>69.23</v>
          </cell>
          <cell r="K77" t="str">
            <v>SOPORTE TARJETA</v>
          </cell>
          <cell r="L77" t="str">
            <v>CRITICO</v>
          </cell>
          <cell r="M77" t="str">
            <v>Saluda con el script correspondiente, pregunta el nombre al cliente, el usuario desea utilizar una tarjeta que cargó en su línea, el asesor no verifica si la línea se encuentra en  tonos, ni pregunta el número telefónico, ni verifica en que factura se enc</v>
          </cell>
          <cell r="N77">
            <v>765</v>
          </cell>
        </row>
        <row r="78">
          <cell r="A78" t="str">
            <v>DIANA</v>
          </cell>
          <cell r="B78">
            <v>2</v>
          </cell>
          <cell r="C78">
            <v>78</v>
          </cell>
          <cell r="D78">
            <v>30</v>
          </cell>
          <cell r="E78">
            <v>52493522</v>
          </cell>
          <cell r="F78">
            <v>31348</v>
          </cell>
          <cell r="G78" t="str">
            <v>BONILLA RODRIGUEZ LUZ JEANNETTE</v>
          </cell>
          <cell r="H78">
            <v>37</v>
          </cell>
          <cell r="I78">
            <v>0</v>
          </cell>
          <cell r="K78" t="str">
            <v>PROMOCIONES Y CAMPAÑAS</v>
          </cell>
          <cell r="L78" t="str">
            <v>FATAL</v>
          </cell>
          <cell r="M78" t="str">
            <v>Saluda con el script correspondiente, personaliza la llamada, la usuaraia esea conocer la promoción, la asesora verifica que el teléfono está inscrito en tarifa por segundos, sin embargo, le informa los destinos y le dice que le aplican las promociones qu</v>
          </cell>
          <cell r="N78">
            <v>161</v>
          </cell>
          <cell r="O78" t="str">
            <v>INFORMACION INCOMPLETA</v>
          </cell>
          <cell r="P78">
            <v>766</v>
          </cell>
        </row>
        <row r="79">
          <cell r="A79" t="str">
            <v>JOHANNA</v>
          </cell>
          <cell r="B79">
            <v>2</v>
          </cell>
          <cell r="C79">
            <v>79</v>
          </cell>
          <cell r="D79">
            <v>30</v>
          </cell>
          <cell r="E79">
            <v>80761635</v>
          </cell>
          <cell r="F79">
            <v>32071</v>
          </cell>
          <cell r="G79" t="str">
            <v>ARDILA  LUIS GABRIEL</v>
          </cell>
          <cell r="H79">
            <v>98</v>
          </cell>
          <cell r="I79">
            <v>100</v>
          </cell>
          <cell r="K79" t="str">
            <v>PROMOCIONES Y CAMPAÑAS</v>
          </cell>
          <cell r="M79" t="str">
            <v>Pregunta el nombre del lciente mas no personaliza la llamada, confirma numero telefonico, informa promocion vigente para Estados Unidos, es amable, genera empatia, da a concoer condiciones y caracteristicas de las promociones para España, maneja guiones d</v>
          </cell>
          <cell r="N79" t="str">
            <v>L</v>
          </cell>
        </row>
        <row r="80">
          <cell r="A80" t="str">
            <v>RAUL</v>
          </cell>
          <cell r="B80">
            <v>2</v>
          </cell>
          <cell r="C80">
            <v>80</v>
          </cell>
          <cell r="D80">
            <v>31</v>
          </cell>
          <cell r="E80">
            <v>79880805</v>
          </cell>
          <cell r="F80">
            <v>31340</v>
          </cell>
          <cell r="G80" t="str">
            <v>ASCENCIO VANEGAS RAFAEL ANGELO</v>
          </cell>
          <cell r="H80">
            <v>98</v>
          </cell>
          <cell r="I80">
            <v>100</v>
          </cell>
          <cell r="K80" t="str">
            <v>TARIFAS</v>
          </cell>
          <cell r="M80" t="str">
            <v xml:space="preserve">El asesor personaliza la llamada, le solicita el numero telefonico al cliente para poder verificar en el sistema, es amable con el cliente, debe pronunciar mejor, asi mismo le brinda la tarifa hacia España al cliente, indica las promocion vigentes  tanto </v>
          </cell>
          <cell r="N80">
            <v>160</v>
          </cell>
        </row>
        <row r="81">
          <cell r="A81" t="str">
            <v>RAUL</v>
          </cell>
          <cell r="B81">
            <v>1</v>
          </cell>
          <cell r="C81">
            <v>81</v>
          </cell>
          <cell r="D81">
            <v>31</v>
          </cell>
          <cell r="E81">
            <v>80757037</v>
          </cell>
          <cell r="F81">
            <v>31361</v>
          </cell>
          <cell r="G81" t="str">
            <v>CORREDOR SUAREZ FABIAN ALONSO</v>
          </cell>
          <cell r="H81">
            <v>100</v>
          </cell>
          <cell r="I81">
            <v>100</v>
          </cell>
          <cell r="K81" t="str">
            <v>TARIFAS</v>
          </cell>
          <cell r="M81" t="str">
            <v>El asesor personaliza la llamada, asi mismo le solicita el numero telefonico al cliente para poder verificar (el cliente esta inscrito en plan de ahorro tarifa Personal), le brinda la informacion de la promocion internacional y nacional, con sus respectiv</v>
          </cell>
        </row>
        <row r="82">
          <cell r="A82" t="str">
            <v>DIANA</v>
          </cell>
          <cell r="B82">
            <v>2</v>
          </cell>
          <cell r="C82">
            <v>82</v>
          </cell>
          <cell r="D82">
            <v>31</v>
          </cell>
          <cell r="E82">
            <v>52709606</v>
          </cell>
          <cell r="F82">
            <v>31135</v>
          </cell>
          <cell r="G82" t="str">
            <v xml:space="preserve">ESTUPIÑAN DONCEL JENNY </v>
          </cell>
          <cell r="H82">
            <v>87</v>
          </cell>
          <cell r="I82">
            <v>83.33</v>
          </cell>
          <cell r="K82" t="str">
            <v>SOLUCIONES CONECTA</v>
          </cell>
          <cell r="L82" t="str">
            <v>CRITICO</v>
          </cell>
          <cell r="M82" t="str">
            <v>Recibe apropiadamente la llamada de un compañero de larga distancia, no personaliza la llamada,  la asesora verifica el teléfono de la usuaria, le pregunta si utiliza larga distancia, le explica que el paquete incluye larga distancia y local, pasa a expli</v>
          </cell>
          <cell r="N82">
            <v>193</v>
          </cell>
          <cell r="P82">
            <v>786</v>
          </cell>
        </row>
        <row r="83">
          <cell r="A83" t="str">
            <v>DIANA</v>
          </cell>
          <cell r="B83">
            <v>2</v>
          </cell>
          <cell r="C83">
            <v>83</v>
          </cell>
          <cell r="D83">
            <v>31</v>
          </cell>
          <cell r="E83">
            <v>80757037</v>
          </cell>
          <cell r="F83">
            <v>31361</v>
          </cell>
          <cell r="G83" t="str">
            <v>CORREDOR SUAREZ FABIAN ALONSO</v>
          </cell>
          <cell r="H83">
            <v>90</v>
          </cell>
          <cell r="I83">
            <v>91.67</v>
          </cell>
          <cell r="K83" t="str">
            <v>PROMOCIONES Y CAMPAÑAS</v>
          </cell>
          <cell r="M83" t="str">
            <v>Saluda apropiadamente utilizando el nuevo script, no personaliza la llamada, el cliente desea saber la tarifa a Medellín, el asesor solicita el teléfono y le indica al cliente que está inscrito pero no le informa que existe otro titular (es necesario para</v>
          </cell>
          <cell r="N83">
            <v>78</v>
          </cell>
        </row>
        <row r="84">
          <cell r="A84" t="str">
            <v>DIANA</v>
          </cell>
          <cell r="B84">
            <v>2</v>
          </cell>
          <cell r="C84">
            <v>84</v>
          </cell>
          <cell r="D84">
            <v>31</v>
          </cell>
          <cell r="E84">
            <v>52294885</v>
          </cell>
          <cell r="F84">
            <v>32043</v>
          </cell>
          <cell r="G84" t="str">
            <v>DAVILA BEJARANO LUZ  MERY</v>
          </cell>
          <cell r="H84">
            <v>76.64</v>
          </cell>
          <cell r="I84">
            <v>72.63</v>
          </cell>
          <cell r="K84" t="str">
            <v>FACTURACION</v>
          </cell>
          <cell r="L84" t="str">
            <v>CRITICO</v>
          </cell>
          <cell r="M84" t="str">
            <v xml:space="preserve">Saluda con el script correspondiente, no personaliza la llamada, no demuestra actitud de servicio ya que la usuaria le está comentando que tenía su apartamento en arriendo y los inquilinos no le dieron ningún recibo. La asesora se limita a decir que mire </v>
          </cell>
          <cell r="N84">
            <v>197</v>
          </cell>
          <cell r="P84">
            <v>782</v>
          </cell>
        </row>
        <row r="85">
          <cell r="A85" t="str">
            <v>DIEGO</v>
          </cell>
          <cell r="B85">
            <v>2</v>
          </cell>
          <cell r="C85">
            <v>85</v>
          </cell>
          <cell r="D85">
            <v>31</v>
          </cell>
          <cell r="E85">
            <v>79636783</v>
          </cell>
          <cell r="F85">
            <v>31911</v>
          </cell>
          <cell r="G85" t="str">
            <v>DIAZ  JHON ALEXIS</v>
          </cell>
          <cell r="H85">
            <v>95</v>
          </cell>
          <cell r="I85">
            <v>91.67</v>
          </cell>
          <cell r="K85" t="str">
            <v>PROMOCIONES Y CAMPAÑAS</v>
          </cell>
          <cell r="M85" t="str">
            <v>Saluda de acuerdo a la opción escogida por el cliente en el menu, la cliente requiere una llamada por operadora, personaliza la llamada, solicita numero telefonico, es comercial, rectifica inscripcion a plan de ahorro, filtra destino al que se va a comuni</v>
          </cell>
          <cell r="N85">
            <v>129</v>
          </cell>
        </row>
        <row r="86">
          <cell r="B86">
            <v>0</v>
          </cell>
          <cell r="C86">
            <v>86</v>
          </cell>
          <cell r="E86" t="e">
            <v>#VALUE!</v>
          </cell>
          <cell r="F86" t="e">
            <v>#VALUE!</v>
          </cell>
          <cell r="J86" t="str">
            <v>CAMBIELO</v>
          </cell>
        </row>
        <row r="87">
          <cell r="B87">
            <v>0</v>
          </cell>
          <cell r="C87">
            <v>87</v>
          </cell>
          <cell r="E87" t="e">
            <v>#VALUE!</v>
          </cell>
          <cell r="F87" t="e">
            <v>#VALUE!</v>
          </cell>
          <cell r="J87" t="str">
            <v>CAMBIELO</v>
          </cell>
        </row>
        <row r="88">
          <cell r="B88">
            <v>0</v>
          </cell>
          <cell r="C88">
            <v>88</v>
          </cell>
          <cell r="E88" t="e">
            <v>#VALUE!</v>
          </cell>
          <cell r="F88" t="e">
            <v>#VALUE!</v>
          </cell>
          <cell r="J88" t="str">
            <v>CAMBIELO</v>
          </cell>
        </row>
        <row r="89">
          <cell r="B89">
            <v>0</v>
          </cell>
          <cell r="C89">
            <v>89</v>
          </cell>
          <cell r="E89" t="e">
            <v>#VALUE!</v>
          </cell>
          <cell r="F89" t="e">
            <v>#VALUE!</v>
          </cell>
          <cell r="J89" t="str">
            <v>CAMBIELO</v>
          </cell>
        </row>
        <row r="90">
          <cell r="B90">
            <v>0</v>
          </cell>
          <cell r="C90">
            <v>90</v>
          </cell>
          <cell r="E90" t="e">
            <v>#VALUE!</v>
          </cell>
          <cell r="F90" t="e">
            <v>#VALUE!</v>
          </cell>
          <cell r="J90" t="str">
            <v>CAMBIELO</v>
          </cell>
        </row>
        <row r="91">
          <cell r="B91">
            <v>0</v>
          </cell>
          <cell r="C91">
            <v>91</v>
          </cell>
          <cell r="E91" t="e">
            <v>#VALUE!</v>
          </cell>
          <cell r="F91" t="e">
            <v>#VALUE!</v>
          </cell>
          <cell r="J91" t="str">
            <v>CAMBIELO</v>
          </cell>
        </row>
        <row r="92">
          <cell r="B92">
            <v>0</v>
          </cell>
          <cell r="C92">
            <v>92</v>
          </cell>
          <cell r="E92" t="e">
            <v>#VALUE!</v>
          </cell>
          <cell r="F92" t="e">
            <v>#VALUE!</v>
          </cell>
          <cell r="J92" t="str">
            <v>CAMBIELO</v>
          </cell>
        </row>
        <row r="93">
          <cell r="B93">
            <v>0</v>
          </cell>
          <cell r="C93">
            <v>93</v>
          </cell>
          <cell r="E93" t="e">
            <v>#VALUE!</v>
          </cell>
          <cell r="F93" t="e">
            <v>#VALUE!</v>
          </cell>
          <cell r="J93" t="str">
            <v>CAMBIELO</v>
          </cell>
        </row>
        <row r="94">
          <cell r="B94">
            <v>0</v>
          </cell>
          <cell r="C94">
            <v>94</v>
          </cell>
          <cell r="E94" t="e">
            <v>#VALUE!</v>
          </cell>
          <cell r="F94" t="e">
            <v>#VALUE!</v>
          </cell>
          <cell r="J94" t="str">
            <v>CAMBIELO</v>
          </cell>
        </row>
        <row r="95">
          <cell r="B95">
            <v>0</v>
          </cell>
          <cell r="C95">
            <v>95</v>
          </cell>
          <cell r="E95" t="e">
            <v>#VALUE!</v>
          </cell>
          <cell r="F95" t="e">
            <v>#VALUE!</v>
          </cell>
          <cell r="J95" t="str">
            <v>CAMBIELO</v>
          </cell>
        </row>
        <row r="96">
          <cell r="B96">
            <v>0</v>
          </cell>
          <cell r="C96">
            <v>96</v>
          </cell>
          <cell r="E96" t="e">
            <v>#VALUE!</v>
          </cell>
          <cell r="F96" t="e">
            <v>#VALUE!</v>
          </cell>
          <cell r="J96" t="str">
            <v>CAMBIELO</v>
          </cell>
        </row>
        <row r="97">
          <cell r="B97">
            <v>0</v>
          </cell>
          <cell r="C97">
            <v>97</v>
          </cell>
          <cell r="E97" t="e">
            <v>#VALUE!</v>
          </cell>
          <cell r="F97" t="e">
            <v>#VALUE!</v>
          </cell>
          <cell r="J97" t="str">
            <v>CAMBIELO</v>
          </cell>
        </row>
        <row r="98">
          <cell r="B98">
            <v>0</v>
          </cell>
          <cell r="C98">
            <v>98</v>
          </cell>
          <cell r="E98" t="e">
            <v>#VALUE!</v>
          </cell>
          <cell r="F98" t="e">
            <v>#VALUE!</v>
          </cell>
          <cell r="J98" t="str">
            <v>CAMBIELO</v>
          </cell>
        </row>
        <row r="99">
          <cell r="B99">
            <v>0</v>
          </cell>
          <cell r="C99">
            <v>99</v>
          </cell>
          <cell r="E99" t="e">
            <v>#VALUE!</v>
          </cell>
          <cell r="F99" t="e">
            <v>#VALUE!</v>
          </cell>
          <cell r="J99" t="str">
            <v>CAMBIELO</v>
          </cell>
        </row>
        <row r="100">
          <cell r="B100">
            <v>0</v>
          </cell>
          <cell r="C100">
            <v>100</v>
          </cell>
          <cell r="E100" t="e">
            <v>#VALUE!</v>
          </cell>
          <cell r="F100" t="e">
            <v>#VALUE!</v>
          </cell>
          <cell r="J100" t="str">
            <v>CAMBIELO</v>
          </cell>
        </row>
        <row r="101">
          <cell r="B101">
            <v>0</v>
          </cell>
          <cell r="C101">
            <v>101</v>
          </cell>
          <cell r="E101" t="e">
            <v>#VALUE!</v>
          </cell>
          <cell r="F101" t="e">
            <v>#VALUE!</v>
          </cell>
          <cell r="J101" t="str">
            <v>CAMBIELO</v>
          </cell>
        </row>
        <row r="102">
          <cell r="B102">
            <v>0</v>
          </cell>
          <cell r="C102">
            <v>102</v>
          </cell>
          <cell r="E102" t="e">
            <v>#VALUE!</v>
          </cell>
          <cell r="F102" t="e">
            <v>#VALUE!</v>
          </cell>
          <cell r="J102" t="str">
            <v>CAMBIELO</v>
          </cell>
        </row>
        <row r="103">
          <cell r="B103">
            <v>0</v>
          </cell>
          <cell r="C103">
            <v>103</v>
          </cell>
          <cell r="E103" t="e">
            <v>#VALUE!</v>
          </cell>
          <cell r="F103" t="e">
            <v>#VALUE!</v>
          </cell>
          <cell r="J103" t="str">
            <v>CAMBIELO</v>
          </cell>
        </row>
        <row r="104">
          <cell r="B104">
            <v>0</v>
          </cell>
          <cell r="C104">
            <v>104</v>
          </cell>
          <cell r="E104" t="e">
            <v>#VALUE!</v>
          </cell>
          <cell r="F104" t="e">
            <v>#VALUE!</v>
          </cell>
          <cell r="J104" t="str">
            <v>CAMBIELO</v>
          </cell>
        </row>
        <row r="105">
          <cell r="B105">
            <v>0</v>
          </cell>
          <cell r="C105">
            <v>105</v>
          </cell>
          <cell r="E105" t="e">
            <v>#VALUE!</v>
          </cell>
          <cell r="F105" t="e">
            <v>#VALUE!</v>
          </cell>
          <cell r="J105" t="str">
            <v>CAMBIELO</v>
          </cell>
        </row>
        <row r="106">
          <cell r="B106">
            <v>0</v>
          </cell>
          <cell r="C106">
            <v>106</v>
          </cell>
          <cell r="E106" t="e">
            <v>#VALUE!</v>
          </cell>
          <cell r="F106" t="e">
            <v>#VALUE!</v>
          </cell>
          <cell r="J106" t="str">
            <v>CAMBIELO</v>
          </cell>
        </row>
        <row r="107">
          <cell r="B107">
            <v>0</v>
          </cell>
          <cell r="C107">
            <v>107</v>
          </cell>
          <cell r="E107" t="e">
            <v>#VALUE!</v>
          </cell>
          <cell r="F107" t="e">
            <v>#VALUE!</v>
          </cell>
          <cell r="J107" t="str">
            <v>CAMBIELO</v>
          </cell>
        </row>
        <row r="108">
          <cell r="B108">
            <v>0</v>
          </cell>
          <cell r="C108">
            <v>108</v>
          </cell>
          <cell r="E108" t="e">
            <v>#VALUE!</v>
          </cell>
          <cell r="F108" t="e">
            <v>#VALUE!</v>
          </cell>
          <cell r="J108" t="str">
            <v>CAMBIELO</v>
          </cell>
        </row>
        <row r="109">
          <cell r="B109">
            <v>0</v>
          </cell>
          <cell r="C109">
            <v>109</v>
          </cell>
          <cell r="E109" t="e">
            <v>#VALUE!</v>
          </cell>
          <cell r="F109" t="e">
            <v>#VALUE!</v>
          </cell>
          <cell r="J109" t="str">
            <v>CAMBIELO</v>
          </cell>
        </row>
        <row r="110">
          <cell r="B110">
            <v>0</v>
          </cell>
          <cell r="C110">
            <v>110</v>
          </cell>
          <cell r="E110" t="e">
            <v>#VALUE!</v>
          </cell>
          <cell r="F110" t="e">
            <v>#VALUE!</v>
          </cell>
          <cell r="J110" t="str">
            <v>CAMBIELO</v>
          </cell>
        </row>
        <row r="111">
          <cell r="B111">
            <v>0</v>
          </cell>
          <cell r="C111">
            <v>111</v>
          </cell>
          <cell r="E111" t="e">
            <v>#VALUE!</v>
          </cell>
          <cell r="F111" t="e">
            <v>#VALUE!</v>
          </cell>
          <cell r="J111" t="str">
            <v>CAMBIELO</v>
          </cell>
        </row>
        <row r="112">
          <cell r="B112">
            <v>0</v>
          </cell>
          <cell r="C112">
            <v>112</v>
          </cell>
          <cell r="E112" t="e">
            <v>#VALUE!</v>
          </cell>
          <cell r="F112" t="e">
            <v>#VALUE!</v>
          </cell>
          <cell r="J112" t="str">
            <v>CAMBIELO</v>
          </cell>
        </row>
        <row r="113">
          <cell r="B113">
            <v>0</v>
          </cell>
          <cell r="C113">
            <v>113</v>
          </cell>
          <cell r="E113" t="e">
            <v>#VALUE!</v>
          </cell>
          <cell r="F113" t="e">
            <v>#VALUE!</v>
          </cell>
          <cell r="J113" t="str">
            <v>CAMBIELO</v>
          </cell>
        </row>
        <row r="114">
          <cell r="B114">
            <v>0</v>
          </cell>
          <cell r="C114">
            <v>114</v>
          </cell>
          <cell r="E114" t="e">
            <v>#VALUE!</v>
          </cell>
          <cell r="F114" t="e">
            <v>#VALUE!</v>
          </cell>
          <cell r="J114" t="str">
            <v>CAMBIELO</v>
          </cell>
        </row>
        <row r="115">
          <cell r="B115">
            <v>0</v>
          </cell>
          <cell r="C115">
            <v>115</v>
          </cell>
          <cell r="E115" t="e">
            <v>#VALUE!</v>
          </cell>
          <cell r="F115" t="e">
            <v>#VALUE!</v>
          </cell>
          <cell r="J115" t="str">
            <v>CAMBIELO</v>
          </cell>
        </row>
        <row r="116">
          <cell r="B116">
            <v>0</v>
          </cell>
          <cell r="C116">
            <v>116</v>
          </cell>
          <cell r="E116" t="e">
            <v>#VALUE!</v>
          </cell>
          <cell r="F116" t="e">
            <v>#VALUE!</v>
          </cell>
          <cell r="J116" t="str">
            <v>CAMBIELO</v>
          </cell>
        </row>
        <row r="117">
          <cell r="B117">
            <v>0</v>
          </cell>
          <cell r="C117">
            <v>117</v>
          </cell>
          <cell r="E117" t="e">
            <v>#VALUE!</v>
          </cell>
          <cell r="F117" t="e">
            <v>#VALUE!</v>
          </cell>
          <cell r="J117" t="str">
            <v>CAMBIELO</v>
          </cell>
        </row>
        <row r="118">
          <cell r="B118">
            <v>0</v>
          </cell>
          <cell r="C118">
            <v>118</v>
          </cell>
          <cell r="E118" t="e">
            <v>#VALUE!</v>
          </cell>
          <cell r="F118" t="e">
            <v>#VALUE!</v>
          </cell>
          <cell r="J118" t="str">
            <v>CAMBIELO</v>
          </cell>
        </row>
        <row r="119">
          <cell r="B119">
            <v>0</v>
          </cell>
          <cell r="C119">
            <v>119</v>
          </cell>
          <cell r="E119" t="e">
            <v>#VALUE!</v>
          </cell>
          <cell r="F119" t="e">
            <v>#VALUE!</v>
          </cell>
          <cell r="J119" t="str">
            <v>CAMBIELO</v>
          </cell>
        </row>
        <row r="120">
          <cell r="B120">
            <v>0</v>
          </cell>
          <cell r="C120">
            <v>120</v>
          </cell>
          <cell r="E120" t="e">
            <v>#VALUE!</v>
          </cell>
          <cell r="F120" t="e">
            <v>#VALUE!</v>
          </cell>
          <cell r="J120" t="str">
            <v>CAMBIELO</v>
          </cell>
        </row>
        <row r="121">
          <cell r="B121">
            <v>0</v>
          </cell>
          <cell r="C121">
            <v>121</v>
          </cell>
          <cell r="E121" t="e">
            <v>#VALUE!</v>
          </cell>
          <cell r="F121" t="e">
            <v>#VALUE!</v>
          </cell>
          <cell r="J121" t="str">
            <v>CAMBIELO</v>
          </cell>
        </row>
        <row r="122">
          <cell r="B122">
            <v>0</v>
          </cell>
          <cell r="C122">
            <v>122</v>
          </cell>
          <cell r="E122" t="e">
            <v>#VALUE!</v>
          </cell>
          <cell r="F122" t="e">
            <v>#VALUE!</v>
          </cell>
          <cell r="J122" t="str">
            <v>CAMBIELO</v>
          </cell>
        </row>
        <row r="123">
          <cell r="B123">
            <v>0</v>
          </cell>
          <cell r="C123">
            <v>123</v>
          </cell>
          <cell r="E123" t="e">
            <v>#VALUE!</v>
          </cell>
          <cell r="F123" t="e">
            <v>#VALUE!</v>
          </cell>
          <cell r="J123" t="str">
            <v>CAMBIELO</v>
          </cell>
        </row>
        <row r="124">
          <cell r="B124">
            <v>0</v>
          </cell>
          <cell r="C124">
            <v>124</v>
          </cell>
          <cell r="E124" t="e">
            <v>#VALUE!</v>
          </cell>
          <cell r="F124" t="e">
            <v>#VALUE!</v>
          </cell>
          <cell r="J124" t="str">
            <v>CAMBIELO</v>
          </cell>
        </row>
        <row r="125">
          <cell r="B125">
            <v>0</v>
          </cell>
          <cell r="C125">
            <v>125</v>
          </cell>
          <cell r="E125" t="e">
            <v>#VALUE!</v>
          </cell>
          <cell r="F125" t="e">
            <v>#VALUE!</v>
          </cell>
          <cell r="J125" t="str">
            <v>CAMBIELO</v>
          </cell>
        </row>
        <row r="126">
          <cell r="B126">
            <v>0</v>
          </cell>
          <cell r="C126">
            <v>126</v>
          </cell>
          <cell r="E126" t="e">
            <v>#VALUE!</v>
          </cell>
          <cell r="F126" t="e">
            <v>#VALUE!</v>
          </cell>
          <cell r="J126" t="str">
            <v>CAMBIELO</v>
          </cell>
        </row>
        <row r="127">
          <cell r="B127">
            <v>0</v>
          </cell>
          <cell r="C127">
            <v>127</v>
          </cell>
          <cell r="E127" t="e">
            <v>#VALUE!</v>
          </cell>
          <cell r="F127" t="e">
            <v>#VALUE!</v>
          </cell>
          <cell r="J127" t="str">
            <v>CAMBIELO</v>
          </cell>
        </row>
        <row r="128">
          <cell r="B128">
            <v>0</v>
          </cell>
          <cell r="C128">
            <v>128</v>
          </cell>
          <cell r="E128" t="e">
            <v>#VALUE!</v>
          </cell>
          <cell r="F128" t="e">
            <v>#VALUE!</v>
          </cell>
          <cell r="J128" t="str">
            <v>CAMBIELO</v>
          </cell>
        </row>
        <row r="129">
          <cell r="B129">
            <v>0</v>
          </cell>
          <cell r="C129">
            <v>129</v>
          </cell>
          <cell r="E129" t="e">
            <v>#VALUE!</v>
          </cell>
          <cell r="F129" t="e">
            <v>#VALUE!</v>
          </cell>
          <cell r="J129" t="str">
            <v>CAMBIELO</v>
          </cell>
        </row>
        <row r="130">
          <cell r="B130">
            <v>0</v>
          </cell>
          <cell r="C130">
            <v>130</v>
          </cell>
          <cell r="E130" t="e">
            <v>#VALUE!</v>
          </cell>
          <cell r="F130" t="e">
            <v>#VALUE!</v>
          </cell>
          <cell r="J130" t="str">
            <v>CAMBIELO</v>
          </cell>
        </row>
        <row r="131">
          <cell r="B131">
            <v>0</v>
          </cell>
          <cell r="C131">
            <v>131</v>
          </cell>
          <cell r="E131" t="e">
            <v>#VALUE!</v>
          </cell>
          <cell r="F131" t="e">
            <v>#VALUE!</v>
          </cell>
          <cell r="J131" t="str">
            <v>CAMBIELO</v>
          </cell>
        </row>
        <row r="132">
          <cell r="B132">
            <v>0</v>
          </cell>
          <cell r="C132">
            <v>132</v>
          </cell>
          <cell r="E132" t="e">
            <v>#VALUE!</v>
          </cell>
          <cell r="F132" t="e">
            <v>#VALUE!</v>
          </cell>
          <cell r="J132" t="str">
            <v>CAMBIELO</v>
          </cell>
        </row>
        <row r="133">
          <cell r="B133">
            <v>0</v>
          </cell>
          <cell r="C133">
            <v>133</v>
          </cell>
          <cell r="E133" t="e">
            <v>#VALUE!</v>
          </cell>
          <cell r="F133" t="e">
            <v>#VALUE!</v>
          </cell>
          <cell r="J133" t="str">
            <v>CAMBIELO</v>
          </cell>
        </row>
        <row r="134">
          <cell r="B134">
            <v>0</v>
          </cell>
          <cell r="C134">
            <v>134</v>
          </cell>
          <cell r="E134" t="e">
            <v>#VALUE!</v>
          </cell>
          <cell r="F134" t="e">
            <v>#VALUE!</v>
          </cell>
          <cell r="J134" t="str">
            <v>CAMBIELO</v>
          </cell>
        </row>
        <row r="135">
          <cell r="B135">
            <v>0</v>
          </cell>
          <cell r="C135">
            <v>135</v>
          </cell>
          <cell r="E135" t="e">
            <v>#VALUE!</v>
          </cell>
          <cell r="F135" t="e">
            <v>#VALUE!</v>
          </cell>
          <cell r="J135" t="str">
            <v>CAMBIELO</v>
          </cell>
        </row>
        <row r="136">
          <cell r="B136">
            <v>0</v>
          </cell>
          <cell r="C136">
            <v>136</v>
          </cell>
          <cell r="E136" t="e">
            <v>#VALUE!</v>
          </cell>
          <cell r="F136" t="e">
            <v>#VALUE!</v>
          </cell>
          <cell r="J136" t="str">
            <v>CAMBIELO</v>
          </cell>
        </row>
        <row r="137">
          <cell r="B137">
            <v>0</v>
          </cell>
          <cell r="C137">
            <v>137</v>
          </cell>
          <cell r="E137" t="e">
            <v>#VALUE!</v>
          </cell>
          <cell r="F137" t="e">
            <v>#VALUE!</v>
          </cell>
          <cell r="J137" t="str">
            <v>CAMBIELO</v>
          </cell>
        </row>
        <row r="138">
          <cell r="B138">
            <v>0</v>
          </cell>
          <cell r="C138">
            <v>138</v>
          </cell>
          <cell r="E138" t="e">
            <v>#VALUE!</v>
          </cell>
          <cell r="F138" t="e">
            <v>#VALUE!</v>
          </cell>
          <cell r="J138" t="str">
            <v>CAMBIELO</v>
          </cell>
        </row>
        <row r="139">
          <cell r="B139">
            <v>0</v>
          </cell>
          <cell r="C139">
            <v>139</v>
          </cell>
          <cell r="E139" t="e">
            <v>#VALUE!</v>
          </cell>
          <cell r="F139" t="e">
            <v>#VALUE!</v>
          </cell>
          <cell r="J139" t="str">
            <v>CAMBIELO</v>
          </cell>
        </row>
        <row r="140">
          <cell r="B140">
            <v>0</v>
          </cell>
          <cell r="C140">
            <v>140</v>
          </cell>
          <cell r="E140" t="e">
            <v>#VALUE!</v>
          </cell>
          <cell r="F140" t="e">
            <v>#VALUE!</v>
          </cell>
          <cell r="J140" t="str">
            <v>CAMBIELO</v>
          </cell>
        </row>
        <row r="141">
          <cell r="B141">
            <v>0</v>
          </cell>
          <cell r="C141">
            <v>141</v>
          </cell>
          <cell r="E141" t="e">
            <v>#VALUE!</v>
          </cell>
          <cell r="F141" t="e">
            <v>#VALUE!</v>
          </cell>
          <cell r="J141" t="str">
            <v>CAMBIELO</v>
          </cell>
        </row>
        <row r="142">
          <cell r="B142">
            <v>0</v>
          </cell>
          <cell r="C142">
            <v>142</v>
          </cell>
          <cell r="E142" t="e">
            <v>#VALUE!</v>
          </cell>
          <cell r="F142" t="e">
            <v>#VALUE!</v>
          </cell>
          <cell r="J142" t="str">
            <v>CAMBIELO</v>
          </cell>
        </row>
        <row r="143">
          <cell r="B143">
            <v>0</v>
          </cell>
          <cell r="C143">
            <v>143</v>
          </cell>
          <cell r="E143" t="e">
            <v>#VALUE!</v>
          </cell>
          <cell r="F143" t="e">
            <v>#VALUE!</v>
          </cell>
          <cell r="J143" t="str">
            <v>CAMBIELO</v>
          </cell>
        </row>
        <row r="144">
          <cell r="B144">
            <v>0</v>
          </cell>
          <cell r="C144">
            <v>144</v>
          </cell>
          <cell r="E144" t="e">
            <v>#VALUE!</v>
          </cell>
          <cell r="F144" t="e">
            <v>#VALUE!</v>
          </cell>
          <cell r="J144" t="str">
            <v>CAMBIELO</v>
          </cell>
        </row>
        <row r="145">
          <cell r="B145">
            <v>0</v>
          </cell>
          <cell r="C145">
            <v>145</v>
          </cell>
          <cell r="E145" t="e">
            <v>#VALUE!</v>
          </cell>
          <cell r="F145" t="e">
            <v>#VALUE!</v>
          </cell>
          <cell r="J145" t="str">
            <v>CAMBIELO</v>
          </cell>
        </row>
        <row r="146">
          <cell r="B146">
            <v>0</v>
          </cell>
          <cell r="C146">
            <v>146</v>
          </cell>
          <cell r="E146" t="e">
            <v>#VALUE!</v>
          </cell>
          <cell r="F146" t="e">
            <v>#VALUE!</v>
          </cell>
          <cell r="J146" t="str">
            <v>CAMBIELO</v>
          </cell>
        </row>
        <row r="147">
          <cell r="B147">
            <v>0</v>
          </cell>
          <cell r="C147">
            <v>147</v>
          </cell>
          <cell r="E147" t="e">
            <v>#VALUE!</v>
          </cell>
          <cell r="F147" t="e">
            <v>#VALUE!</v>
          </cell>
          <cell r="J147" t="str">
            <v>CAMBIELO</v>
          </cell>
        </row>
        <row r="148">
          <cell r="B148">
            <v>0</v>
          </cell>
          <cell r="C148">
            <v>148</v>
          </cell>
          <cell r="E148" t="e">
            <v>#VALUE!</v>
          </cell>
          <cell r="F148" t="e">
            <v>#VALUE!</v>
          </cell>
          <cell r="J148" t="str">
            <v>CAMBIELO</v>
          </cell>
        </row>
        <row r="149">
          <cell r="B149">
            <v>0</v>
          </cell>
          <cell r="C149">
            <v>149</v>
          </cell>
          <cell r="E149" t="e">
            <v>#VALUE!</v>
          </cell>
          <cell r="F149" t="e">
            <v>#VALUE!</v>
          </cell>
          <cell r="J149" t="str">
            <v>CAMBIELO</v>
          </cell>
        </row>
        <row r="150">
          <cell r="B150">
            <v>0</v>
          </cell>
          <cell r="C150">
            <v>150</v>
          </cell>
          <cell r="E150" t="e">
            <v>#VALUE!</v>
          </cell>
          <cell r="F150" t="e">
            <v>#VALUE!</v>
          </cell>
          <cell r="J150" t="str">
            <v>CAMBIELO</v>
          </cell>
        </row>
        <row r="151">
          <cell r="B151">
            <v>0</v>
          </cell>
          <cell r="C151">
            <v>151</v>
          </cell>
          <cell r="E151" t="e">
            <v>#VALUE!</v>
          </cell>
          <cell r="F151" t="e">
            <v>#VALUE!</v>
          </cell>
          <cell r="J151" t="str">
            <v>CAMBIELO</v>
          </cell>
        </row>
        <row r="152">
          <cell r="B152">
            <v>0</v>
          </cell>
          <cell r="C152">
            <v>152</v>
          </cell>
          <cell r="E152" t="e">
            <v>#VALUE!</v>
          </cell>
          <cell r="F152" t="e">
            <v>#VALUE!</v>
          </cell>
          <cell r="J152" t="str">
            <v>CAMBIELO</v>
          </cell>
        </row>
        <row r="153">
          <cell r="B153">
            <v>0</v>
          </cell>
          <cell r="C153">
            <v>153</v>
          </cell>
          <cell r="E153" t="e">
            <v>#VALUE!</v>
          </cell>
          <cell r="F153" t="e">
            <v>#VALUE!</v>
          </cell>
          <cell r="J153" t="str">
            <v>CAMBIELO</v>
          </cell>
        </row>
        <row r="154">
          <cell r="B154">
            <v>0</v>
          </cell>
          <cell r="C154">
            <v>154</v>
          </cell>
          <cell r="E154" t="e">
            <v>#VALUE!</v>
          </cell>
          <cell r="F154" t="e">
            <v>#VALUE!</v>
          </cell>
          <cell r="J154" t="str">
            <v>CAMBIELO</v>
          </cell>
        </row>
        <row r="155">
          <cell r="B155">
            <v>0</v>
          </cell>
          <cell r="C155">
            <v>155</v>
          </cell>
          <cell r="E155" t="e">
            <v>#VALUE!</v>
          </cell>
          <cell r="F155" t="e">
            <v>#VALUE!</v>
          </cell>
          <cell r="J155" t="str">
            <v>CAMBIELO</v>
          </cell>
        </row>
        <row r="156">
          <cell r="B156">
            <v>0</v>
          </cell>
          <cell r="C156">
            <v>156</v>
          </cell>
          <cell r="E156" t="e">
            <v>#VALUE!</v>
          </cell>
          <cell r="F156" t="e">
            <v>#VALUE!</v>
          </cell>
          <cell r="J156" t="str">
            <v>CAMBIELO</v>
          </cell>
        </row>
        <row r="157">
          <cell r="B157">
            <v>0</v>
          </cell>
          <cell r="C157">
            <v>157</v>
          </cell>
          <cell r="E157" t="e">
            <v>#VALUE!</v>
          </cell>
          <cell r="F157" t="e">
            <v>#VALUE!</v>
          </cell>
          <cell r="J157" t="str">
            <v>CAMBIELO</v>
          </cell>
        </row>
        <row r="158">
          <cell r="B158">
            <v>0</v>
          </cell>
          <cell r="C158">
            <v>158</v>
          </cell>
          <cell r="E158" t="e">
            <v>#VALUE!</v>
          </cell>
          <cell r="F158" t="e">
            <v>#VALUE!</v>
          </cell>
          <cell r="J158" t="str">
            <v>CAMBIELO</v>
          </cell>
        </row>
        <row r="159">
          <cell r="B159">
            <v>0</v>
          </cell>
          <cell r="C159">
            <v>159</v>
          </cell>
          <cell r="E159" t="e">
            <v>#VALUE!</v>
          </cell>
          <cell r="F159" t="e">
            <v>#VALUE!</v>
          </cell>
          <cell r="J159" t="str">
            <v>CAMBIELO</v>
          </cell>
        </row>
        <row r="160">
          <cell r="B160">
            <v>0</v>
          </cell>
          <cell r="C160">
            <v>160</v>
          </cell>
          <cell r="E160" t="e">
            <v>#VALUE!</v>
          </cell>
          <cell r="F160" t="e">
            <v>#VALUE!</v>
          </cell>
          <cell r="J160" t="str">
            <v>CAMBIELO</v>
          </cell>
        </row>
        <row r="161">
          <cell r="B161">
            <v>0</v>
          </cell>
          <cell r="C161">
            <v>161</v>
          </cell>
          <cell r="E161" t="e">
            <v>#VALUE!</v>
          </cell>
          <cell r="F161" t="e">
            <v>#VALUE!</v>
          </cell>
          <cell r="J161" t="str">
            <v>CAMBIELO</v>
          </cell>
        </row>
        <row r="162">
          <cell r="B162">
            <v>0</v>
          </cell>
          <cell r="C162">
            <v>162</v>
          </cell>
          <cell r="E162" t="e">
            <v>#VALUE!</v>
          </cell>
          <cell r="F162" t="e">
            <v>#VALUE!</v>
          </cell>
          <cell r="J162" t="str">
            <v>CAMBIELO</v>
          </cell>
        </row>
        <row r="163">
          <cell r="B163">
            <v>0</v>
          </cell>
          <cell r="C163">
            <v>163</v>
          </cell>
          <cell r="E163" t="e">
            <v>#VALUE!</v>
          </cell>
          <cell r="F163" t="e">
            <v>#VALUE!</v>
          </cell>
          <cell r="J163" t="str">
            <v>CAMBIELO</v>
          </cell>
        </row>
        <row r="164">
          <cell r="B164">
            <v>0</v>
          </cell>
          <cell r="C164">
            <v>164</v>
          </cell>
          <cell r="E164" t="e">
            <v>#VALUE!</v>
          </cell>
          <cell r="F164" t="e">
            <v>#VALUE!</v>
          </cell>
          <cell r="J164" t="str">
            <v>CAMBIELO</v>
          </cell>
        </row>
        <row r="165">
          <cell r="B165">
            <v>0</v>
          </cell>
          <cell r="C165">
            <v>165</v>
          </cell>
          <cell r="E165" t="e">
            <v>#VALUE!</v>
          </cell>
          <cell r="F165" t="e">
            <v>#VALUE!</v>
          </cell>
          <cell r="J165" t="str">
            <v>CAMBIELO</v>
          </cell>
        </row>
        <row r="166">
          <cell r="B166">
            <v>0</v>
          </cell>
          <cell r="C166">
            <v>166</v>
          </cell>
          <cell r="E166" t="e">
            <v>#VALUE!</v>
          </cell>
          <cell r="F166" t="e">
            <v>#VALUE!</v>
          </cell>
          <cell r="J166" t="str">
            <v>CAMBIELO</v>
          </cell>
        </row>
        <row r="167">
          <cell r="B167">
            <v>0</v>
          </cell>
          <cell r="C167">
            <v>167</v>
          </cell>
          <cell r="E167" t="e">
            <v>#VALUE!</v>
          </cell>
          <cell r="F167" t="e">
            <v>#VALUE!</v>
          </cell>
          <cell r="J167" t="str">
            <v>CAMBIELO</v>
          </cell>
        </row>
        <row r="168">
          <cell r="B168">
            <v>0</v>
          </cell>
          <cell r="C168">
            <v>168</v>
          </cell>
          <cell r="E168" t="e">
            <v>#VALUE!</v>
          </cell>
          <cell r="F168" t="e">
            <v>#VALUE!</v>
          </cell>
          <cell r="J168" t="str">
            <v>CAMBIELO</v>
          </cell>
        </row>
        <row r="169">
          <cell r="B169">
            <v>0</v>
          </cell>
          <cell r="C169">
            <v>169</v>
          </cell>
          <cell r="E169" t="e">
            <v>#VALUE!</v>
          </cell>
          <cell r="F169" t="e">
            <v>#VALUE!</v>
          </cell>
          <cell r="J169" t="str">
            <v>CAMBIELO</v>
          </cell>
        </row>
        <row r="170">
          <cell r="B170">
            <v>0</v>
          </cell>
          <cell r="C170">
            <v>170</v>
          </cell>
          <cell r="E170" t="e">
            <v>#VALUE!</v>
          </cell>
          <cell r="F170" t="e">
            <v>#VALUE!</v>
          </cell>
          <cell r="J170" t="str">
            <v>CAMBIELO</v>
          </cell>
        </row>
        <row r="171">
          <cell r="B171">
            <v>0</v>
          </cell>
          <cell r="C171">
            <v>171</v>
          </cell>
          <cell r="E171" t="e">
            <v>#VALUE!</v>
          </cell>
          <cell r="F171" t="e">
            <v>#VALUE!</v>
          </cell>
          <cell r="J171" t="str">
            <v>CAMBIELO</v>
          </cell>
        </row>
        <row r="172">
          <cell r="B172">
            <v>0</v>
          </cell>
          <cell r="C172">
            <v>172</v>
          </cell>
          <cell r="E172" t="e">
            <v>#VALUE!</v>
          </cell>
          <cell r="F172" t="e">
            <v>#VALUE!</v>
          </cell>
          <cell r="J172" t="str">
            <v>CAMBIELO</v>
          </cell>
        </row>
        <row r="173">
          <cell r="B173">
            <v>0</v>
          </cell>
          <cell r="C173">
            <v>173</v>
          </cell>
          <cell r="E173" t="e">
            <v>#VALUE!</v>
          </cell>
          <cell r="F173" t="e">
            <v>#VALUE!</v>
          </cell>
          <cell r="J173" t="str">
            <v>CAMBIELO</v>
          </cell>
        </row>
        <row r="174">
          <cell r="B174">
            <v>0</v>
          </cell>
          <cell r="C174">
            <v>174</v>
          </cell>
          <cell r="E174" t="e">
            <v>#VALUE!</v>
          </cell>
          <cell r="F174" t="e">
            <v>#VALUE!</v>
          </cell>
          <cell r="J174" t="str">
            <v>CAMBIELO</v>
          </cell>
        </row>
        <row r="175">
          <cell r="B175">
            <v>0</v>
          </cell>
          <cell r="C175">
            <v>175</v>
          </cell>
          <cell r="E175" t="e">
            <v>#VALUE!</v>
          </cell>
          <cell r="F175" t="e">
            <v>#VALUE!</v>
          </cell>
          <cell r="J175" t="str">
            <v>CAMBIELO</v>
          </cell>
        </row>
        <row r="176">
          <cell r="B176">
            <v>0</v>
          </cell>
          <cell r="C176">
            <v>176</v>
          </cell>
          <cell r="E176" t="e">
            <v>#VALUE!</v>
          </cell>
          <cell r="F176" t="e">
            <v>#VALUE!</v>
          </cell>
          <cell r="J176" t="str">
            <v>CAMBIELO</v>
          </cell>
        </row>
        <row r="177">
          <cell r="B177">
            <v>0</v>
          </cell>
          <cell r="C177">
            <v>177</v>
          </cell>
          <cell r="E177" t="e">
            <v>#VALUE!</v>
          </cell>
          <cell r="F177" t="e">
            <v>#VALUE!</v>
          </cell>
          <cell r="J177" t="str">
            <v>CAMBIELO</v>
          </cell>
        </row>
        <row r="178">
          <cell r="B178">
            <v>0</v>
          </cell>
          <cell r="C178">
            <v>178</v>
          </cell>
          <cell r="E178" t="e">
            <v>#VALUE!</v>
          </cell>
          <cell r="F178" t="e">
            <v>#VALUE!</v>
          </cell>
          <cell r="J178" t="str">
            <v>CAMBIELO</v>
          </cell>
        </row>
        <row r="179">
          <cell r="B179">
            <v>0</v>
          </cell>
          <cell r="C179">
            <v>179</v>
          </cell>
          <cell r="E179" t="e">
            <v>#VALUE!</v>
          </cell>
          <cell r="F179" t="e">
            <v>#VALUE!</v>
          </cell>
          <cell r="J179" t="str">
            <v>CAMBIELO</v>
          </cell>
        </row>
        <row r="180">
          <cell r="B180">
            <v>0</v>
          </cell>
          <cell r="C180">
            <v>180</v>
          </cell>
          <cell r="E180" t="e">
            <v>#VALUE!</v>
          </cell>
          <cell r="F180" t="e">
            <v>#VALUE!</v>
          </cell>
          <cell r="J180" t="str">
            <v>CAMBIELO</v>
          </cell>
        </row>
        <row r="181">
          <cell r="B181">
            <v>0</v>
          </cell>
          <cell r="C181">
            <v>181</v>
          </cell>
          <cell r="E181" t="e">
            <v>#VALUE!</v>
          </cell>
          <cell r="F181" t="e">
            <v>#VALUE!</v>
          </cell>
          <cell r="J181" t="str">
            <v>CAMBIELO</v>
          </cell>
        </row>
        <row r="182">
          <cell r="B182">
            <v>0</v>
          </cell>
          <cell r="C182">
            <v>182</v>
          </cell>
          <cell r="E182" t="e">
            <v>#VALUE!</v>
          </cell>
          <cell r="F182" t="e">
            <v>#VALUE!</v>
          </cell>
          <cell r="J182" t="str">
            <v>CAMBIELO</v>
          </cell>
        </row>
        <row r="183">
          <cell r="B183">
            <v>0</v>
          </cell>
          <cell r="C183">
            <v>183</v>
          </cell>
          <cell r="E183" t="e">
            <v>#VALUE!</v>
          </cell>
          <cell r="F183" t="e">
            <v>#VALUE!</v>
          </cell>
          <cell r="J183" t="str">
            <v>CAMBIELO</v>
          </cell>
        </row>
        <row r="184">
          <cell r="B184">
            <v>0</v>
          </cell>
          <cell r="C184">
            <v>184</v>
          </cell>
          <cell r="E184" t="e">
            <v>#VALUE!</v>
          </cell>
          <cell r="F184" t="e">
            <v>#VALUE!</v>
          </cell>
          <cell r="J184" t="str">
            <v>CAMBIELO</v>
          </cell>
        </row>
        <row r="185">
          <cell r="B185">
            <v>0</v>
          </cell>
          <cell r="C185">
            <v>185</v>
          </cell>
          <cell r="E185" t="e">
            <v>#VALUE!</v>
          </cell>
          <cell r="F185" t="e">
            <v>#VALUE!</v>
          </cell>
          <cell r="J185" t="str">
            <v>CAMBIELO</v>
          </cell>
        </row>
        <row r="186">
          <cell r="B186">
            <v>0</v>
          </cell>
          <cell r="C186">
            <v>186</v>
          </cell>
          <cell r="E186" t="e">
            <v>#VALUE!</v>
          </cell>
          <cell r="F186" t="e">
            <v>#VALUE!</v>
          </cell>
          <cell r="J186" t="str">
            <v>CAMBIELO</v>
          </cell>
        </row>
        <row r="187">
          <cell r="B187">
            <v>0</v>
          </cell>
          <cell r="C187">
            <v>187</v>
          </cell>
          <cell r="E187" t="e">
            <v>#VALUE!</v>
          </cell>
          <cell r="F187" t="e">
            <v>#VALUE!</v>
          </cell>
          <cell r="J187" t="str">
            <v>CAMBIELO</v>
          </cell>
        </row>
        <row r="188">
          <cell r="B188">
            <v>0</v>
          </cell>
          <cell r="C188">
            <v>188</v>
          </cell>
          <cell r="E188" t="e">
            <v>#VALUE!</v>
          </cell>
          <cell r="F188" t="e">
            <v>#VALUE!</v>
          </cell>
          <cell r="J188" t="str">
            <v>CAMBIELO</v>
          </cell>
        </row>
        <row r="189">
          <cell r="B189">
            <v>0</v>
          </cell>
          <cell r="C189">
            <v>189</v>
          </cell>
          <cell r="E189" t="e">
            <v>#VALUE!</v>
          </cell>
          <cell r="F189" t="e">
            <v>#VALUE!</v>
          </cell>
          <cell r="J189" t="str">
            <v>CAMBIELO</v>
          </cell>
        </row>
        <row r="190">
          <cell r="B190">
            <v>0</v>
          </cell>
          <cell r="C190">
            <v>190</v>
          </cell>
          <cell r="E190" t="e">
            <v>#VALUE!</v>
          </cell>
          <cell r="F190" t="e">
            <v>#VALUE!</v>
          </cell>
          <cell r="J190" t="str">
            <v>CAMBIELO</v>
          </cell>
        </row>
        <row r="191">
          <cell r="B191">
            <v>0</v>
          </cell>
          <cell r="C191">
            <v>191</v>
          </cell>
          <cell r="E191" t="e">
            <v>#VALUE!</v>
          </cell>
          <cell r="F191" t="e">
            <v>#VALUE!</v>
          </cell>
          <cell r="J191" t="str">
            <v>CAMBIELO</v>
          </cell>
        </row>
        <row r="192">
          <cell r="B192">
            <v>0</v>
          </cell>
          <cell r="C192">
            <v>192</v>
          </cell>
          <cell r="E192" t="e">
            <v>#VALUE!</v>
          </cell>
          <cell r="F192" t="e">
            <v>#VALUE!</v>
          </cell>
          <cell r="J192" t="str">
            <v>CAMBIELO</v>
          </cell>
        </row>
        <row r="193">
          <cell r="B193">
            <v>0</v>
          </cell>
          <cell r="C193">
            <v>193</v>
          </cell>
          <cell r="E193" t="e">
            <v>#VALUE!</v>
          </cell>
          <cell r="F193" t="e">
            <v>#VALUE!</v>
          </cell>
          <cell r="J193" t="str">
            <v>CAMBIELO</v>
          </cell>
        </row>
        <row r="194">
          <cell r="B194">
            <v>0</v>
          </cell>
          <cell r="C194">
            <v>194</v>
          </cell>
          <cell r="E194" t="e">
            <v>#VALUE!</v>
          </cell>
          <cell r="F194" t="e">
            <v>#VALUE!</v>
          </cell>
          <cell r="J194" t="str">
            <v>CAMBIELO</v>
          </cell>
        </row>
        <row r="195">
          <cell r="B195">
            <v>0</v>
          </cell>
          <cell r="C195">
            <v>195</v>
          </cell>
          <cell r="E195" t="e">
            <v>#VALUE!</v>
          </cell>
          <cell r="F195" t="e">
            <v>#VALUE!</v>
          </cell>
          <cell r="J195" t="str">
            <v>CAMBIELO</v>
          </cell>
        </row>
        <row r="196">
          <cell r="B196">
            <v>0</v>
          </cell>
          <cell r="C196">
            <v>196</v>
          </cell>
          <cell r="E196" t="e">
            <v>#VALUE!</v>
          </cell>
          <cell r="F196" t="e">
            <v>#VALUE!</v>
          </cell>
          <cell r="J196" t="str">
            <v>CAMBIELO</v>
          </cell>
        </row>
        <row r="197">
          <cell r="B197">
            <v>0</v>
          </cell>
          <cell r="C197">
            <v>197</v>
          </cell>
          <cell r="E197" t="e">
            <v>#VALUE!</v>
          </cell>
          <cell r="F197" t="e">
            <v>#VALUE!</v>
          </cell>
          <cell r="J197" t="str">
            <v>CAMBIELO</v>
          </cell>
        </row>
        <row r="198">
          <cell r="B198">
            <v>0</v>
          </cell>
          <cell r="C198">
            <v>198</v>
          </cell>
          <cell r="E198" t="e">
            <v>#VALUE!</v>
          </cell>
          <cell r="F198" t="e">
            <v>#VALUE!</v>
          </cell>
          <cell r="J198" t="str">
            <v>CAMBIELO</v>
          </cell>
        </row>
        <row r="199">
          <cell r="B199">
            <v>0</v>
          </cell>
          <cell r="C199">
            <v>199</v>
          </cell>
          <cell r="E199" t="e">
            <v>#VALUE!</v>
          </cell>
          <cell r="F199" t="e">
            <v>#VALUE!</v>
          </cell>
          <cell r="J199" t="str">
            <v>CAMBIELO</v>
          </cell>
        </row>
        <row r="200">
          <cell r="B200">
            <v>0</v>
          </cell>
          <cell r="C200">
            <v>200</v>
          </cell>
          <cell r="E200" t="e">
            <v>#VALUE!</v>
          </cell>
          <cell r="F200" t="e">
            <v>#VALUE!</v>
          </cell>
          <cell r="J200" t="str">
            <v>CAMBIELO</v>
          </cell>
        </row>
        <row r="201">
          <cell r="B201">
            <v>0</v>
          </cell>
          <cell r="C201">
            <v>201</v>
          </cell>
          <cell r="E201" t="e">
            <v>#VALUE!</v>
          </cell>
          <cell r="F201" t="e">
            <v>#VALUE!</v>
          </cell>
          <cell r="J201" t="str">
            <v>CAMBIELO</v>
          </cell>
        </row>
        <row r="202">
          <cell r="B202">
            <v>0</v>
          </cell>
          <cell r="C202">
            <v>202</v>
          </cell>
          <cell r="E202" t="e">
            <v>#VALUE!</v>
          </cell>
          <cell r="F202" t="e">
            <v>#VALUE!</v>
          </cell>
          <cell r="J202" t="str">
            <v>CAMBIELO</v>
          </cell>
        </row>
        <row r="203">
          <cell r="B203">
            <v>0</v>
          </cell>
          <cell r="C203">
            <v>203</v>
          </cell>
          <cell r="E203" t="e">
            <v>#VALUE!</v>
          </cell>
          <cell r="F203" t="e">
            <v>#VALUE!</v>
          </cell>
          <cell r="J203" t="str">
            <v>CAMBIELO</v>
          </cell>
        </row>
        <row r="204">
          <cell r="B204">
            <v>0</v>
          </cell>
          <cell r="C204">
            <v>204</v>
          </cell>
          <cell r="E204" t="e">
            <v>#VALUE!</v>
          </cell>
          <cell r="F204" t="e">
            <v>#VALUE!</v>
          </cell>
          <cell r="J204" t="str">
            <v>CAMBIELO</v>
          </cell>
        </row>
        <row r="205">
          <cell r="B205">
            <v>0</v>
          </cell>
          <cell r="C205">
            <v>205</v>
          </cell>
          <cell r="E205" t="e">
            <v>#VALUE!</v>
          </cell>
          <cell r="F205" t="e">
            <v>#VALUE!</v>
          </cell>
          <cell r="J205" t="str">
            <v>CAMBIELO</v>
          </cell>
        </row>
        <row r="206">
          <cell r="B206">
            <v>0</v>
          </cell>
          <cell r="C206">
            <v>206</v>
          </cell>
          <cell r="E206" t="e">
            <v>#VALUE!</v>
          </cell>
          <cell r="F206" t="e">
            <v>#VALUE!</v>
          </cell>
          <cell r="J206" t="str">
            <v>CAMBIELO</v>
          </cell>
        </row>
        <row r="207">
          <cell r="B207">
            <v>0</v>
          </cell>
          <cell r="C207">
            <v>207</v>
          </cell>
          <cell r="E207" t="e">
            <v>#VALUE!</v>
          </cell>
          <cell r="F207" t="e">
            <v>#VALUE!</v>
          </cell>
          <cell r="J207" t="str">
            <v>CAMBIELO</v>
          </cell>
        </row>
        <row r="208">
          <cell r="B208">
            <v>0</v>
          </cell>
          <cell r="C208">
            <v>208</v>
          </cell>
          <cell r="E208" t="e">
            <v>#VALUE!</v>
          </cell>
          <cell r="F208" t="e">
            <v>#VALUE!</v>
          </cell>
          <cell r="J208" t="str">
            <v>CAMBIELO</v>
          </cell>
        </row>
        <row r="209">
          <cell r="B209">
            <v>0</v>
          </cell>
          <cell r="C209">
            <v>209</v>
          </cell>
          <cell r="E209" t="e">
            <v>#VALUE!</v>
          </cell>
          <cell r="F209" t="e">
            <v>#VALUE!</v>
          </cell>
          <cell r="J209" t="str">
            <v>CAMBIELO</v>
          </cell>
        </row>
        <row r="210">
          <cell r="B210">
            <v>0</v>
          </cell>
          <cell r="C210">
            <v>210</v>
          </cell>
          <cell r="E210" t="e">
            <v>#VALUE!</v>
          </cell>
          <cell r="F210" t="e">
            <v>#VALUE!</v>
          </cell>
          <cell r="J210" t="str">
            <v>CAMBIELO</v>
          </cell>
        </row>
        <row r="211">
          <cell r="B211">
            <v>0</v>
          </cell>
          <cell r="C211">
            <v>211</v>
          </cell>
          <cell r="E211" t="e">
            <v>#VALUE!</v>
          </cell>
          <cell r="F211" t="e">
            <v>#VALUE!</v>
          </cell>
          <cell r="J211" t="str">
            <v>CAMBIELO</v>
          </cell>
        </row>
        <row r="212">
          <cell r="B212">
            <v>0</v>
          </cell>
          <cell r="C212">
            <v>212</v>
          </cell>
          <cell r="E212" t="e">
            <v>#VALUE!</v>
          </cell>
          <cell r="F212" t="e">
            <v>#VALUE!</v>
          </cell>
          <cell r="J212" t="str">
            <v>CAMBIELO</v>
          </cell>
        </row>
        <row r="213">
          <cell r="B213">
            <v>0</v>
          </cell>
          <cell r="C213">
            <v>213</v>
          </cell>
          <cell r="E213" t="e">
            <v>#VALUE!</v>
          </cell>
          <cell r="F213" t="e">
            <v>#VALUE!</v>
          </cell>
          <cell r="J213" t="str">
            <v>CAMBIELO</v>
          </cell>
        </row>
        <row r="214">
          <cell r="B214">
            <v>0</v>
          </cell>
          <cell r="C214">
            <v>214</v>
          </cell>
          <cell r="E214" t="e">
            <v>#VALUE!</v>
          </cell>
          <cell r="F214" t="e">
            <v>#VALUE!</v>
          </cell>
          <cell r="J214" t="str">
            <v>CAMBIELO</v>
          </cell>
        </row>
        <row r="215">
          <cell r="B215">
            <v>0</v>
          </cell>
          <cell r="C215">
            <v>215</v>
          </cell>
          <cell r="E215" t="e">
            <v>#VALUE!</v>
          </cell>
          <cell r="F215" t="e">
            <v>#VALUE!</v>
          </cell>
          <cell r="J215" t="str">
            <v>CAMBIELO</v>
          </cell>
        </row>
        <row r="216">
          <cell r="B216">
            <v>0</v>
          </cell>
          <cell r="C216">
            <v>216</v>
          </cell>
          <cell r="E216" t="e">
            <v>#VALUE!</v>
          </cell>
          <cell r="F216" t="e">
            <v>#VALUE!</v>
          </cell>
          <cell r="J216" t="str">
            <v>CAMBIELO</v>
          </cell>
        </row>
        <row r="217">
          <cell r="B217">
            <v>0</v>
          </cell>
          <cell r="C217">
            <v>217</v>
          </cell>
          <cell r="E217" t="e">
            <v>#VALUE!</v>
          </cell>
          <cell r="F217" t="e">
            <v>#VALUE!</v>
          </cell>
          <cell r="J217" t="str">
            <v>CAMBIELO</v>
          </cell>
        </row>
        <row r="218">
          <cell r="B218">
            <v>0</v>
          </cell>
          <cell r="C218">
            <v>218</v>
          </cell>
          <cell r="E218" t="e">
            <v>#VALUE!</v>
          </cell>
          <cell r="F218" t="e">
            <v>#VALUE!</v>
          </cell>
          <cell r="J218" t="str">
            <v>CAMBIELO</v>
          </cell>
        </row>
        <row r="219">
          <cell r="B219">
            <v>0</v>
          </cell>
          <cell r="C219">
            <v>219</v>
          </cell>
          <cell r="E219" t="e">
            <v>#VALUE!</v>
          </cell>
          <cell r="F219" t="e">
            <v>#VALUE!</v>
          </cell>
          <cell r="J219" t="str">
            <v>CAMBIELO</v>
          </cell>
        </row>
        <row r="220">
          <cell r="B220">
            <v>0</v>
          </cell>
          <cell r="C220">
            <v>220</v>
          </cell>
          <cell r="E220" t="e">
            <v>#VALUE!</v>
          </cell>
          <cell r="F220" t="e">
            <v>#VALUE!</v>
          </cell>
          <cell r="J220" t="str">
            <v>CAMBIELO</v>
          </cell>
        </row>
        <row r="221">
          <cell r="B221">
            <v>0</v>
          </cell>
          <cell r="C221">
            <v>221</v>
          </cell>
          <cell r="E221" t="e">
            <v>#VALUE!</v>
          </cell>
          <cell r="F221" t="e">
            <v>#VALUE!</v>
          </cell>
          <cell r="J221" t="str">
            <v>CAMBIELO</v>
          </cell>
        </row>
        <row r="222">
          <cell r="B222">
            <v>0</v>
          </cell>
          <cell r="C222">
            <v>222</v>
          </cell>
          <cell r="E222" t="e">
            <v>#VALUE!</v>
          </cell>
          <cell r="F222" t="e">
            <v>#VALUE!</v>
          </cell>
          <cell r="J222" t="str">
            <v>CAMBIELO</v>
          </cell>
        </row>
        <row r="223">
          <cell r="B223">
            <v>0</v>
          </cell>
          <cell r="C223">
            <v>223</v>
          </cell>
          <cell r="E223" t="e">
            <v>#VALUE!</v>
          </cell>
          <cell r="F223" t="e">
            <v>#VALUE!</v>
          </cell>
          <cell r="J223" t="str">
            <v>CAMBIELO</v>
          </cell>
        </row>
        <row r="224">
          <cell r="B224">
            <v>0</v>
          </cell>
          <cell r="C224">
            <v>224</v>
          </cell>
          <cell r="E224" t="e">
            <v>#VALUE!</v>
          </cell>
          <cell r="F224" t="e">
            <v>#VALUE!</v>
          </cell>
          <cell r="J224" t="str">
            <v>CAMBIELO</v>
          </cell>
        </row>
        <row r="225">
          <cell r="B225">
            <v>0</v>
          </cell>
          <cell r="C225">
            <v>225</v>
          </cell>
          <cell r="E225" t="e">
            <v>#VALUE!</v>
          </cell>
          <cell r="F225" t="e">
            <v>#VALUE!</v>
          </cell>
          <cell r="J225" t="str">
            <v>CAMBIELO</v>
          </cell>
        </row>
        <row r="226">
          <cell r="B226">
            <v>0</v>
          </cell>
          <cell r="C226">
            <v>226</v>
          </cell>
          <cell r="E226" t="e">
            <v>#VALUE!</v>
          </cell>
          <cell r="F226" t="e">
            <v>#VALUE!</v>
          </cell>
          <cell r="J226" t="str">
            <v>CAMBIELO</v>
          </cell>
        </row>
        <row r="227">
          <cell r="B227">
            <v>0</v>
          </cell>
          <cell r="C227">
            <v>227</v>
          </cell>
          <cell r="E227" t="e">
            <v>#VALUE!</v>
          </cell>
          <cell r="F227" t="e">
            <v>#VALUE!</v>
          </cell>
          <cell r="J227" t="str">
            <v>CAMBIELO</v>
          </cell>
        </row>
        <row r="228">
          <cell r="B228">
            <v>0</v>
          </cell>
          <cell r="C228">
            <v>228</v>
          </cell>
          <cell r="E228" t="e">
            <v>#VALUE!</v>
          </cell>
          <cell r="F228" t="e">
            <v>#VALUE!</v>
          </cell>
          <cell r="J228" t="str">
            <v>CAMBIELO</v>
          </cell>
        </row>
        <row r="229">
          <cell r="B229">
            <v>0</v>
          </cell>
          <cell r="C229">
            <v>229</v>
          </cell>
          <cell r="E229" t="e">
            <v>#VALUE!</v>
          </cell>
          <cell r="F229" t="e">
            <v>#VALUE!</v>
          </cell>
          <cell r="J229" t="str">
            <v>CAMBIELO</v>
          </cell>
        </row>
        <row r="230">
          <cell r="B230">
            <v>0</v>
          </cell>
          <cell r="C230">
            <v>230</v>
          </cell>
          <cell r="E230" t="e">
            <v>#VALUE!</v>
          </cell>
          <cell r="F230" t="e">
            <v>#VALUE!</v>
          </cell>
          <cell r="J230" t="str">
            <v>CAMBIELO</v>
          </cell>
        </row>
        <row r="231">
          <cell r="B231">
            <v>0</v>
          </cell>
          <cell r="C231">
            <v>231</v>
          </cell>
          <cell r="E231" t="e">
            <v>#VALUE!</v>
          </cell>
          <cell r="F231" t="e">
            <v>#VALUE!</v>
          </cell>
          <cell r="J231" t="str">
            <v>CAMBIELO</v>
          </cell>
        </row>
        <row r="232">
          <cell r="B232">
            <v>0</v>
          </cell>
          <cell r="C232">
            <v>232</v>
          </cell>
          <cell r="E232" t="e">
            <v>#VALUE!</v>
          </cell>
          <cell r="F232" t="e">
            <v>#VALUE!</v>
          </cell>
          <cell r="J232" t="str">
            <v>CAMBIELO</v>
          </cell>
        </row>
        <row r="233">
          <cell r="B233">
            <v>0</v>
          </cell>
          <cell r="C233">
            <v>233</v>
          </cell>
          <cell r="E233" t="e">
            <v>#VALUE!</v>
          </cell>
          <cell r="F233" t="e">
            <v>#VALUE!</v>
          </cell>
          <cell r="J233" t="str">
            <v>CAMBIELO</v>
          </cell>
        </row>
        <row r="234">
          <cell r="B234">
            <v>0</v>
          </cell>
          <cell r="C234">
            <v>234</v>
          </cell>
          <cell r="E234" t="e">
            <v>#VALUE!</v>
          </cell>
          <cell r="F234" t="e">
            <v>#VALUE!</v>
          </cell>
          <cell r="J234" t="str">
            <v>CAMBIELO</v>
          </cell>
        </row>
        <row r="235">
          <cell r="B235">
            <v>0</v>
          </cell>
          <cell r="C235">
            <v>235</v>
          </cell>
          <cell r="E235" t="e">
            <v>#VALUE!</v>
          </cell>
          <cell r="F235" t="e">
            <v>#VALUE!</v>
          </cell>
          <cell r="J235" t="str">
            <v>CAMBIELO</v>
          </cell>
        </row>
        <row r="236">
          <cell r="B236">
            <v>0</v>
          </cell>
          <cell r="C236">
            <v>236</v>
          </cell>
          <cell r="E236" t="e">
            <v>#VALUE!</v>
          </cell>
          <cell r="F236" t="e">
            <v>#VALUE!</v>
          </cell>
          <cell r="J236" t="str">
            <v>CAMBIELO</v>
          </cell>
        </row>
        <row r="237">
          <cell r="B237">
            <v>0</v>
          </cell>
          <cell r="C237">
            <v>237</v>
          </cell>
          <cell r="E237" t="e">
            <v>#VALUE!</v>
          </cell>
          <cell r="F237" t="e">
            <v>#VALUE!</v>
          </cell>
          <cell r="J237" t="str">
            <v>CAMBIELO</v>
          </cell>
        </row>
        <row r="238">
          <cell r="B238">
            <v>0</v>
          </cell>
          <cell r="C238">
            <v>238</v>
          </cell>
          <cell r="E238" t="e">
            <v>#VALUE!</v>
          </cell>
          <cell r="F238" t="e">
            <v>#VALUE!</v>
          </cell>
          <cell r="J238" t="str">
            <v>CAMBIELO</v>
          </cell>
        </row>
        <row r="239">
          <cell r="B239">
            <v>0</v>
          </cell>
          <cell r="C239">
            <v>239</v>
          </cell>
          <cell r="E239" t="e">
            <v>#VALUE!</v>
          </cell>
          <cell r="F239" t="e">
            <v>#VALUE!</v>
          </cell>
          <cell r="J239" t="str">
            <v>CAMBIELO</v>
          </cell>
        </row>
        <row r="240">
          <cell r="B240">
            <v>0</v>
          </cell>
          <cell r="C240">
            <v>240</v>
          </cell>
          <cell r="E240" t="e">
            <v>#VALUE!</v>
          </cell>
          <cell r="F240" t="e">
            <v>#VALUE!</v>
          </cell>
          <cell r="J240" t="str">
            <v>CAMBIELO</v>
          </cell>
        </row>
        <row r="241">
          <cell r="B241">
            <v>0</v>
          </cell>
          <cell r="C241">
            <v>241</v>
          </cell>
          <cell r="E241" t="e">
            <v>#VALUE!</v>
          </cell>
          <cell r="F241" t="e">
            <v>#VALUE!</v>
          </cell>
          <cell r="J241" t="str">
            <v>CAMBIELO</v>
          </cell>
        </row>
        <row r="242">
          <cell r="B242">
            <v>0</v>
          </cell>
          <cell r="C242">
            <v>242</v>
          </cell>
          <cell r="E242" t="e">
            <v>#VALUE!</v>
          </cell>
          <cell r="F242" t="e">
            <v>#VALUE!</v>
          </cell>
          <cell r="J242" t="str">
            <v>CAMBIELO</v>
          </cell>
        </row>
        <row r="243">
          <cell r="B243">
            <v>0</v>
          </cell>
          <cell r="C243">
            <v>243</v>
          </cell>
          <cell r="E243" t="e">
            <v>#VALUE!</v>
          </cell>
          <cell r="F243" t="e">
            <v>#VALUE!</v>
          </cell>
          <cell r="J243" t="str">
            <v>CAMBIELO</v>
          </cell>
        </row>
        <row r="244">
          <cell r="B244">
            <v>0</v>
          </cell>
          <cell r="C244">
            <v>244</v>
          </cell>
          <cell r="E244" t="e">
            <v>#VALUE!</v>
          </cell>
          <cell r="F244" t="e">
            <v>#VALUE!</v>
          </cell>
          <cell r="J244" t="str">
            <v>CAMBIELO</v>
          </cell>
        </row>
        <row r="245">
          <cell r="B245">
            <v>0</v>
          </cell>
          <cell r="C245">
            <v>245</v>
          </cell>
          <cell r="E245" t="e">
            <v>#VALUE!</v>
          </cell>
          <cell r="F245" t="e">
            <v>#VALUE!</v>
          </cell>
          <cell r="J245" t="str">
            <v>CAMBIELO</v>
          </cell>
        </row>
        <row r="246">
          <cell r="B246">
            <v>0</v>
          </cell>
          <cell r="C246">
            <v>246</v>
          </cell>
          <cell r="E246" t="e">
            <v>#VALUE!</v>
          </cell>
          <cell r="F246" t="e">
            <v>#VALUE!</v>
          </cell>
          <cell r="J246" t="str">
            <v>CAMBIELO</v>
          </cell>
        </row>
        <row r="247">
          <cell r="B247">
            <v>0</v>
          </cell>
          <cell r="C247">
            <v>247</v>
          </cell>
          <cell r="E247" t="e">
            <v>#VALUE!</v>
          </cell>
          <cell r="F247" t="e">
            <v>#VALUE!</v>
          </cell>
          <cell r="J247" t="str">
            <v>CAMBIELO</v>
          </cell>
        </row>
        <row r="248">
          <cell r="B248">
            <v>0</v>
          </cell>
          <cell r="C248">
            <v>248</v>
          </cell>
          <cell r="E248" t="e">
            <v>#VALUE!</v>
          </cell>
          <cell r="F248" t="e">
            <v>#VALUE!</v>
          </cell>
          <cell r="J248" t="str">
            <v>CAMBIELO</v>
          </cell>
        </row>
        <row r="249">
          <cell r="B249">
            <v>0</v>
          </cell>
          <cell r="C249">
            <v>249</v>
          </cell>
          <cell r="E249" t="e">
            <v>#VALUE!</v>
          </cell>
          <cell r="F249" t="e">
            <v>#VALUE!</v>
          </cell>
          <cell r="J249" t="str">
            <v>CAMBIELO</v>
          </cell>
        </row>
        <row r="250">
          <cell r="B250">
            <v>0</v>
          </cell>
          <cell r="C250">
            <v>250</v>
          </cell>
          <cell r="E250" t="e">
            <v>#VALUE!</v>
          </cell>
          <cell r="F250" t="e">
            <v>#VALUE!</v>
          </cell>
          <cell r="J250" t="str">
            <v>CAMBIELO</v>
          </cell>
        </row>
        <row r="251">
          <cell r="B251">
            <v>0</v>
          </cell>
          <cell r="C251">
            <v>251</v>
          </cell>
          <cell r="E251" t="e">
            <v>#VALUE!</v>
          </cell>
          <cell r="F251" t="e">
            <v>#VALUE!</v>
          </cell>
          <cell r="J251" t="str">
            <v>CAMBIELO</v>
          </cell>
        </row>
        <row r="252">
          <cell r="B252">
            <v>0</v>
          </cell>
          <cell r="C252">
            <v>252</v>
          </cell>
          <cell r="E252" t="e">
            <v>#VALUE!</v>
          </cell>
          <cell r="F252" t="e">
            <v>#VALUE!</v>
          </cell>
          <cell r="J252" t="str">
            <v>CAMBIELO</v>
          </cell>
        </row>
        <row r="253">
          <cell r="B253">
            <v>0</v>
          </cell>
          <cell r="C253">
            <v>253</v>
          </cell>
          <cell r="E253" t="e">
            <v>#VALUE!</v>
          </cell>
          <cell r="F253" t="e">
            <v>#VALUE!</v>
          </cell>
          <cell r="J253" t="str">
            <v>CAMBIELO</v>
          </cell>
        </row>
        <row r="254">
          <cell r="B254">
            <v>0</v>
          </cell>
          <cell r="C254">
            <v>254</v>
          </cell>
          <cell r="E254" t="e">
            <v>#VALUE!</v>
          </cell>
          <cell r="F254" t="e">
            <v>#VALUE!</v>
          </cell>
          <cell r="J254" t="str">
            <v>CAMBIELO</v>
          </cell>
        </row>
        <row r="255">
          <cell r="B255">
            <v>0</v>
          </cell>
          <cell r="C255">
            <v>255</v>
          </cell>
          <cell r="E255" t="e">
            <v>#VALUE!</v>
          </cell>
          <cell r="F255" t="e">
            <v>#VALUE!</v>
          </cell>
          <cell r="J255" t="str">
            <v>CAMBIELO</v>
          </cell>
        </row>
        <row r="256">
          <cell r="B256">
            <v>0</v>
          </cell>
          <cell r="C256">
            <v>256</v>
          </cell>
          <cell r="E256" t="e">
            <v>#VALUE!</v>
          </cell>
          <cell r="F256" t="e">
            <v>#VALUE!</v>
          </cell>
          <cell r="J256" t="str">
            <v>CAMBIELO</v>
          </cell>
        </row>
        <row r="257">
          <cell r="B257">
            <v>0</v>
          </cell>
          <cell r="C257">
            <v>257</v>
          </cell>
          <cell r="E257" t="e">
            <v>#VALUE!</v>
          </cell>
          <cell r="F257" t="e">
            <v>#VALUE!</v>
          </cell>
          <cell r="J257" t="str">
            <v>CAMBIELO</v>
          </cell>
        </row>
        <row r="258">
          <cell r="B258">
            <v>0</v>
          </cell>
          <cell r="C258">
            <v>258</v>
          </cell>
          <cell r="E258" t="e">
            <v>#VALUE!</v>
          </cell>
          <cell r="F258" t="e">
            <v>#VALUE!</v>
          </cell>
          <cell r="J258" t="str">
            <v>CAMBIELO</v>
          </cell>
        </row>
        <row r="259">
          <cell r="B259">
            <v>0</v>
          </cell>
          <cell r="C259">
            <v>259</v>
          </cell>
          <cell r="E259" t="e">
            <v>#VALUE!</v>
          </cell>
          <cell r="F259" t="e">
            <v>#VALUE!</v>
          </cell>
          <cell r="J259" t="str">
            <v>CAMBIELO</v>
          </cell>
        </row>
        <row r="260">
          <cell r="B260">
            <v>0</v>
          </cell>
          <cell r="C260">
            <v>260</v>
          </cell>
          <cell r="E260" t="e">
            <v>#VALUE!</v>
          </cell>
          <cell r="F260" t="e">
            <v>#VALUE!</v>
          </cell>
          <cell r="J260" t="str">
            <v>CAMBIELO</v>
          </cell>
        </row>
        <row r="261">
          <cell r="B261">
            <v>0</v>
          </cell>
          <cell r="C261">
            <v>261</v>
          </cell>
          <cell r="E261" t="e">
            <v>#VALUE!</v>
          </cell>
          <cell r="F261" t="e">
            <v>#VALUE!</v>
          </cell>
          <cell r="J261" t="str">
            <v>CAMBIELO</v>
          </cell>
        </row>
        <row r="262">
          <cell r="B262">
            <v>0</v>
          </cell>
          <cell r="C262">
            <v>262</v>
          </cell>
          <cell r="E262" t="e">
            <v>#VALUE!</v>
          </cell>
          <cell r="F262" t="e">
            <v>#VALUE!</v>
          </cell>
          <cell r="J262" t="str">
            <v>CAMBIELO</v>
          </cell>
        </row>
        <row r="263">
          <cell r="B263">
            <v>0</v>
          </cell>
          <cell r="C263">
            <v>263</v>
          </cell>
          <cell r="E263" t="e">
            <v>#VALUE!</v>
          </cell>
          <cell r="F263" t="e">
            <v>#VALUE!</v>
          </cell>
          <cell r="J263" t="str">
            <v>CAMBIELO</v>
          </cell>
        </row>
        <row r="264">
          <cell r="B264">
            <v>0</v>
          </cell>
          <cell r="C264">
            <v>264</v>
          </cell>
          <cell r="E264" t="e">
            <v>#VALUE!</v>
          </cell>
          <cell r="F264" t="e">
            <v>#VALUE!</v>
          </cell>
          <cell r="J264" t="str">
            <v>CAMBIELO</v>
          </cell>
        </row>
        <row r="265">
          <cell r="B265">
            <v>0</v>
          </cell>
          <cell r="C265">
            <v>265</v>
          </cell>
          <cell r="E265" t="e">
            <v>#VALUE!</v>
          </cell>
          <cell r="F265" t="e">
            <v>#VALUE!</v>
          </cell>
          <cell r="J265" t="str">
            <v>CAMBIELO</v>
          </cell>
        </row>
        <row r="266">
          <cell r="B266">
            <v>0</v>
          </cell>
          <cell r="C266">
            <v>266</v>
          </cell>
          <cell r="E266" t="e">
            <v>#VALUE!</v>
          </cell>
          <cell r="F266" t="e">
            <v>#VALUE!</v>
          </cell>
          <cell r="J266" t="str">
            <v>CAMBIELO</v>
          </cell>
        </row>
        <row r="267">
          <cell r="B267">
            <v>0</v>
          </cell>
          <cell r="C267">
            <v>267</v>
          </cell>
          <cell r="E267" t="e">
            <v>#VALUE!</v>
          </cell>
          <cell r="F267" t="e">
            <v>#VALUE!</v>
          </cell>
          <cell r="J267" t="str">
            <v>CAMBIELO</v>
          </cell>
        </row>
        <row r="268">
          <cell r="B268">
            <v>0</v>
          </cell>
          <cell r="C268">
            <v>268</v>
          </cell>
          <cell r="E268" t="e">
            <v>#VALUE!</v>
          </cell>
          <cell r="F268" t="e">
            <v>#VALUE!</v>
          </cell>
          <cell r="J268" t="str">
            <v>CAMBIELO</v>
          </cell>
        </row>
        <row r="269">
          <cell r="B269">
            <v>0</v>
          </cell>
          <cell r="C269">
            <v>269</v>
          </cell>
          <cell r="E269" t="e">
            <v>#VALUE!</v>
          </cell>
          <cell r="F269" t="e">
            <v>#VALUE!</v>
          </cell>
          <cell r="J269" t="str">
            <v>CAMBIELO</v>
          </cell>
        </row>
        <row r="270">
          <cell r="B270">
            <v>0</v>
          </cell>
          <cell r="C270">
            <v>270</v>
          </cell>
          <cell r="E270" t="e">
            <v>#VALUE!</v>
          </cell>
          <cell r="F270" t="e">
            <v>#VALUE!</v>
          </cell>
          <cell r="J270" t="str">
            <v>CAMBIELO</v>
          </cell>
        </row>
        <row r="271">
          <cell r="B271">
            <v>0</v>
          </cell>
          <cell r="C271">
            <v>271</v>
          </cell>
          <cell r="E271" t="e">
            <v>#VALUE!</v>
          </cell>
          <cell r="F271" t="e">
            <v>#VALUE!</v>
          </cell>
          <cell r="J271" t="str">
            <v>CAMBIELO</v>
          </cell>
        </row>
        <row r="272">
          <cell r="B272">
            <v>0</v>
          </cell>
          <cell r="C272">
            <v>272</v>
          </cell>
          <cell r="E272" t="e">
            <v>#VALUE!</v>
          </cell>
          <cell r="F272" t="e">
            <v>#VALUE!</v>
          </cell>
          <cell r="J272" t="str">
            <v>CAMBIELO</v>
          </cell>
        </row>
        <row r="273">
          <cell r="B273">
            <v>0</v>
          </cell>
          <cell r="C273">
            <v>273</v>
          </cell>
          <cell r="E273" t="e">
            <v>#VALUE!</v>
          </cell>
          <cell r="F273" t="e">
            <v>#VALUE!</v>
          </cell>
          <cell r="J273" t="str">
            <v>CAMBIELO</v>
          </cell>
        </row>
        <row r="274">
          <cell r="B274">
            <v>0</v>
          </cell>
          <cell r="C274">
            <v>274</v>
          </cell>
          <cell r="E274" t="e">
            <v>#VALUE!</v>
          </cell>
          <cell r="F274" t="e">
            <v>#VALUE!</v>
          </cell>
          <cell r="J274" t="str">
            <v>CAMBIELO</v>
          </cell>
        </row>
        <row r="275">
          <cell r="B275">
            <v>0</v>
          </cell>
          <cell r="C275">
            <v>275</v>
          </cell>
          <cell r="E275" t="e">
            <v>#VALUE!</v>
          </cell>
          <cell r="F275" t="e">
            <v>#VALUE!</v>
          </cell>
          <cell r="J275" t="str">
            <v>CAMBIELO</v>
          </cell>
        </row>
        <row r="276">
          <cell r="B276">
            <v>0</v>
          </cell>
          <cell r="C276">
            <v>276</v>
          </cell>
          <cell r="E276" t="e">
            <v>#VALUE!</v>
          </cell>
          <cell r="F276" t="e">
            <v>#VALUE!</v>
          </cell>
          <cell r="J276" t="str">
            <v>CAMBIELO</v>
          </cell>
        </row>
        <row r="277">
          <cell r="B277">
            <v>0</v>
          </cell>
          <cell r="C277">
            <v>277</v>
          </cell>
          <cell r="E277" t="e">
            <v>#VALUE!</v>
          </cell>
          <cell r="F277" t="e">
            <v>#VALUE!</v>
          </cell>
          <cell r="J277" t="str">
            <v>CAMBIELO</v>
          </cell>
        </row>
        <row r="278">
          <cell r="B278">
            <v>0</v>
          </cell>
          <cell r="C278">
            <v>278</v>
          </cell>
          <cell r="E278" t="e">
            <v>#VALUE!</v>
          </cell>
          <cell r="F278" t="e">
            <v>#VALUE!</v>
          </cell>
          <cell r="J278" t="str">
            <v>CAMBIELO</v>
          </cell>
        </row>
        <row r="279">
          <cell r="B279">
            <v>0</v>
          </cell>
          <cell r="C279">
            <v>279</v>
          </cell>
          <cell r="E279" t="e">
            <v>#VALUE!</v>
          </cell>
          <cell r="F279" t="e">
            <v>#VALUE!</v>
          </cell>
          <cell r="J279" t="str">
            <v>CAMBIELO</v>
          </cell>
        </row>
        <row r="280">
          <cell r="B280">
            <v>0</v>
          </cell>
          <cell r="C280">
            <v>280</v>
          </cell>
          <cell r="E280" t="e">
            <v>#VALUE!</v>
          </cell>
          <cell r="F280" t="e">
            <v>#VALUE!</v>
          </cell>
          <cell r="J280" t="str">
            <v>CAMBIELO</v>
          </cell>
        </row>
        <row r="281">
          <cell r="B281">
            <v>0</v>
          </cell>
          <cell r="C281">
            <v>281</v>
          </cell>
          <cell r="E281" t="e">
            <v>#VALUE!</v>
          </cell>
          <cell r="F281" t="e">
            <v>#VALUE!</v>
          </cell>
          <cell r="J281" t="str">
            <v>CAMBIELO</v>
          </cell>
        </row>
        <row r="282">
          <cell r="B282">
            <v>0</v>
          </cell>
          <cell r="C282">
            <v>282</v>
          </cell>
          <cell r="E282" t="e">
            <v>#VALUE!</v>
          </cell>
          <cell r="F282" t="e">
            <v>#VALUE!</v>
          </cell>
          <cell r="J282" t="str">
            <v>CAMBIELO</v>
          </cell>
        </row>
        <row r="283">
          <cell r="B283">
            <v>0</v>
          </cell>
          <cell r="C283">
            <v>283</v>
          </cell>
          <cell r="E283" t="e">
            <v>#VALUE!</v>
          </cell>
          <cell r="F283" t="e">
            <v>#VALUE!</v>
          </cell>
          <cell r="J283" t="str">
            <v>CAMBIELO</v>
          </cell>
        </row>
        <row r="284">
          <cell r="B284">
            <v>0</v>
          </cell>
          <cell r="C284">
            <v>284</v>
          </cell>
          <cell r="E284" t="e">
            <v>#VALUE!</v>
          </cell>
          <cell r="F284" t="e">
            <v>#VALUE!</v>
          </cell>
          <cell r="J284" t="str">
            <v>CAMBIELO</v>
          </cell>
        </row>
        <row r="285">
          <cell r="B285">
            <v>0</v>
          </cell>
          <cell r="C285">
            <v>285</v>
          </cell>
          <cell r="E285" t="e">
            <v>#VALUE!</v>
          </cell>
          <cell r="F285" t="e">
            <v>#VALUE!</v>
          </cell>
          <cell r="J285" t="str">
            <v>CAMBIELO</v>
          </cell>
        </row>
        <row r="286">
          <cell r="B286">
            <v>0</v>
          </cell>
          <cell r="C286">
            <v>286</v>
          </cell>
          <cell r="E286" t="e">
            <v>#VALUE!</v>
          </cell>
          <cell r="F286" t="e">
            <v>#VALUE!</v>
          </cell>
          <cell r="J286" t="str">
            <v>CAMBIELO</v>
          </cell>
        </row>
        <row r="287">
          <cell r="B287">
            <v>0</v>
          </cell>
          <cell r="C287">
            <v>287</v>
          </cell>
          <cell r="E287" t="e">
            <v>#VALUE!</v>
          </cell>
          <cell r="F287" t="e">
            <v>#VALUE!</v>
          </cell>
          <cell r="J287" t="str">
            <v>CAMBIELO</v>
          </cell>
        </row>
        <row r="288">
          <cell r="B288">
            <v>0</v>
          </cell>
          <cell r="C288">
            <v>288</v>
          </cell>
          <cell r="E288" t="e">
            <v>#VALUE!</v>
          </cell>
          <cell r="F288" t="e">
            <v>#VALUE!</v>
          </cell>
          <cell r="J288" t="str">
            <v>CAMBIELO</v>
          </cell>
        </row>
        <row r="289">
          <cell r="B289">
            <v>0</v>
          </cell>
          <cell r="C289">
            <v>289</v>
          </cell>
          <cell r="E289" t="e">
            <v>#VALUE!</v>
          </cell>
          <cell r="F289" t="e">
            <v>#VALUE!</v>
          </cell>
          <cell r="J289" t="str">
            <v>CAMBIELO</v>
          </cell>
        </row>
        <row r="290">
          <cell r="B290">
            <v>0</v>
          </cell>
          <cell r="C290">
            <v>290</v>
          </cell>
          <cell r="E290" t="e">
            <v>#VALUE!</v>
          </cell>
          <cell r="F290" t="e">
            <v>#VALUE!</v>
          </cell>
          <cell r="J290" t="str">
            <v>CAMBIELO</v>
          </cell>
        </row>
        <row r="291">
          <cell r="B291">
            <v>0</v>
          </cell>
          <cell r="C291">
            <v>291</v>
          </cell>
          <cell r="E291" t="e">
            <v>#VALUE!</v>
          </cell>
          <cell r="F291" t="e">
            <v>#VALUE!</v>
          </cell>
          <cell r="J291" t="str">
            <v>CAMBIELO</v>
          </cell>
        </row>
        <row r="292">
          <cell r="B292">
            <v>0</v>
          </cell>
          <cell r="C292">
            <v>292</v>
          </cell>
          <cell r="E292" t="e">
            <v>#VALUE!</v>
          </cell>
          <cell r="F292" t="e">
            <v>#VALUE!</v>
          </cell>
          <cell r="J292" t="str">
            <v>CAMBIELO</v>
          </cell>
        </row>
        <row r="293">
          <cell r="B293">
            <v>0</v>
          </cell>
          <cell r="C293">
            <v>293</v>
          </cell>
          <cell r="E293" t="e">
            <v>#VALUE!</v>
          </cell>
          <cell r="F293" t="e">
            <v>#VALUE!</v>
          </cell>
          <cell r="J293" t="str">
            <v>CAMBIELO</v>
          </cell>
        </row>
        <row r="294">
          <cell r="B294">
            <v>0</v>
          </cell>
          <cell r="C294">
            <v>294</v>
          </cell>
          <cell r="E294" t="e">
            <v>#VALUE!</v>
          </cell>
          <cell r="F294" t="e">
            <v>#VALUE!</v>
          </cell>
          <cell r="J294" t="str">
            <v>CAMBIELO</v>
          </cell>
        </row>
        <row r="295">
          <cell r="B295">
            <v>0</v>
          </cell>
          <cell r="C295">
            <v>295</v>
          </cell>
          <cell r="E295" t="e">
            <v>#VALUE!</v>
          </cell>
          <cell r="F295" t="e">
            <v>#VALUE!</v>
          </cell>
          <cell r="J295" t="str">
            <v>CAMBIELO</v>
          </cell>
        </row>
        <row r="296">
          <cell r="B296">
            <v>0</v>
          </cell>
          <cell r="C296">
            <v>296</v>
          </cell>
          <cell r="E296" t="e">
            <v>#VALUE!</v>
          </cell>
          <cell r="F296" t="e">
            <v>#VALUE!</v>
          </cell>
          <cell r="J296" t="str">
            <v>CAMBIELO</v>
          </cell>
        </row>
        <row r="297">
          <cell r="B297">
            <v>0</v>
          </cell>
          <cell r="C297">
            <v>297</v>
          </cell>
          <cell r="E297" t="e">
            <v>#VALUE!</v>
          </cell>
          <cell r="F297" t="e">
            <v>#VALUE!</v>
          </cell>
          <cell r="J297" t="str">
            <v>CAMBIELO</v>
          </cell>
        </row>
        <row r="298">
          <cell r="B298">
            <v>0</v>
          </cell>
          <cell r="C298">
            <v>298</v>
          </cell>
          <cell r="E298" t="e">
            <v>#VALUE!</v>
          </cell>
          <cell r="F298" t="e">
            <v>#VALUE!</v>
          </cell>
          <cell r="J298" t="str">
            <v>CAMBIELO</v>
          </cell>
        </row>
        <row r="299">
          <cell r="B299">
            <v>0</v>
          </cell>
          <cell r="C299">
            <v>299</v>
          </cell>
          <cell r="E299" t="e">
            <v>#VALUE!</v>
          </cell>
          <cell r="F299" t="e">
            <v>#VALUE!</v>
          </cell>
          <cell r="J299" t="str">
            <v>CAMBIELO</v>
          </cell>
        </row>
        <row r="300">
          <cell r="B300">
            <v>0</v>
          </cell>
          <cell r="C300">
            <v>300</v>
          </cell>
          <cell r="E300" t="e">
            <v>#VALUE!</v>
          </cell>
          <cell r="F300" t="e">
            <v>#VALUE!</v>
          </cell>
          <cell r="J300" t="str">
            <v>CAMBIELO</v>
          </cell>
        </row>
      </sheetData>
      <sheetData sheetId="4">
        <row r="1">
          <cell r="A1" t="str">
            <v>CALIDAD</v>
          </cell>
          <cell r="B1" t="str">
            <v>EVALUADAS</v>
          </cell>
          <cell r="C1" t="str">
            <v>INDICE</v>
          </cell>
          <cell r="D1" t="str">
            <v>DIA</v>
          </cell>
          <cell r="E1" t="str">
            <v>CC</v>
          </cell>
          <cell r="F1" t="str">
            <v>ID</v>
          </cell>
          <cell r="G1" t="str">
            <v>ASESOR</v>
          </cell>
          <cell r="H1" t="str">
            <v>TOTAL</v>
          </cell>
          <cell r="I1" t="str">
            <v>PRESICIÓN</v>
          </cell>
          <cell r="J1" t="str">
            <v xml:space="preserve"> CAUSA REQ NO CUMPLIDO</v>
          </cell>
          <cell r="K1" t="str">
            <v>PROCESO</v>
          </cell>
          <cell r="L1" t="str">
            <v>CATEGORIA</v>
          </cell>
          <cell r="M1" t="str">
            <v>OBSERVACIONES</v>
          </cell>
          <cell r="N1" t="str">
            <v>DCP</v>
          </cell>
          <cell r="O1" t="str">
            <v xml:space="preserve">TIPOLOGIA </v>
          </cell>
          <cell r="P1" t="str">
            <v>No. Caso</v>
          </cell>
        </row>
        <row r="2">
          <cell r="A2" t="str">
            <v>DIANA</v>
          </cell>
          <cell r="B2">
            <v>1</v>
          </cell>
          <cell r="C2">
            <v>2</v>
          </cell>
          <cell r="D2">
            <v>19</v>
          </cell>
          <cell r="E2">
            <v>79984101</v>
          </cell>
          <cell r="F2">
            <v>31402</v>
          </cell>
          <cell r="G2" t="str">
            <v>MARTINEZ RUIZ JUAN PABLO</v>
          </cell>
          <cell r="H2">
            <v>93</v>
          </cell>
          <cell r="I2">
            <v>91.67</v>
          </cell>
          <cell r="K2" t="str">
            <v>PROMOCIONES Y CAMPAÑAS</v>
          </cell>
          <cell r="M2" t="str">
            <v>Saluda de acuerdo al script, no personaliza la llamada, la usuaria quiere saber que plan tienen 2 líneas, el asesor verifica los teléfonos, informa el tipo de plan que es segundos, los destinos, además demuestra excelente actitud comercial al brindar a la</v>
          </cell>
          <cell r="N2">
            <v>171</v>
          </cell>
        </row>
        <row r="3">
          <cell r="A3" t="str">
            <v>DIEGO</v>
          </cell>
          <cell r="B3">
            <v>1</v>
          </cell>
          <cell r="C3">
            <v>3</v>
          </cell>
          <cell r="D3">
            <v>18</v>
          </cell>
          <cell r="E3">
            <v>52768019</v>
          </cell>
          <cell r="F3">
            <v>32139</v>
          </cell>
          <cell r="G3" t="str">
            <v>JIMENEZ RIVAS CLELIA PAOLA</v>
          </cell>
          <cell r="H3">
            <v>100</v>
          </cell>
          <cell r="I3">
            <v>100</v>
          </cell>
          <cell r="K3" t="str">
            <v>FACTURACION</v>
          </cell>
          <cell r="M3" t="str">
            <v>Abre la llamada de acuerdo al script corporativo, el cliente quiere saber cuando le reconectaran la linea por pago, solicita el numero telefonico y consulta en SGS, le indica el tiempo minino para la reconexion de la linea, la cliente no esta de acuerdo p</v>
          </cell>
          <cell r="N3" t="str">
            <v>L</v>
          </cell>
        </row>
        <row r="4">
          <cell r="A4" t="str">
            <v>DIEGO</v>
          </cell>
          <cell r="B4">
            <v>1</v>
          </cell>
          <cell r="C4">
            <v>4</v>
          </cell>
          <cell r="D4">
            <v>18</v>
          </cell>
          <cell r="E4">
            <v>52644434</v>
          </cell>
          <cell r="F4">
            <v>31154</v>
          </cell>
          <cell r="G4" t="str">
            <v>JIMENEZ PINTO LUZ KARINE</v>
          </cell>
          <cell r="H4">
            <v>100</v>
          </cell>
          <cell r="I4">
            <v>100</v>
          </cell>
          <cell r="K4" t="str">
            <v>FACTURACION</v>
          </cell>
          <cell r="M4" t="str">
            <v>Abre la llamada de manera adecuada, la cliente solicita el valor de la factura pues aun no le ha llegado, personaliza la llamada, solicita el numero telefonico y precede a verificar en el aplicativo, le da la información correcta (La factura ya fue cancel</v>
          </cell>
          <cell r="N4" t="str">
            <v>L</v>
          </cell>
        </row>
        <row r="5">
          <cell r="A5" t="str">
            <v>DIEGO</v>
          </cell>
          <cell r="B5">
            <v>1</v>
          </cell>
          <cell r="C5">
            <v>5</v>
          </cell>
          <cell r="D5">
            <v>18</v>
          </cell>
          <cell r="E5">
            <v>39787485</v>
          </cell>
          <cell r="F5">
            <v>31400</v>
          </cell>
          <cell r="G5" t="str">
            <v>LLANOS  ANGELA MARIA</v>
          </cell>
          <cell r="H5">
            <v>95</v>
          </cell>
          <cell r="I5">
            <v>100</v>
          </cell>
          <cell r="K5" t="str">
            <v>SOLUCIONES CONECTA</v>
          </cell>
          <cell r="M5" t="str">
            <v>Saluda correctamente, identifica el proposito de la llamada, la personaliza, el cliente quiere instalar un Telefono Publico en su drogueria, la asesora le indica que debe consultar con el area indicada, no le indica el tiempo de espera pero si el motivo (</v>
          </cell>
          <cell r="N5" t="str">
            <v>L</v>
          </cell>
        </row>
        <row r="6">
          <cell r="A6" t="str">
            <v>DIEGO</v>
          </cell>
          <cell r="B6">
            <v>1</v>
          </cell>
          <cell r="C6">
            <v>6</v>
          </cell>
          <cell r="D6">
            <v>18</v>
          </cell>
          <cell r="E6">
            <v>39628260</v>
          </cell>
          <cell r="F6">
            <v>32068</v>
          </cell>
          <cell r="G6" t="str">
            <v xml:space="preserve">MALAVER BALLESTEROS FANNY </v>
          </cell>
          <cell r="H6">
            <v>99</v>
          </cell>
          <cell r="I6">
            <v>100</v>
          </cell>
          <cell r="K6" t="str">
            <v>VENTA TARJETA</v>
          </cell>
          <cell r="M6" t="str">
            <v>Saluda correctamente. La cliente quiere realizar una llamada con nuestra Tarjeta, hace las preguntas filtro, Valor, tono de linea, 018000. Le da las indicaciones correspondientes para el ingreso respectivo, maneja guiones de etiqueta telefonica, se le sug</v>
          </cell>
          <cell r="N6" t="str">
            <v>L</v>
          </cell>
        </row>
        <row r="7">
          <cell r="A7" t="str">
            <v>DIEGO</v>
          </cell>
          <cell r="B7">
            <v>1</v>
          </cell>
          <cell r="C7">
            <v>7</v>
          </cell>
          <cell r="D7">
            <v>18</v>
          </cell>
          <cell r="E7">
            <v>79639811</v>
          </cell>
          <cell r="F7">
            <v>32145</v>
          </cell>
          <cell r="G7" t="str">
            <v>MEDINA CRUZ CARLOS ALBERTO</v>
          </cell>
          <cell r="H7">
            <v>100</v>
          </cell>
          <cell r="I7">
            <v>100</v>
          </cell>
          <cell r="K7" t="str">
            <v>PROMOCIONES Y CAMPAÑAS</v>
          </cell>
          <cell r="M7" t="str">
            <v xml:space="preserve">Abre la llamada de manera adecuada, el cliente desea verificar si tenemos promoción, personaliza la llamada, solicita numero telefonico, verifica que tiene T.P, los destinos inscritos e informa que la promoción no le aplica por el tipo de plan, Carlos le </v>
          </cell>
          <cell r="N7" t="str">
            <v>L</v>
          </cell>
        </row>
        <row r="8">
          <cell r="A8" t="str">
            <v>JOHANNA</v>
          </cell>
          <cell r="B8">
            <v>1</v>
          </cell>
          <cell r="C8">
            <v>8</v>
          </cell>
          <cell r="D8">
            <v>18</v>
          </cell>
          <cell r="E8">
            <v>53072822</v>
          </cell>
          <cell r="F8">
            <v>31454</v>
          </cell>
          <cell r="G8" t="str">
            <v>MEJIA  CINDY CAROLINA</v>
          </cell>
          <cell r="H8">
            <v>95</v>
          </cell>
          <cell r="I8">
            <v>100</v>
          </cell>
          <cell r="K8" t="str">
            <v>PROMOCIONES Y CAMPAÑAS</v>
          </cell>
          <cell r="M8" t="str">
            <v>Personaliza la llamada, confirma numero teleofnico mas se sugiere que no sea directamente del sistema sino indagarlo al cliente, confirma que no existe promocion para la ciudad de origen (Medellin), informa plan valor unico, da a conocer valores y minutos</v>
          </cell>
        </row>
        <row r="9">
          <cell r="A9" t="str">
            <v>DIANA</v>
          </cell>
          <cell r="B9">
            <v>1</v>
          </cell>
          <cell r="C9">
            <v>9</v>
          </cell>
          <cell r="D9">
            <v>19</v>
          </cell>
          <cell r="E9">
            <v>80027768</v>
          </cell>
          <cell r="F9">
            <v>31319</v>
          </cell>
          <cell r="G9" t="str">
            <v>JIMENEZ MORALES MIGUEL RICARDO</v>
          </cell>
          <cell r="H9">
            <v>96</v>
          </cell>
          <cell r="I9">
            <v>100</v>
          </cell>
          <cell r="K9" t="str">
            <v>PROMOCIONES Y CAMPAÑAS</v>
          </cell>
          <cell r="M9" t="str">
            <v xml:space="preserve">Saluda con el nuevo script, pregunta el nombre a la usuaria pero no personaliza la llamada, el asesor verifica el teléfono y le explica que no le aplica por estar en plan tarifa personal, explica las diferencias entre los dos, sugiere a la usuaria que no </v>
          </cell>
          <cell r="N9">
            <v>226</v>
          </cell>
        </row>
        <row r="10">
          <cell r="A10" t="str">
            <v>DIANA</v>
          </cell>
          <cell r="B10">
            <v>2</v>
          </cell>
          <cell r="C10">
            <v>10</v>
          </cell>
          <cell r="D10">
            <v>19</v>
          </cell>
          <cell r="E10">
            <v>52644434</v>
          </cell>
          <cell r="F10">
            <v>31154</v>
          </cell>
          <cell r="G10" t="str">
            <v>JIMENEZ PINTO LUZ KARINE</v>
          </cell>
          <cell r="H10">
            <v>33</v>
          </cell>
          <cell r="I10">
            <v>0</v>
          </cell>
          <cell r="K10" t="str">
            <v>TARIFAS</v>
          </cell>
          <cell r="L10" t="str">
            <v>FATAL</v>
          </cell>
          <cell r="M10" t="str">
            <v>Saluda de acuerdo al script,  personaliza la llamada, lel cliente desea saber si hay promoción, la asesora dice que solo tenemos el plan de ahorro ( falta actitud comercial no ofrece valor único), solicita el teléfono y verifica el plan, le informa rapida</v>
          </cell>
          <cell r="N10">
            <v>58</v>
          </cell>
          <cell r="O10" t="str">
            <v>INFORMACION ERRADA</v>
          </cell>
          <cell r="P10">
            <v>614</v>
          </cell>
        </row>
        <row r="11">
          <cell r="A11" t="str">
            <v>DIANA</v>
          </cell>
          <cell r="B11">
            <v>1</v>
          </cell>
          <cell r="C11">
            <v>11</v>
          </cell>
          <cell r="D11">
            <v>19</v>
          </cell>
          <cell r="E11">
            <v>79942890</v>
          </cell>
          <cell r="F11">
            <v>32046</v>
          </cell>
          <cell r="G11" t="str">
            <v>MARTTA  QUIROZ RICARDO JULIAN</v>
          </cell>
          <cell r="H11">
            <v>87</v>
          </cell>
          <cell r="I11">
            <v>91.67</v>
          </cell>
          <cell r="K11" t="str">
            <v>TARIFAS</v>
          </cell>
          <cell r="M11" t="str">
            <v>Saluda de acuerdo al script, no pregunta el nombre al cliente, la usuaria desea saber cuanto cuesta el minuto con tarjeta a celular, solicita un momento a la usuaria (no informa un tiempo aproximado), verifica en Contact, retoma la llamada, informa correc</v>
          </cell>
          <cell r="N11">
            <v>68</v>
          </cell>
        </row>
        <row r="12">
          <cell r="A12" t="str">
            <v>DIANA</v>
          </cell>
          <cell r="B12">
            <v>1</v>
          </cell>
          <cell r="C12">
            <v>12</v>
          </cell>
          <cell r="D12">
            <v>19</v>
          </cell>
          <cell r="E12">
            <v>52320533</v>
          </cell>
          <cell r="F12">
            <v>31199</v>
          </cell>
          <cell r="G12" t="str">
            <v>RIVERA CARO ROSA BEATRIZ</v>
          </cell>
          <cell r="H12">
            <v>90</v>
          </cell>
          <cell r="I12">
            <v>83.33</v>
          </cell>
          <cell r="K12" t="str">
            <v>PROMOCIONES Y CAMPAÑAS</v>
          </cell>
          <cell r="M12" t="str">
            <v>Saluda adecuadamente de acuerdo al nuevo script, personaliza la llamada, la usuaria desea conocer la tarifa, la asesora toma el teléfono del identificador y no lo confirma con la usuaria (debemos recordar que el cliente puede estar llamando de una línea q</v>
          </cell>
          <cell r="N12">
            <v>155</v>
          </cell>
        </row>
        <row r="13">
          <cell r="A13" t="str">
            <v>DIANA</v>
          </cell>
          <cell r="B13">
            <v>1</v>
          </cell>
          <cell r="C13">
            <v>13</v>
          </cell>
          <cell r="D13">
            <v>20</v>
          </cell>
          <cell r="E13">
            <v>79462888</v>
          </cell>
          <cell r="F13">
            <v>31406</v>
          </cell>
          <cell r="G13" t="str">
            <v>MORENO  WILLIAM ENRIQUE</v>
          </cell>
          <cell r="H13">
            <v>35</v>
          </cell>
          <cell r="I13">
            <v>0</v>
          </cell>
          <cell r="J13" t="str">
            <v>INFORMACION INCOMPLETA</v>
          </cell>
          <cell r="K13" t="str">
            <v>SOLUCIONES CONECTA</v>
          </cell>
          <cell r="L13" t="str">
            <v>FATAL</v>
          </cell>
          <cell r="M13" t="str">
            <v>Atienede esta llamada que le dejó una compañera de larga distancia 1minuto después, el asesor procede a ofrecer la solución conecta de acuerdo a las necesidades del cliente, la usuaria desea internet pero ya tiene inscrito el plan de internet ilimitado, e</v>
          </cell>
          <cell r="N13">
            <v>1117</v>
          </cell>
          <cell r="P13">
            <v>628</v>
          </cell>
        </row>
        <row r="14">
          <cell r="A14" t="str">
            <v>JOHANNA</v>
          </cell>
          <cell r="B14">
            <v>1</v>
          </cell>
          <cell r="C14">
            <v>14</v>
          </cell>
          <cell r="D14">
            <v>21</v>
          </cell>
          <cell r="E14">
            <v>52733337</v>
          </cell>
          <cell r="F14">
            <v>32127</v>
          </cell>
          <cell r="G14" t="str">
            <v>LANCHEROS ESCOBAR LILIANA PAOLA</v>
          </cell>
          <cell r="H14">
            <v>90</v>
          </cell>
          <cell r="I14">
            <v>83.33</v>
          </cell>
          <cell r="K14" t="str">
            <v>TRANSFERENCIA</v>
          </cell>
          <cell r="M14" t="str">
            <v>Personaliza la llamada, confirma numero telefonico, realiza preguntas filtro para identificar el requerimiento, no maneja tiempos de espera, se comunica con el area local, realiza la presentacion correspondiente, amena el script de despedida.</v>
          </cell>
        </row>
        <row r="15">
          <cell r="A15" t="str">
            <v>JOHANNA</v>
          </cell>
          <cell r="B15">
            <v>1</v>
          </cell>
          <cell r="C15">
            <v>15</v>
          </cell>
          <cell r="D15">
            <v>21</v>
          </cell>
          <cell r="E15">
            <v>79823197</v>
          </cell>
          <cell r="F15">
            <v>31403</v>
          </cell>
          <cell r="G15" t="str">
            <v xml:space="preserve">MOGOLLON  JAVIER </v>
          </cell>
          <cell r="H15">
            <v>85</v>
          </cell>
          <cell r="I15">
            <v>83.33</v>
          </cell>
          <cell r="K15" t="str">
            <v>TARIFAS</v>
          </cell>
          <cell r="M15" t="str">
            <v>Pregunta el nombre del cliente mas no personaliza la llamada, no confirma numero telefonico e informa al cliente plan inscrito y tarifas correspondientes, informa al cliente promocion vigente nal e internacional, el tono de voz no transmite amabilidad, no</v>
          </cell>
        </row>
        <row r="16">
          <cell r="A16" t="str">
            <v>DIANA</v>
          </cell>
          <cell r="B16">
            <v>1</v>
          </cell>
          <cell r="C16">
            <v>16</v>
          </cell>
          <cell r="D16">
            <v>23</v>
          </cell>
          <cell r="E16">
            <v>79737864</v>
          </cell>
          <cell r="F16">
            <v>31074</v>
          </cell>
          <cell r="G16" t="str">
            <v xml:space="preserve">MONTENEGRO LATORRE MARLON </v>
          </cell>
          <cell r="H16">
            <v>90</v>
          </cell>
          <cell r="I16">
            <v>91.67</v>
          </cell>
          <cell r="K16" t="str">
            <v>FACTURACION</v>
          </cell>
          <cell r="M16" t="str">
            <v>Saluda adecuadamente con el nuevo script, personaliza la llamada, la usuaria desea saber porqué razón no le ha llegado factura, informa además que la línea es nueva, el asesor solicita el número telefónico y revisa que la línea pertenezca a ETB, procede a</v>
          </cell>
          <cell r="N16">
            <v>283</v>
          </cell>
        </row>
        <row r="17">
          <cell r="A17" t="str">
            <v>DIANA</v>
          </cell>
          <cell r="B17">
            <v>1</v>
          </cell>
          <cell r="C17">
            <v>17</v>
          </cell>
          <cell r="D17">
            <v>23</v>
          </cell>
          <cell r="E17">
            <v>52349253</v>
          </cell>
          <cell r="F17">
            <v>31440</v>
          </cell>
          <cell r="G17" t="str">
            <v>RODRIGUEZ PINTO DIANA MARCELA</v>
          </cell>
          <cell r="H17">
            <v>30</v>
          </cell>
          <cell r="I17">
            <v>0</v>
          </cell>
          <cell r="K17" t="str">
            <v>SOLUCIONES CONECTA</v>
          </cell>
          <cell r="L17" t="str">
            <v>FATAL</v>
          </cell>
          <cell r="M17" t="str">
            <v>Recibe apropiadamente la llamada de un compañero de larga distancia, previamente ha tomado el teléfono de la usuaria y verifica la facturación, si se encuentra al día, de acuerdo al consumo ofrece internet, pide 1 minuto de espera (no informa la cliente p</v>
          </cell>
          <cell r="N17">
            <v>882</v>
          </cell>
          <cell r="O17" t="str">
            <v>INFORMACION ERRADA</v>
          </cell>
          <cell r="P17">
            <v>654</v>
          </cell>
        </row>
        <row r="18">
          <cell r="A18" t="str">
            <v>DIANA</v>
          </cell>
          <cell r="B18">
            <v>1</v>
          </cell>
          <cell r="C18">
            <v>18</v>
          </cell>
          <cell r="D18">
            <v>23</v>
          </cell>
          <cell r="E18">
            <v>52305070</v>
          </cell>
          <cell r="F18">
            <v>32020</v>
          </cell>
          <cell r="G18" t="str">
            <v xml:space="preserve"> ARIAS MORENO  MILDRE </v>
          </cell>
          <cell r="H18">
            <v>91.5</v>
          </cell>
          <cell r="I18">
            <v>87.5</v>
          </cell>
          <cell r="K18" t="str">
            <v>INSCRIPCION PLAN</v>
          </cell>
          <cell r="M18" t="str">
            <v>Saluda de acuerdo al script, personaliza la llamada, la usuaria desea inscribirse en un plan de ahorro, la asesora le explica los dos planes que tenemos actualmente, la cliente decide plan segundos, la asesora toma correctamente los datos, pero no le info</v>
          </cell>
          <cell r="N18">
            <v>234</v>
          </cell>
          <cell r="O18" t="str">
            <v>INFORMACION ERRADA</v>
          </cell>
          <cell r="P18">
            <v>656</v>
          </cell>
        </row>
        <row r="19">
          <cell r="A19" t="str">
            <v>RAUL</v>
          </cell>
          <cell r="B19">
            <v>1</v>
          </cell>
          <cell r="C19">
            <v>19</v>
          </cell>
          <cell r="D19">
            <v>24</v>
          </cell>
          <cell r="E19">
            <v>52393410</v>
          </cell>
          <cell r="F19">
            <v>31161</v>
          </cell>
          <cell r="G19" t="str">
            <v xml:space="preserve">MALAGON CALLEJAS JAQUELINE </v>
          </cell>
          <cell r="H19">
            <v>100</v>
          </cell>
          <cell r="I19">
            <v>100</v>
          </cell>
          <cell r="K19" t="str">
            <v>PUNTOS VERDES</v>
          </cell>
          <cell r="M19" t="str">
            <v>Personaliza la llamada, es amable con el cliente, le solicita el numero de cedula al cliente para pder brindarle el total de puntos verdes, le brinda total de puntos verdes y fecha  de acumulacion, maneja el script de despedida, maneja los guiones de etiq</v>
          </cell>
          <cell r="N19">
            <v>129</v>
          </cell>
        </row>
        <row r="20">
          <cell r="A20" t="str">
            <v>RAUL</v>
          </cell>
          <cell r="B20">
            <v>2</v>
          </cell>
          <cell r="C20">
            <v>20</v>
          </cell>
          <cell r="D20">
            <v>24</v>
          </cell>
          <cell r="E20">
            <v>79462888</v>
          </cell>
          <cell r="F20">
            <v>31406</v>
          </cell>
          <cell r="G20" t="str">
            <v>MORENO  WILLIAM ENRIQUE</v>
          </cell>
          <cell r="H20">
            <v>90</v>
          </cell>
          <cell r="I20">
            <v>83.33</v>
          </cell>
          <cell r="K20" t="str">
            <v>TRANSFERENCIA</v>
          </cell>
          <cell r="L20" t="str">
            <v>POR MEJORAR</v>
          </cell>
          <cell r="M20" t="str">
            <v xml:space="preserve">El asesor debe mejorar su lenguaje al realizar la preguntas al cliente, y el tono de voz, le solicita el numero telefonico al cliente para poder realizar la transferencia, no le indica  al cliente que va transferir la llamada, realiza la transferencia al </v>
          </cell>
          <cell r="N20">
            <v>143</v>
          </cell>
        </row>
        <row r="21">
          <cell r="A21" t="str">
            <v>RAUL</v>
          </cell>
          <cell r="B21">
            <v>1</v>
          </cell>
          <cell r="C21">
            <v>21</v>
          </cell>
          <cell r="D21">
            <v>24</v>
          </cell>
          <cell r="E21">
            <v>52710998</v>
          </cell>
          <cell r="F21">
            <v>31453</v>
          </cell>
          <cell r="G21" t="str">
            <v>SARMIENTO  EVA MARIA</v>
          </cell>
          <cell r="H21">
            <v>98</v>
          </cell>
          <cell r="I21">
            <v>100</v>
          </cell>
          <cell r="K21" t="str">
            <v>INDICATIVOS</v>
          </cell>
          <cell r="M21" t="str">
            <v xml:space="preserve">La asesora personaliza la llamada, la aseosra le brinda el inidcativo de Santa Rosa de Osos, la asesora le confirma si esta o no inscrita en algun plan, le brinda la informacion de la promocion, utiliza muletillas (eh, eh), </v>
          </cell>
          <cell r="N21">
            <v>104</v>
          </cell>
        </row>
        <row r="22">
          <cell r="A22" t="str">
            <v>DIEGO</v>
          </cell>
          <cell r="B22">
            <v>1</v>
          </cell>
          <cell r="C22">
            <v>22</v>
          </cell>
          <cell r="D22">
            <v>24</v>
          </cell>
          <cell r="E22">
            <v>19492305</v>
          </cell>
          <cell r="F22">
            <v>32059</v>
          </cell>
          <cell r="G22" t="str">
            <v>MARTINEZ APONTE JORGE  ENRIQUE</v>
          </cell>
          <cell r="H22">
            <v>97</v>
          </cell>
          <cell r="I22">
            <v>100</v>
          </cell>
          <cell r="K22" t="str">
            <v>TRANSFERENCIA</v>
          </cell>
          <cell r="M22" t="str">
            <v>Saluda con el script adecuado, la cliente llama para reportar el daño de su linea telefonica, genera empatia, personaliza la llamada, solicita numero telefonico involucrado, se recomineda no utilizar la muletilla eh, eh..., cuando nos referimos al daño de</v>
          </cell>
          <cell r="N22" t="str">
            <v>L</v>
          </cell>
        </row>
        <row r="23">
          <cell r="A23" t="str">
            <v>DIEGO</v>
          </cell>
          <cell r="B23">
            <v>1</v>
          </cell>
          <cell r="C23">
            <v>23</v>
          </cell>
          <cell r="D23">
            <v>24</v>
          </cell>
          <cell r="E23">
            <v>79786334</v>
          </cell>
          <cell r="F23">
            <v>32016</v>
          </cell>
          <cell r="G23" t="str">
            <v>MOLINA VEGA WALTER MAURICIO</v>
          </cell>
          <cell r="H23">
            <v>100</v>
          </cell>
          <cell r="I23">
            <v>100</v>
          </cell>
          <cell r="K23" t="str">
            <v>PROMOCIONES Y CAMPAÑAS</v>
          </cell>
          <cell r="M23" t="str">
            <v>Abre la llamada de manera adecuada, la cliente quiere informacion sobre la promocion actual, personaliza la llamada, solicita numero telefonico, le informa la inscripcion a Plan segundos, confirma datos, da correctamente la promocion, caracterisiticas y r</v>
          </cell>
          <cell r="N23" t="str">
            <v>L</v>
          </cell>
        </row>
        <row r="24">
          <cell r="A24" t="str">
            <v>DIEGO</v>
          </cell>
          <cell r="B24">
            <v>1</v>
          </cell>
          <cell r="C24">
            <v>24</v>
          </cell>
          <cell r="D24">
            <v>24</v>
          </cell>
          <cell r="E24">
            <v>52114743</v>
          </cell>
          <cell r="F24">
            <v>32069</v>
          </cell>
          <cell r="G24" t="str">
            <v>MORENO SANDOVAL MARIA  CLAUDIA</v>
          </cell>
          <cell r="H24">
            <v>86.67</v>
          </cell>
          <cell r="I24">
            <v>77.78</v>
          </cell>
          <cell r="K24" t="str">
            <v>PRODUCTOS LOCAL</v>
          </cell>
          <cell r="L24" t="str">
            <v>POR MEJORAR</v>
          </cell>
          <cell r="M24" t="str">
            <v>Saluda correctamente, personaliza la llamada, la cliente tiene un inconveniente con respecto a una linea telefonica (Solicita el numero telefonico de otra persona), se recuerda que esta información es privada y no estamos autorizados para brindarla, la as</v>
          </cell>
          <cell r="N24" t="str">
            <v>L</v>
          </cell>
        </row>
        <row r="25">
          <cell r="A25" t="str">
            <v>DIANA</v>
          </cell>
          <cell r="B25">
            <v>1</v>
          </cell>
          <cell r="C25">
            <v>25</v>
          </cell>
          <cell r="D25">
            <v>24</v>
          </cell>
          <cell r="E25">
            <v>79624671</v>
          </cell>
          <cell r="F25">
            <v>31455</v>
          </cell>
          <cell r="G25" t="str">
            <v>TAPIAS TORRES NELSON LEONARDO</v>
          </cell>
          <cell r="H25">
            <v>93</v>
          </cell>
          <cell r="I25">
            <v>91.67</v>
          </cell>
          <cell r="K25" t="str">
            <v>SOLUCIONES CONECTA</v>
          </cell>
          <cell r="M25" t="str">
            <v>Recibe la llamada apropiadamente de una compañera de larga distancia,  no personaliza la llamada, explica en que consiste una solución conecta, la usuaria expone su situación y afirma no tener el servicio de larga distancia, el asesor le explica que mínim</v>
          </cell>
          <cell r="N25">
            <v>1079</v>
          </cell>
        </row>
        <row r="26">
          <cell r="A26" t="str">
            <v>DIANA</v>
          </cell>
          <cell r="B26">
            <v>1</v>
          </cell>
          <cell r="C26">
            <v>26</v>
          </cell>
          <cell r="D26">
            <v>24</v>
          </cell>
          <cell r="E26">
            <v>79369569</v>
          </cell>
          <cell r="F26">
            <v>32052</v>
          </cell>
          <cell r="G26" t="str">
            <v>MAYORGA GOMEZ DANIEL MAURICIO</v>
          </cell>
          <cell r="H26">
            <v>91</v>
          </cell>
          <cell r="I26">
            <v>100</v>
          </cell>
          <cell r="K26" t="str">
            <v>PROMOCIONES Y CAMPAÑAS</v>
          </cell>
          <cell r="M26" t="str">
            <v>No utiliza el nuevo saludo, pregunta el nombre al cliente pero no personaliza la llamada, verifica el teléfono en SGS e identifica que está inscrito en TP y le comenta la promoción, el cliente pregunta por Europa y el asesor le aclara que esta promoción a</v>
          </cell>
          <cell r="N26" t="str">
            <v>En línea</v>
          </cell>
        </row>
        <row r="27">
          <cell r="A27" t="str">
            <v>RAUL</v>
          </cell>
          <cell r="B27">
            <v>1</v>
          </cell>
          <cell r="C27">
            <v>27</v>
          </cell>
          <cell r="D27">
            <v>25</v>
          </cell>
          <cell r="E27">
            <v>35197975</v>
          </cell>
          <cell r="F27">
            <v>31417</v>
          </cell>
          <cell r="G27" t="str">
            <v>PERDOMO SIERRA DIANA MARCELA</v>
          </cell>
          <cell r="H27">
            <v>100</v>
          </cell>
          <cell r="I27">
            <v>100</v>
          </cell>
          <cell r="K27" t="str">
            <v>TRANSFERENCIA</v>
          </cell>
          <cell r="M27" t="str">
            <v>La asesora personaliza la llamada, asi mismo le solicita el numero telefonico al cliente para poder verificar en el sistema, informa al cliente que va transferir la llamada, realiza la presentacion correspodiente.</v>
          </cell>
        </row>
        <row r="28">
          <cell r="A28" t="str">
            <v>RAUL</v>
          </cell>
          <cell r="B28">
            <v>1</v>
          </cell>
          <cell r="C28">
            <v>28</v>
          </cell>
          <cell r="D28">
            <v>25</v>
          </cell>
          <cell r="E28">
            <v>79890078</v>
          </cell>
          <cell r="F28">
            <v>31041</v>
          </cell>
          <cell r="G28" t="str">
            <v>LEON TELLEZ JUAN CARLOS</v>
          </cell>
          <cell r="H28">
            <v>100</v>
          </cell>
          <cell r="I28">
            <v>100</v>
          </cell>
          <cell r="K28" t="str">
            <v>VALOR UNICO</v>
          </cell>
          <cell r="M28" t="str">
            <v>El asesor personaliza la llamada, asi mismo  le solicita el numero telefonico al cliente para poder verificar en el sistema, confirma los datos al cliente (direccion, telefono, nombre completo), ingresa en SGS,  la venta del plan, , igualmente ofrece la p</v>
          </cell>
        </row>
        <row r="29">
          <cell r="A29" t="str">
            <v>DIEGO</v>
          </cell>
          <cell r="B29">
            <v>1</v>
          </cell>
          <cell r="C29">
            <v>29</v>
          </cell>
          <cell r="D29">
            <v>25</v>
          </cell>
          <cell r="E29">
            <v>80735052</v>
          </cell>
          <cell r="F29">
            <v>31918</v>
          </cell>
          <cell r="G29" t="str">
            <v>MARIÑO HERNANDEZ CARLOS EDUARDO</v>
          </cell>
          <cell r="H29">
            <v>100</v>
          </cell>
          <cell r="I29">
            <v>100</v>
          </cell>
          <cell r="K29" t="str">
            <v>INDICATIVOS</v>
          </cell>
          <cell r="M29" t="str">
            <v>Saluda correctamente, el cliente solicita la marcacion a un celular a Argentina, personaliza la llamada, le solicita, que le de la muneracion que tiene, detecta el error del cliente y le brinda la informacion de manera correcta, cierra de manera adecuada.</v>
          </cell>
          <cell r="N29" t="str">
            <v>L</v>
          </cell>
        </row>
        <row r="30">
          <cell r="A30" t="str">
            <v>DIEGO</v>
          </cell>
          <cell r="B30">
            <v>1</v>
          </cell>
          <cell r="C30">
            <v>30</v>
          </cell>
          <cell r="D30">
            <v>25</v>
          </cell>
          <cell r="E30">
            <v>52780569</v>
          </cell>
          <cell r="F30">
            <v>32141</v>
          </cell>
          <cell r="G30" t="str">
            <v>LOPEZ LOPEZ DIANA MARCELA</v>
          </cell>
          <cell r="H30">
            <v>100</v>
          </cell>
          <cell r="I30">
            <v>100</v>
          </cell>
          <cell r="K30" t="str">
            <v>TRANSFERENCIA</v>
          </cell>
          <cell r="M30" t="str">
            <v>Abre apropiadamente la llamada, el cliente requiere soporte de internet, personaliza la llamada, solicita numero telefonico y le informa que sera traansferido al area indicada, da los datos necesarios a su compañera, hace la presentacion de manera adecuad</v>
          </cell>
          <cell r="N30" t="str">
            <v>L</v>
          </cell>
        </row>
        <row r="31">
          <cell r="A31" t="str">
            <v>DIANA</v>
          </cell>
          <cell r="B31">
            <v>2</v>
          </cell>
          <cell r="C31">
            <v>31</v>
          </cell>
          <cell r="D31">
            <v>25</v>
          </cell>
          <cell r="E31">
            <v>52305070</v>
          </cell>
          <cell r="F31">
            <v>32020</v>
          </cell>
          <cell r="G31" t="str">
            <v xml:space="preserve"> ARIAS MORENO  MILDRE </v>
          </cell>
          <cell r="H31">
            <v>93</v>
          </cell>
          <cell r="I31">
            <v>91.67</v>
          </cell>
          <cell r="J31" t="str">
            <v>CAIDA DE APLICATIVOS</v>
          </cell>
          <cell r="K31" t="str">
            <v>PROMOCIONES Y CAMPAÑAS</v>
          </cell>
          <cell r="M31" t="str">
            <v xml:space="preserve">Saluda apropiadamente, pregunta el nombre pero no personaliza la llamada, pregunte por la promoción y la asesora preguntó si estaba inscrita en un plan de ahorro y de acuerdo al guión establecido me explica que no hay sistema y de la importancia de saber </v>
          </cell>
          <cell r="N31" t="str">
            <v>Cliente incógnito</v>
          </cell>
        </row>
        <row r="32">
          <cell r="A32" t="str">
            <v>DIANA</v>
          </cell>
          <cell r="B32">
            <v>3</v>
          </cell>
          <cell r="C32">
            <v>32</v>
          </cell>
          <cell r="D32">
            <v>25</v>
          </cell>
          <cell r="E32">
            <v>79462888</v>
          </cell>
          <cell r="F32">
            <v>31406</v>
          </cell>
          <cell r="G32" t="str">
            <v>MORENO  WILLIAM ENRIQUE</v>
          </cell>
          <cell r="H32">
            <v>67</v>
          </cell>
          <cell r="I32">
            <v>58.33</v>
          </cell>
          <cell r="K32" t="str">
            <v>PROMOCIONES Y CAMPAÑAS</v>
          </cell>
          <cell r="L32" t="str">
            <v>CRITICO</v>
          </cell>
          <cell r="M32" t="str">
            <v>Recibe la llamada de una compañera de asistido, personaliza la llamada, el usuario desea conocer la tarifa, el asesor solicita el teléfono y le pide un minuto al cliente pero no informa para que, retoma la llamada casi 2 minutos después, le verifica la in</v>
          </cell>
          <cell r="N32">
            <v>243</v>
          </cell>
          <cell r="P32">
            <v>695</v>
          </cell>
        </row>
        <row r="33">
          <cell r="A33" t="str">
            <v>DIANA</v>
          </cell>
          <cell r="B33">
            <v>2</v>
          </cell>
          <cell r="C33">
            <v>33</v>
          </cell>
          <cell r="D33">
            <v>25</v>
          </cell>
          <cell r="E33">
            <v>52349253</v>
          </cell>
          <cell r="F33">
            <v>31440</v>
          </cell>
          <cell r="G33" t="str">
            <v>RODRIGUEZ PINTO DIANA MARCELA</v>
          </cell>
          <cell r="H33">
            <v>93</v>
          </cell>
          <cell r="I33">
            <v>91.67</v>
          </cell>
          <cell r="K33" t="str">
            <v>SOLUCIONES CONECTA</v>
          </cell>
          <cell r="M33" t="str">
            <v>Saluda con el script correspondiente, pregunta el nombre al cliente pero no personaliza la llamada, el usuario desea conocer en que consiste el cargo fijo para llamadas, la asesora solicita el teléfono y procede a ofrecer una solución conecta de acuerdo a</v>
          </cell>
          <cell r="N33">
            <v>389</v>
          </cell>
        </row>
        <row r="34">
          <cell r="A34" t="str">
            <v>RAUL</v>
          </cell>
          <cell r="B34">
            <v>2</v>
          </cell>
          <cell r="C34">
            <v>34</v>
          </cell>
          <cell r="D34">
            <v>26</v>
          </cell>
          <cell r="E34">
            <v>52320533</v>
          </cell>
          <cell r="F34">
            <v>31199</v>
          </cell>
          <cell r="G34" t="str">
            <v>RIVERA CARO ROSA BEATRIZ</v>
          </cell>
          <cell r="H34">
            <v>90</v>
          </cell>
          <cell r="I34">
            <v>83.33</v>
          </cell>
          <cell r="K34" t="str">
            <v>PROMOCIONES Y CAMPAÑAS</v>
          </cell>
          <cell r="M34" t="str">
            <v>La asesora personaliza la llamada,  se le recuerda a la asesora solicitar el numero  telefonico al cliente  y no tomarlo del identificador, le brinda la informacion de la promocion al cliente , es comercial con el cliente, maneja los guiones de etiqueta t</v>
          </cell>
          <cell r="N34" t="str">
            <v>L</v>
          </cell>
        </row>
        <row r="35">
          <cell r="A35" t="str">
            <v>RAUL</v>
          </cell>
          <cell r="B35">
            <v>2</v>
          </cell>
          <cell r="C35">
            <v>35</v>
          </cell>
          <cell r="D35">
            <v>26</v>
          </cell>
          <cell r="E35">
            <v>53072822</v>
          </cell>
          <cell r="F35">
            <v>31454</v>
          </cell>
          <cell r="G35" t="str">
            <v>MEJIA  CINDY CAROLINA</v>
          </cell>
          <cell r="H35">
            <v>98</v>
          </cell>
          <cell r="I35">
            <v>100</v>
          </cell>
          <cell r="K35" t="str">
            <v>PROMOCIONES Y CAMPAÑAS</v>
          </cell>
          <cell r="M35" t="str">
            <v>La asesora personaliza , le solicita el numero telefonico al cliente, le brinda la informacion de la promocion, le informa al cliente que en el momentoel sistema se encuentra en actualizacion de la base de datos, debe mejorar en los guiones de etiqueta te</v>
          </cell>
          <cell r="N35" t="str">
            <v>L</v>
          </cell>
        </row>
        <row r="36">
          <cell r="A36" t="str">
            <v>DIEGO</v>
          </cell>
          <cell r="B36">
            <v>1</v>
          </cell>
          <cell r="C36">
            <v>36</v>
          </cell>
          <cell r="D36">
            <v>26</v>
          </cell>
          <cell r="E36">
            <v>79896120</v>
          </cell>
          <cell r="F36">
            <v>32144</v>
          </cell>
          <cell r="G36" t="str">
            <v>MOLINA BELTRAN NELSON JAVIER</v>
          </cell>
          <cell r="H36">
            <v>100</v>
          </cell>
          <cell r="I36">
            <v>100</v>
          </cell>
          <cell r="K36" t="str">
            <v>PRODUCTOS LOCAL</v>
          </cell>
          <cell r="M36" t="str">
            <v>Saluda de acuerdo al script establecido, la cliente tiene una inquietud con el cargo fijo de su Identificador,  personaliza la llamada, informa adecuadamente que no podemos consultar la fecha de activacion del servicio pues el sistema no lo esta mostrando</v>
          </cell>
          <cell r="N36" t="str">
            <v>L</v>
          </cell>
        </row>
        <row r="37">
          <cell r="A37" t="str">
            <v>DIEGO</v>
          </cell>
          <cell r="B37">
            <v>3</v>
          </cell>
          <cell r="C37">
            <v>37</v>
          </cell>
          <cell r="D37">
            <v>26</v>
          </cell>
          <cell r="E37">
            <v>53072822</v>
          </cell>
          <cell r="F37">
            <v>31454</v>
          </cell>
          <cell r="G37" t="str">
            <v>MEJIA  CINDY CAROLINA</v>
          </cell>
          <cell r="H37">
            <v>100</v>
          </cell>
          <cell r="I37">
            <v>100</v>
          </cell>
          <cell r="K37" t="str">
            <v>TARIFAS</v>
          </cell>
          <cell r="M37" t="str">
            <v>Saluda de acuerdo al script, el cliente llama preguntando cuales son los destinos inscritos a su plan de descuentos, personaliza la llamada y procede a aplicar el guion generedo para esta contingencia, maneja guiones de etiqueta telefonica, cierra adecuad</v>
          </cell>
          <cell r="N37" t="str">
            <v>L</v>
          </cell>
        </row>
        <row r="38">
          <cell r="A38" t="str">
            <v>DIEGO</v>
          </cell>
          <cell r="B38">
            <v>2</v>
          </cell>
          <cell r="C38">
            <v>38</v>
          </cell>
          <cell r="D38">
            <v>26</v>
          </cell>
          <cell r="E38">
            <v>79823197</v>
          </cell>
          <cell r="F38">
            <v>31403</v>
          </cell>
          <cell r="G38" t="str">
            <v xml:space="preserve">MOGOLLON  JAVIER </v>
          </cell>
          <cell r="H38">
            <v>100</v>
          </cell>
          <cell r="I38">
            <v>100</v>
          </cell>
          <cell r="K38" t="str">
            <v>INDICATIVOS</v>
          </cell>
          <cell r="M38" t="str">
            <v>Identifica el requerimiento del cliente, a cliente requiere marcar a España a un telefono movil, personaliza la llamada, solicita al cliente la marcacion que esta realizando y como le responde, javier detecta el error del cliente y le indica la manera ade</v>
          </cell>
          <cell r="N38" t="str">
            <v>L</v>
          </cell>
        </row>
        <row r="39">
          <cell r="A39" t="str">
            <v>DIEGO</v>
          </cell>
          <cell r="B39">
            <v>2</v>
          </cell>
          <cell r="C39">
            <v>39</v>
          </cell>
          <cell r="D39">
            <v>27</v>
          </cell>
          <cell r="E39">
            <v>39787485</v>
          </cell>
          <cell r="F39">
            <v>31400</v>
          </cell>
          <cell r="G39" t="str">
            <v>LLANOS  ANGELA MARIA</v>
          </cell>
          <cell r="H39">
            <v>100</v>
          </cell>
          <cell r="I39">
            <v>100</v>
          </cell>
          <cell r="K39" t="str">
            <v>TARIFAS</v>
          </cell>
          <cell r="M39" t="str">
            <v>Saluda correctamente, el cliente requiere informacion de Valor Unico, solicita el numero telefonico, personaliza la llamada, verifica inscripción al plan de descuentos residenciales, da la inforamcion al detalle con beneficios y caracteristicas, Angela le</v>
          </cell>
          <cell r="N39" t="str">
            <v>L</v>
          </cell>
        </row>
        <row r="40">
          <cell r="A40" t="str">
            <v>DIEGO</v>
          </cell>
          <cell r="B40">
            <v>2</v>
          </cell>
          <cell r="C40">
            <v>40</v>
          </cell>
          <cell r="D40">
            <v>27</v>
          </cell>
          <cell r="E40">
            <v>52114743</v>
          </cell>
          <cell r="F40">
            <v>32069</v>
          </cell>
          <cell r="G40" t="str">
            <v>MORENO SANDOVAL MARIA  CLAUDIA</v>
          </cell>
          <cell r="H40">
            <v>100</v>
          </cell>
          <cell r="I40">
            <v>100</v>
          </cell>
          <cell r="K40" t="str">
            <v>TARIFAS</v>
          </cell>
          <cell r="M40" t="str">
            <v>Abre la llamada de manera adecuada, la cliente llama para verificar la promocion actual, personaliza la llamada, verifica la inscripción de la linea telefonica, le comenta detalladamente las promociones que le aplican a esa linea en especial, es ameble co</v>
          </cell>
          <cell r="N40" t="str">
            <v>L</v>
          </cell>
        </row>
        <row r="41">
          <cell r="A41" t="str">
            <v>DIEGO</v>
          </cell>
          <cell r="B41">
            <v>2</v>
          </cell>
          <cell r="C41">
            <v>41</v>
          </cell>
          <cell r="D41">
            <v>27</v>
          </cell>
          <cell r="E41">
            <v>79639811</v>
          </cell>
          <cell r="F41">
            <v>32145</v>
          </cell>
          <cell r="G41" t="str">
            <v>MEDINA CRUZ CARLOS ALBERTO</v>
          </cell>
          <cell r="H41">
            <v>100</v>
          </cell>
          <cell r="I41">
            <v>100</v>
          </cell>
          <cell r="K41" t="str">
            <v>PROMOCIONES Y CAMPAÑAS</v>
          </cell>
          <cell r="M41" t="str">
            <v>Identifica el proposito del cliente, verifica los destinos inscritos con las tarifas respectivas, informa correctamente la promocion internacional y las restricciones de la misma, genera empatia con el cliente , invita a la cliente para que use la promoci</v>
          </cell>
          <cell r="N41" t="str">
            <v>L</v>
          </cell>
        </row>
        <row r="42">
          <cell r="A42" t="str">
            <v>DIANA</v>
          </cell>
          <cell r="B42">
            <v>1</v>
          </cell>
          <cell r="C42">
            <v>42</v>
          </cell>
          <cell r="D42">
            <v>28</v>
          </cell>
          <cell r="E42">
            <v>52871599</v>
          </cell>
          <cell r="F42">
            <v>31399</v>
          </cell>
          <cell r="G42" t="str">
            <v xml:space="preserve">LUCERO LOAIZA ESPERANZA </v>
          </cell>
          <cell r="H42">
            <v>92</v>
          </cell>
          <cell r="I42">
            <v>91.67</v>
          </cell>
          <cell r="K42" t="str">
            <v>PROMOCIONES Y CAMPAÑAS</v>
          </cell>
          <cell r="L42" t="str">
            <v>CRITICO</v>
          </cell>
          <cell r="M42" t="str">
            <v>La asesora saluda de acuerdo al nuevo script pero contesta a los 30 segundos, por esta razón se califica como error crítico, el cliente desea conocer si hay promoción a Estados Unidos, la asesora personaliza la llamada, verifica que la línea está inscrita</v>
          </cell>
          <cell r="N42">
            <v>86</v>
          </cell>
          <cell r="P42">
            <v>721</v>
          </cell>
        </row>
        <row r="43">
          <cell r="A43" t="str">
            <v>DIANA</v>
          </cell>
          <cell r="B43">
            <v>1</v>
          </cell>
          <cell r="C43">
            <v>43</v>
          </cell>
          <cell r="D43">
            <v>28</v>
          </cell>
          <cell r="E43">
            <v>52200398</v>
          </cell>
          <cell r="F43">
            <v>31433</v>
          </cell>
          <cell r="G43" t="str">
            <v xml:space="preserve">RINCON GOMEZ EIMY </v>
          </cell>
          <cell r="H43">
            <v>93</v>
          </cell>
          <cell r="I43">
            <v>91.67</v>
          </cell>
          <cell r="K43" t="str">
            <v>PROMOCIONES Y CAMPAÑAS</v>
          </cell>
          <cell r="M43" t="str">
            <v>Realiza la apertura adecuadamente con el nuevo saludo, pregunta el nombre pero no  personaliza la llamada, la usuaria desea conocer la tarifa a Bogotá, la asesora solicita el teléfono y verifica que está inscrito pero no le comenta que está a nombre de ot</v>
          </cell>
          <cell r="N43">
            <v>113</v>
          </cell>
        </row>
        <row r="44">
          <cell r="A44" t="str">
            <v>DIANA</v>
          </cell>
          <cell r="B44">
            <v>2</v>
          </cell>
          <cell r="C44">
            <v>44</v>
          </cell>
          <cell r="D44">
            <v>28</v>
          </cell>
          <cell r="E44">
            <v>79984101</v>
          </cell>
          <cell r="F44">
            <v>31402</v>
          </cell>
          <cell r="G44" t="str">
            <v>MARTINEZ RUIZ JUAN PABLO</v>
          </cell>
          <cell r="H44">
            <v>88</v>
          </cell>
          <cell r="I44">
            <v>83.33</v>
          </cell>
          <cell r="K44" t="str">
            <v>PROMOCIONES Y CAMPAÑAS</v>
          </cell>
          <cell r="L44" t="str">
            <v>POR MEJORAR</v>
          </cell>
          <cell r="M44" t="str">
            <v>EL asesor saluda adecuadamente, pregutna el nombre pero no personaliza la llamada, la usuaria desea conocer si aplica la promoción, el asesor solicita el teléfono y lo revisa en SGS pero no el informa a la usuaria que existe otro titular, le informa que l</v>
          </cell>
          <cell r="N44">
            <v>49</v>
          </cell>
        </row>
        <row r="45">
          <cell r="A45" t="str">
            <v>LUZ MARINA</v>
          </cell>
          <cell r="B45">
            <v>1</v>
          </cell>
          <cell r="C45">
            <v>45</v>
          </cell>
          <cell r="D45">
            <v>29</v>
          </cell>
          <cell r="E45">
            <v>52195595</v>
          </cell>
          <cell r="F45">
            <v>31913</v>
          </cell>
          <cell r="G45" t="str">
            <v>JIMENEZ FORERO MARY ANDREA</v>
          </cell>
          <cell r="H45">
            <v>90</v>
          </cell>
          <cell r="I45">
            <v>83.33</v>
          </cell>
          <cell r="K45" t="str">
            <v>TRANSFERENCIA</v>
          </cell>
          <cell r="M45" t="str">
            <v>la asesora saluda adecuadamente al cliente, personaliza la llamada, escucha y comprende el requerimiento del cliente (soporte de ineternet soho )Andrea solicta el número telefónico y le pide al cliente  un momento para comunicarle con el área del internet</v>
          </cell>
          <cell r="N45" t="str">
            <v>En línea</v>
          </cell>
        </row>
        <row r="46">
          <cell r="A46" t="str">
            <v>LUZ MARINA</v>
          </cell>
          <cell r="B46">
            <v>1</v>
          </cell>
          <cell r="C46">
            <v>46</v>
          </cell>
          <cell r="D46">
            <v>29</v>
          </cell>
          <cell r="E46">
            <v>52715375</v>
          </cell>
          <cell r="F46">
            <v>32032</v>
          </cell>
          <cell r="G46" t="str">
            <v xml:space="preserve">MARROQUIN  CARVAJAL JOHANNA </v>
          </cell>
          <cell r="H46">
            <v>95</v>
          </cell>
          <cell r="I46">
            <v>100</v>
          </cell>
          <cell r="K46" t="str">
            <v>PROMOCIONES Y CAMPAÑAS</v>
          </cell>
          <cell r="M46" t="str">
            <v xml:space="preserve">la asesora saluda adecuademnte al cliente, no personaliza la llamada. Escucha y comprende el requerimiento del cliente (información promoción)Johana verifica que el núemro telefónico este inscrito en algún plan, identifica que esta en tarifa personal, le </v>
          </cell>
          <cell r="N46" t="str">
            <v>En línea</v>
          </cell>
        </row>
        <row r="47">
          <cell r="A47" t="str">
            <v>LUZ MARINA</v>
          </cell>
          <cell r="B47">
            <v>1</v>
          </cell>
          <cell r="C47">
            <v>47</v>
          </cell>
          <cell r="D47">
            <v>29</v>
          </cell>
          <cell r="E47">
            <v>52392480</v>
          </cell>
          <cell r="F47">
            <v>31408</v>
          </cell>
          <cell r="G47" t="str">
            <v>NAVARRETE  ALEXANDRA VIVANA</v>
          </cell>
          <cell r="H47">
            <v>100</v>
          </cell>
          <cell r="I47">
            <v>100</v>
          </cell>
          <cell r="J47" t="str">
            <v>POLITICAS DEL PRODUCTO</v>
          </cell>
          <cell r="K47" t="str">
            <v>TRANSFERENCIA</v>
          </cell>
          <cell r="M47" t="str">
            <v>la asesora saluda adecuadamente , personaliza la llamada, escucha y comprende el requerimiento del cliente (cancelación plan de internet)La asesora solicta el número telefónico y realiza preguntas filtro , le pide  1 minuto en línea para transferir la lla</v>
          </cell>
          <cell r="N47" t="str">
            <v>en li</v>
          </cell>
        </row>
        <row r="48">
          <cell r="A48" t="str">
            <v>LUZ MARINA</v>
          </cell>
          <cell r="B48">
            <v>2</v>
          </cell>
          <cell r="C48">
            <v>48</v>
          </cell>
          <cell r="D48">
            <v>29</v>
          </cell>
          <cell r="E48">
            <v>52715375</v>
          </cell>
          <cell r="F48">
            <v>32032</v>
          </cell>
          <cell r="G48" t="str">
            <v xml:space="preserve">MARROQUIN  CARVAJAL JOHANNA </v>
          </cell>
          <cell r="H48">
            <v>90</v>
          </cell>
          <cell r="I48">
            <v>83.33</v>
          </cell>
          <cell r="K48" t="str">
            <v>TRANSFERENCIA</v>
          </cell>
          <cell r="M48" t="str">
            <v>la asesora saluda adecuadamente al cliente, personaliza la llamada, escucha y comprende el requerimiento del cliente(bloquer la línea para salida de llamadas)Johana le informa que slo hay código para llamadas de larga distancia y celular, solicta el númer</v>
          </cell>
          <cell r="N48">
            <v>115</v>
          </cell>
        </row>
        <row r="49">
          <cell r="A49" t="str">
            <v>RAUL</v>
          </cell>
          <cell r="B49">
            <v>2</v>
          </cell>
          <cell r="C49">
            <v>49</v>
          </cell>
          <cell r="D49">
            <v>29</v>
          </cell>
          <cell r="E49">
            <v>79890078</v>
          </cell>
          <cell r="F49">
            <v>31041</v>
          </cell>
          <cell r="G49" t="str">
            <v>LEON TELLEZ JUAN CARLOS</v>
          </cell>
          <cell r="H49">
            <v>100</v>
          </cell>
          <cell r="I49">
            <v>100</v>
          </cell>
          <cell r="K49" t="str">
            <v>TARIFAS</v>
          </cell>
          <cell r="M49" t="str">
            <v>El asesor pregunta el nombre del cliente, perosnaliza la llamada, el asesor le solicita el numero telefonico al cliente para pode brindarle la informacion de la promocion, le brinda la informacion de Valor Unico  genera la modificacion plan tarifa persona</v>
          </cell>
          <cell r="N49">
            <v>279</v>
          </cell>
        </row>
        <row r="50">
          <cell r="A50" t="str">
            <v>RAUL</v>
          </cell>
          <cell r="B50">
            <v>2</v>
          </cell>
          <cell r="C50">
            <v>50</v>
          </cell>
          <cell r="D50">
            <v>29</v>
          </cell>
          <cell r="E50">
            <v>52195595</v>
          </cell>
          <cell r="F50">
            <v>31913</v>
          </cell>
          <cell r="G50" t="str">
            <v>JIMENEZ FORERO MARY ANDREA</v>
          </cell>
          <cell r="H50">
            <v>99</v>
          </cell>
          <cell r="I50">
            <v>100</v>
          </cell>
          <cell r="K50" t="str">
            <v>TARIFAS</v>
          </cell>
          <cell r="M50" t="str">
            <v>La asesora  personaliza la llamada, se le recuerda a la aseosra que es el cliente quien debe  brindar el numero telefonico y no el asesor, verifica en el sistema , brinda la tarifa hacia Cucuta y le brinda la informacion de la promocion, con sus condicion</v>
          </cell>
          <cell r="N50" t="str">
            <v>L</v>
          </cell>
        </row>
        <row r="51">
          <cell r="A51" t="str">
            <v>RAUL</v>
          </cell>
          <cell r="B51">
            <v>1</v>
          </cell>
          <cell r="C51">
            <v>51</v>
          </cell>
          <cell r="D51">
            <v>29</v>
          </cell>
          <cell r="E51">
            <v>53053030</v>
          </cell>
          <cell r="F51">
            <v>31166</v>
          </cell>
          <cell r="G51" t="str">
            <v>MENDIETA FERNANDEZ JUDY MARCELA</v>
          </cell>
          <cell r="H51">
            <v>100</v>
          </cell>
          <cell r="I51">
            <v>100</v>
          </cell>
          <cell r="K51" t="str">
            <v>PRODUCTOS LOCAL</v>
          </cell>
          <cell r="M51" t="str">
            <v>La asesora pregunta el nombre del cliente pero no  personaliza la llamada, le solicita el numero telefonico al cliente para poder confirma, le brinda al cliente el motivo por el cual se cambiaron los numeros de los telefonos Publicos, es amable con el cli</v>
          </cell>
          <cell r="N51" t="str">
            <v>L</v>
          </cell>
        </row>
        <row r="52">
          <cell r="A52" t="str">
            <v>RAUL</v>
          </cell>
          <cell r="B52">
            <v>1</v>
          </cell>
          <cell r="C52">
            <v>52</v>
          </cell>
          <cell r="D52">
            <v>29</v>
          </cell>
          <cell r="E52">
            <v>52854818</v>
          </cell>
          <cell r="F52">
            <v>31397</v>
          </cell>
          <cell r="G52" t="str">
            <v>LONDOÑO APONTE PAOLA ANDREA</v>
          </cell>
          <cell r="H52">
            <v>100</v>
          </cell>
          <cell r="I52">
            <v>100</v>
          </cell>
          <cell r="K52" t="str">
            <v>TRANSFERENCIA</v>
          </cell>
          <cell r="M52" t="str">
            <v>La asesora personaliza la llamada, le solicicta el numero telefonico al cliente para poder realizar la transferencia al area encargada, asi mismo  indica al cliente que va transferir la llamada, realiza la presentacion al area correspodiente.</v>
          </cell>
          <cell r="N52">
            <v>131</v>
          </cell>
        </row>
        <row r="53">
          <cell r="A53" t="str">
            <v>RAUL</v>
          </cell>
          <cell r="B53">
            <v>1</v>
          </cell>
          <cell r="C53">
            <v>53</v>
          </cell>
          <cell r="D53">
            <v>29</v>
          </cell>
          <cell r="E53">
            <v>52788220</v>
          </cell>
          <cell r="F53">
            <v>31491</v>
          </cell>
          <cell r="G53" t="str">
            <v>LANDINEZ POLANIA RUTH ANGELA</v>
          </cell>
          <cell r="H53">
            <v>100</v>
          </cell>
          <cell r="I53">
            <v>100</v>
          </cell>
          <cell r="K53" t="str">
            <v>TRANSFERENCIA</v>
          </cell>
          <cell r="M53" t="str">
            <v xml:space="preserve">La asesora pregunta el nombre del cliente pero no personaliza la llamada, es amable con el cliente le solicita el numero telefonico al cliente para poder confirmar y realizar la transferencia correctamente, indica al cliente que va transferir la llamada, </v>
          </cell>
          <cell r="N53" t="str">
            <v>L</v>
          </cell>
        </row>
        <row r="54">
          <cell r="A54" t="str">
            <v>RAUL</v>
          </cell>
          <cell r="B54">
            <v>2</v>
          </cell>
          <cell r="C54">
            <v>54</v>
          </cell>
          <cell r="D54">
            <v>29</v>
          </cell>
          <cell r="E54">
            <v>52710998</v>
          </cell>
          <cell r="F54">
            <v>31453</v>
          </cell>
          <cell r="G54" t="str">
            <v>SARMIENTO  EVA MARIA</v>
          </cell>
          <cell r="H54">
            <v>100</v>
          </cell>
          <cell r="I54">
            <v>100</v>
          </cell>
          <cell r="K54" t="str">
            <v>TRANSFERENCIA</v>
          </cell>
          <cell r="M54" t="str">
            <v>La asesora personaliza la llamada, le solicita el numero telefonico al cliente para poder verificar y transferir la llamada adecuadamente, le indica al cliente que va transferir la llamada al area encargada, realiza la presentacion correspodiente.</v>
          </cell>
          <cell r="N54">
            <v>113</v>
          </cell>
        </row>
        <row r="55">
          <cell r="A55" t="str">
            <v>RAUL</v>
          </cell>
          <cell r="B55">
            <v>1</v>
          </cell>
          <cell r="C55">
            <v>55</v>
          </cell>
          <cell r="D55">
            <v>30</v>
          </cell>
          <cell r="E55">
            <v>52210055</v>
          </cell>
          <cell r="F55">
            <v>32037</v>
          </cell>
          <cell r="G55" t="str">
            <v>MEDINA SANABRIA NERSY JANETH</v>
          </cell>
          <cell r="H55">
            <v>88</v>
          </cell>
          <cell r="I55">
            <v>83.33</v>
          </cell>
          <cell r="K55" t="str">
            <v>PROMOCIONES Y CAMPAÑAS</v>
          </cell>
          <cell r="M55" t="str">
            <v>La asesora personaliza la llamada, le solicicta el numero telefonico al clienten para poder verificar en el sistema,  indica al cliente que se encuentra inscrita en el plan,  utiliza muletilla (eh, eh, eh), la asesora brinda la informacion de la promocion</v>
          </cell>
          <cell r="N55">
            <v>69</v>
          </cell>
        </row>
        <row r="56">
          <cell r="A56" t="str">
            <v>DIEGO</v>
          </cell>
          <cell r="B56">
            <v>2</v>
          </cell>
          <cell r="C56">
            <v>56</v>
          </cell>
          <cell r="D56">
            <v>30</v>
          </cell>
          <cell r="E56">
            <v>52392480</v>
          </cell>
          <cell r="F56">
            <v>31408</v>
          </cell>
          <cell r="G56" t="str">
            <v>NAVARRETE  ALEXANDRA VIVANA</v>
          </cell>
          <cell r="H56">
            <v>98</v>
          </cell>
          <cell r="I56">
            <v>100</v>
          </cell>
          <cell r="K56" t="str">
            <v>TARIFAS</v>
          </cell>
          <cell r="M56" t="str">
            <v>Saluda correctamente, la cliente desea verificar si se encuentra inscritra en alguno de nuestros planes, solicita numero telefonico y ciudad de origen, su tono de voz en principio no transmite cordialidad, maneja tiempos de espera para consultar en sistem</v>
          </cell>
          <cell r="N56">
            <v>218</v>
          </cell>
        </row>
        <row r="57">
          <cell r="A57" t="str">
            <v>DIEGO</v>
          </cell>
          <cell r="B57">
            <v>1</v>
          </cell>
          <cell r="C57">
            <v>57</v>
          </cell>
          <cell r="D57">
            <v>30</v>
          </cell>
          <cell r="E57">
            <v>79970440</v>
          </cell>
          <cell r="F57">
            <v>31153</v>
          </cell>
          <cell r="G57" t="str">
            <v>JIMENEZ HERAZO BERNARDO GABRIEL</v>
          </cell>
          <cell r="H57">
            <v>86</v>
          </cell>
          <cell r="I57">
            <v>83.33</v>
          </cell>
          <cell r="K57" t="str">
            <v>INDICATIVOS</v>
          </cell>
          <cell r="M57" t="str">
            <v>Abre la llamada correctamente, el cliente desea comunicarse a Estados Unidos, personaliza la llamada, filtra si se va realizar por dd u op, le indica que cuelgue y marque a la Linea 179, no ofrece la promocion ni verifica si la linea se encuentra inscrita</v>
          </cell>
          <cell r="N57">
            <v>42</v>
          </cell>
        </row>
        <row r="58">
          <cell r="A58" t="str">
            <v>RAUL</v>
          </cell>
          <cell r="B58">
            <v>1</v>
          </cell>
          <cell r="C58">
            <v>58</v>
          </cell>
          <cell r="D58">
            <v>30</v>
          </cell>
          <cell r="E58">
            <v>79732058</v>
          </cell>
          <cell r="F58">
            <v>31393</v>
          </cell>
          <cell r="G58" t="str">
            <v>IDARRAGA ESPAÑA LUIS ALBERTO</v>
          </cell>
          <cell r="H58">
            <v>100</v>
          </cell>
          <cell r="I58">
            <v>100</v>
          </cell>
          <cell r="K58" t="str">
            <v>PROMOCIONES Y CAMPAÑAS</v>
          </cell>
          <cell r="M58" t="str">
            <v>El asesor personaliza la llamada, asi mismo  le solicita el numero telefonico al cliente para poder verificar si aplicam o  no la promociones,  el asesor explica al cliente como funciona la promocion nacional,  es amable con el cliente, maneja el script d</v>
          </cell>
          <cell r="N58">
            <v>106</v>
          </cell>
        </row>
        <row r="59">
          <cell r="A59" t="str">
            <v>RAUL</v>
          </cell>
          <cell r="B59">
            <v>1</v>
          </cell>
          <cell r="C59">
            <v>59</v>
          </cell>
          <cell r="D59">
            <v>30</v>
          </cell>
          <cell r="E59">
            <v>19422405</v>
          </cell>
          <cell r="F59">
            <v>31157</v>
          </cell>
          <cell r="G59" t="str">
            <v xml:space="preserve">LEON MARTINEZ JAIME </v>
          </cell>
          <cell r="H59">
            <v>100</v>
          </cell>
          <cell r="I59">
            <v>100</v>
          </cell>
          <cell r="K59" t="str">
            <v>PROMOCIONES Y CAMPAÑAS</v>
          </cell>
          <cell r="M59" t="str">
            <v>El asesor personaliza la llamada le solicita el numero telefonico al cliente para poder verificar en el sistema, explica al cliente la promocion, con sus respectivos   condiciones y  horarios vigentes, le brinda la tarifa hacia los Estados Unidos por medi</v>
          </cell>
          <cell r="N59">
            <v>96</v>
          </cell>
        </row>
        <row r="60">
          <cell r="A60" t="str">
            <v>RAUL</v>
          </cell>
          <cell r="B60">
            <v>1</v>
          </cell>
          <cell r="C60">
            <v>60</v>
          </cell>
          <cell r="D60">
            <v>30</v>
          </cell>
          <cell r="E60">
            <v>80165534</v>
          </cell>
          <cell r="F60">
            <v>31158</v>
          </cell>
          <cell r="G60" t="str">
            <v>LIMAS LIMAS PEDRO ALEXANDER</v>
          </cell>
          <cell r="H60">
            <v>95</v>
          </cell>
          <cell r="I60">
            <v>91.67</v>
          </cell>
          <cell r="K60" t="str">
            <v>PROMOCIONES Y CAMPAÑAS</v>
          </cell>
          <cell r="M60" t="str">
            <v>El asesor personaliza la llamada, el asesor no solicita el numero telefonico al cliente lo toma del sistema, se le recuerda que es recomendable solicitar el numero al cliente y no dar por hecho que el cliente va llamar de la linea telefonica de la cual es</v>
          </cell>
          <cell r="N60">
            <v>95</v>
          </cell>
        </row>
        <row r="61">
          <cell r="B61">
            <v>0</v>
          </cell>
          <cell r="C61">
            <v>61</v>
          </cell>
          <cell r="E61" t="e">
            <v>#VALUE!</v>
          </cell>
          <cell r="F61" t="e">
            <v>#VALUE!</v>
          </cell>
          <cell r="K61" t="str">
            <v>FACTURACION</v>
          </cell>
          <cell r="M61" t="str">
            <v xml:space="preserve">La asesora no personaliza la llamada, </v>
          </cell>
        </row>
        <row r="62">
          <cell r="A62" t="str">
            <v>DIEGO</v>
          </cell>
          <cell r="B62">
            <v>2</v>
          </cell>
          <cell r="C62">
            <v>62</v>
          </cell>
          <cell r="D62">
            <v>30</v>
          </cell>
          <cell r="E62">
            <v>80735052</v>
          </cell>
          <cell r="F62">
            <v>31918</v>
          </cell>
          <cell r="G62" t="str">
            <v>MARIÑO HERNANDEZ CARLOS EDUARDO</v>
          </cell>
          <cell r="H62">
            <v>100</v>
          </cell>
          <cell r="I62">
            <v>100</v>
          </cell>
          <cell r="K62" t="str">
            <v>PRODUCTOS LOCAL</v>
          </cell>
          <cell r="M62" t="str">
            <v>Saluda correctamente, la cliente desea clarificar que Servicios Suplementarios tiene activos, personaliza la llamada, solicita numero telefonico, verifica en SGS y procede a brindarle la información sin necesidad de transferir la llamada al area local, la</v>
          </cell>
          <cell r="N62">
            <v>208</v>
          </cell>
        </row>
        <row r="63">
          <cell r="A63" t="str">
            <v>DIEGO</v>
          </cell>
          <cell r="B63">
            <v>2</v>
          </cell>
          <cell r="C63">
            <v>63</v>
          </cell>
          <cell r="D63">
            <v>30</v>
          </cell>
          <cell r="E63">
            <v>79369569</v>
          </cell>
          <cell r="F63">
            <v>32052</v>
          </cell>
          <cell r="G63" t="str">
            <v>MAYORGA GOMEZ DANIEL MAURICIO</v>
          </cell>
          <cell r="H63">
            <v>90</v>
          </cell>
          <cell r="I63">
            <v>83.33</v>
          </cell>
          <cell r="K63" t="str">
            <v>PROMOCIONES Y CAMPAÑAS</v>
          </cell>
          <cell r="M63" t="str">
            <v>la cliente desea que le expliquen en que consiste la promocion a Estados Unidos, personaliza la llamada, en el momento no tenemos SGS, pero la cliente esta segura que se encuentra inscrita en alguno de los planes, el asesesor le informa que es necesario q</v>
          </cell>
          <cell r="N63">
            <v>156</v>
          </cell>
        </row>
        <row r="64">
          <cell r="A64" t="str">
            <v>DIANA</v>
          </cell>
          <cell r="B64">
            <v>1</v>
          </cell>
          <cell r="C64">
            <v>64</v>
          </cell>
          <cell r="D64">
            <v>30</v>
          </cell>
          <cell r="E64">
            <v>52796744</v>
          </cell>
          <cell r="F64">
            <v>31434</v>
          </cell>
          <cell r="G64" t="str">
            <v>RIVERA CAMPOS SANDRA MILENA</v>
          </cell>
          <cell r="H64">
            <v>95</v>
          </cell>
          <cell r="I64">
            <v>92</v>
          </cell>
          <cell r="K64" t="str">
            <v>SOLUCIONES CONECTA</v>
          </cell>
          <cell r="L64" t="str">
            <v>POR MEJORAR</v>
          </cell>
          <cell r="M64" t="str">
            <v xml:space="preserve">Saluda de acuerdo al script establecido, personaliza la llamada, el usuario desea conocer sobre los planes conecta, el le explica que solo quiere controlar su consumo local, la asesora el explica que es necesario tomar un plan de larga distancia, pero al </v>
          </cell>
          <cell r="N64">
            <v>432</v>
          </cell>
        </row>
        <row r="65">
          <cell r="A65" t="str">
            <v>DIANA</v>
          </cell>
          <cell r="B65">
            <v>1</v>
          </cell>
          <cell r="C65">
            <v>65</v>
          </cell>
          <cell r="D65">
            <v>30</v>
          </cell>
          <cell r="E65">
            <v>52546007</v>
          </cell>
          <cell r="F65">
            <v>31159</v>
          </cell>
          <cell r="G65" t="str">
            <v>LUGO LARA RUTH LORENY</v>
          </cell>
          <cell r="H65">
            <v>94</v>
          </cell>
          <cell r="I65">
            <v>100</v>
          </cell>
          <cell r="K65" t="str">
            <v>CANCELACION PLAN</v>
          </cell>
          <cell r="M65" t="str">
            <v>Saluda apropiadamente utilizando el nuevo script, la usuaria desea inscribirse en un plan de ahorro, personaliza la llamada, solicita el teléfono y verifica con la usuaria si conoce el titular, al no conocerlo procede a cancelar el `plan.</v>
          </cell>
          <cell r="N65">
            <v>433</v>
          </cell>
        </row>
        <row r="66">
          <cell r="A66" t="str">
            <v>DIANA</v>
          </cell>
          <cell r="B66">
            <v>2</v>
          </cell>
          <cell r="C66">
            <v>66</v>
          </cell>
          <cell r="D66">
            <v>30</v>
          </cell>
          <cell r="E66">
            <v>52546007</v>
          </cell>
          <cell r="F66">
            <v>31159</v>
          </cell>
          <cell r="G66" t="str">
            <v>LUGO LARA RUTH LORENY</v>
          </cell>
          <cell r="H66">
            <v>94</v>
          </cell>
          <cell r="I66">
            <v>100</v>
          </cell>
          <cell r="K66" t="str">
            <v>INSCRIPCION PLAN</v>
          </cell>
          <cell r="M66" t="str">
            <v>(Segundo requerimiento) La usuaria desea inscribirse y la asesora procede a tomar los datos necesarios e ingresarlos correctamente, además demuestra actitud comercial al mencionarle la promoción a nivel nacional indicándole la fecha de finalización, le in</v>
          </cell>
          <cell r="N66">
            <v>433</v>
          </cell>
        </row>
        <row r="67">
          <cell r="A67" t="str">
            <v>DIEGO</v>
          </cell>
          <cell r="B67">
            <v>2</v>
          </cell>
          <cell r="C67">
            <v>67</v>
          </cell>
          <cell r="D67">
            <v>30</v>
          </cell>
          <cell r="E67">
            <v>52871599</v>
          </cell>
          <cell r="F67">
            <v>31399</v>
          </cell>
          <cell r="G67" t="str">
            <v xml:space="preserve">LUCERO LOAIZA ESPERANZA </v>
          </cell>
          <cell r="H67">
            <v>97</v>
          </cell>
          <cell r="I67">
            <v>100</v>
          </cell>
          <cell r="K67" t="str">
            <v>TRANSFERENCIA</v>
          </cell>
          <cell r="M67" t="str">
            <v>Saluda  segun perfectamente, la cliente se comunica pues el identificador que adquirio con nosotros no esta funcionando adecuadamente, personaliza la llamada, solicita el numero telefonico e informa que le transferira al area encargada de productos locale</v>
          </cell>
          <cell r="N67">
            <v>62</v>
          </cell>
        </row>
        <row r="68">
          <cell r="A68" t="str">
            <v>DIANA</v>
          </cell>
          <cell r="B68">
            <v>2</v>
          </cell>
          <cell r="C68">
            <v>68</v>
          </cell>
          <cell r="D68">
            <v>30</v>
          </cell>
          <cell r="E68">
            <v>80027768</v>
          </cell>
          <cell r="F68">
            <v>31319</v>
          </cell>
          <cell r="G68" t="str">
            <v>JIMENEZ MORALES MIGUEL RICARDO</v>
          </cell>
          <cell r="H68">
            <v>72</v>
          </cell>
          <cell r="I68">
            <v>75</v>
          </cell>
          <cell r="K68" t="str">
            <v>PROMOCIONES Y CAMPAÑAS</v>
          </cell>
          <cell r="L68" t="str">
            <v>CRITICO COMERCIAL</v>
          </cell>
          <cell r="M68" t="str">
            <v>Saluda con el nuevo script, no pregunta el nombre al cliente, el cliente desea conocer si le aplican las promociones, el asesor solicita el teléfono y verifica que tiene TP, informa al clietne que "le aplican las promociones que se le anunciaron", el clie</v>
          </cell>
          <cell r="N68">
            <v>47</v>
          </cell>
          <cell r="P68">
            <v>767</v>
          </cell>
        </row>
        <row r="69">
          <cell r="A69" t="str">
            <v>DIANA</v>
          </cell>
          <cell r="B69">
            <v>2</v>
          </cell>
          <cell r="C69">
            <v>69</v>
          </cell>
          <cell r="D69">
            <v>30</v>
          </cell>
          <cell r="E69">
            <v>79942890</v>
          </cell>
          <cell r="F69">
            <v>32046</v>
          </cell>
          <cell r="G69" t="str">
            <v>MARTTA  QUIROZ RICARDO JULIAN</v>
          </cell>
          <cell r="H69">
            <v>94</v>
          </cell>
          <cell r="I69">
            <v>93.33</v>
          </cell>
          <cell r="K69" t="str">
            <v>VALOR UNICO</v>
          </cell>
          <cell r="M69" t="str">
            <v xml:space="preserve">Saluda apropiadamente generando empatía, personaliza la llamada, la usuaria desea conocer valor único, el asesor le explica en que consiste el cargo fijo (valores, minutos), explica que está inscrita en un plan de ahorro y le sugiere la promoción pero el </v>
          </cell>
          <cell r="N69">
            <v>500</v>
          </cell>
        </row>
        <row r="70">
          <cell r="A70" t="str">
            <v>DIANA</v>
          </cell>
          <cell r="B70">
            <v>3</v>
          </cell>
          <cell r="C70">
            <v>70</v>
          </cell>
          <cell r="D70">
            <v>30</v>
          </cell>
          <cell r="E70">
            <v>79942890</v>
          </cell>
          <cell r="F70">
            <v>32046</v>
          </cell>
          <cell r="G70" t="str">
            <v>MARTTA  QUIROZ RICARDO JULIAN</v>
          </cell>
          <cell r="H70">
            <v>97.62</v>
          </cell>
          <cell r="I70">
            <v>100</v>
          </cell>
          <cell r="K70" t="str">
            <v>PUNTOS VERDES</v>
          </cell>
          <cell r="M70" t="str">
            <v>(Segundo requerimiento) La usuaria desea conocer el dato de puntos, el asesor le sumnistra el dato correcto, la usuaria cooca la objeción de que a sus amigas le llegan tarjetas de obsequio y a ella no, el asesor de manera muy amable vence la objeción come</v>
          </cell>
          <cell r="N70">
            <v>500</v>
          </cell>
        </row>
        <row r="71">
          <cell r="A71" t="str">
            <v>DIANA</v>
          </cell>
          <cell r="B71">
            <v>2</v>
          </cell>
          <cell r="C71">
            <v>71</v>
          </cell>
          <cell r="D71">
            <v>30</v>
          </cell>
          <cell r="E71">
            <v>79786334</v>
          </cell>
          <cell r="F71">
            <v>32016</v>
          </cell>
          <cell r="G71" t="str">
            <v>MOLINA VEGA WALTER MAURICIO</v>
          </cell>
          <cell r="H71">
            <v>92</v>
          </cell>
          <cell r="I71">
            <v>91.67</v>
          </cell>
          <cell r="K71" t="str">
            <v>PROMOCIONES Y CAMPAÑAS</v>
          </cell>
          <cell r="M71" t="str">
            <v>Saluda con el script antiguo, no pregunta el nombre al cliente, el desea conocer si hay promoción a Estados Unidos, el asesor solicita el número telefónico y lo revisa en SGS, al encontrar que está inscrito le indica la promoción aplicandola a Estados Uni</v>
          </cell>
          <cell r="N71">
            <v>86</v>
          </cell>
        </row>
        <row r="72">
          <cell r="A72" t="str">
            <v>RAUL</v>
          </cell>
          <cell r="B72">
            <v>1</v>
          </cell>
          <cell r="C72">
            <v>72</v>
          </cell>
          <cell r="D72">
            <v>31</v>
          </cell>
          <cell r="E72">
            <v>52517351</v>
          </cell>
          <cell r="F72">
            <v>31167</v>
          </cell>
          <cell r="G72" t="str">
            <v>MESA ARIAS JANNETH ALEXANDRA</v>
          </cell>
          <cell r="H72">
            <v>94</v>
          </cell>
          <cell r="I72">
            <v>100</v>
          </cell>
          <cell r="K72" t="str">
            <v>TRANSFERENCIA</v>
          </cell>
          <cell r="M72" t="str">
            <v>La asesora no personaliza la llamada,  se le recuerda a la asesora que debe solicitar el numero telefonico al cliente y no tomarlo del sistema,  no dar por echo que de la linea que llama el cliente tiene asociado el plan , indica al cliente que transferir</v>
          </cell>
          <cell r="N72">
            <v>161</v>
          </cell>
        </row>
        <row r="73">
          <cell r="A73" t="str">
            <v>RAUL</v>
          </cell>
          <cell r="B73">
            <v>2</v>
          </cell>
          <cell r="C73">
            <v>73</v>
          </cell>
          <cell r="D73">
            <v>31</v>
          </cell>
          <cell r="E73">
            <v>79970440</v>
          </cell>
          <cell r="F73">
            <v>31153</v>
          </cell>
          <cell r="G73" t="str">
            <v>JIMENEZ HERAZO BERNARDO GABRIEL</v>
          </cell>
          <cell r="H73">
            <v>100</v>
          </cell>
          <cell r="I73">
            <v>100</v>
          </cell>
          <cell r="K73" t="str">
            <v>TARIFAS</v>
          </cell>
          <cell r="M73" t="str">
            <v>Personaliza la llamada, le solicita el numero telefonico al cliente para poder verificar en el sistema, es amable con el cliente, le brinda la tarifa hacia el destino solicitado por el cliente, indica las promociones tanto nacional como internaciona con s</v>
          </cell>
          <cell r="N73">
            <v>144</v>
          </cell>
        </row>
        <row r="74">
          <cell r="A74" t="str">
            <v>RAUL</v>
          </cell>
          <cell r="B74">
            <v>1</v>
          </cell>
          <cell r="C74">
            <v>74</v>
          </cell>
          <cell r="D74">
            <v>31</v>
          </cell>
          <cell r="E74">
            <v>79999609</v>
          </cell>
          <cell r="F74">
            <v>31494</v>
          </cell>
          <cell r="G74" t="str">
            <v>MONTOYA MONTOYA VICTOR HUGO</v>
          </cell>
          <cell r="H74">
            <v>100</v>
          </cell>
          <cell r="I74">
            <v>100</v>
          </cell>
          <cell r="K74" t="str">
            <v>INDICATIVOS</v>
          </cell>
          <cell r="M74" t="str">
            <v>El asesor personaliza la llamada, asi mismo el asesor solicita el numero telefonico al cliente para poder verificar en el sistema, indica al cliente que se encuentra inscrito en el plan tarufa personal, brinda la correctamnete la informacion de la promoci</v>
          </cell>
          <cell r="N74" t="str">
            <v>L</v>
          </cell>
        </row>
        <row r="75">
          <cell r="A75" t="str">
            <v>RAUL</v>
          </cell>
          <cell r="B75">
            <v>3</v>
          </cell>
          <cell r="C75">
            <v>75</v>
          </cell>
          <cell r="D75">
            <v>31</v>
          </cell>
          <cell r="E75">
            <v>52546007</v>
          </cell>
          <cell r="F75">
            <v>31159</v>
          </cell>
          <cell r="G75" t="str">
            <v>LUGO LARA RUTH LORENY</v>
          </cell>
          <cell r="H75">
            <v>100</v>
          </cell>
          <cell r="I75">
            <v>100</v>
          </cell>
          <cell r="K75" t="str">
            <v>FACTURACION</v>
          </cell>
          <cell r="L75" t="str">
            <v>POR MEJORAR</v>
          </cell>
          <cell r="M75" t="str">
            <v>La asesora  personaliza la llamada, informa al cliente  el tiempo de reactivacion de la linea telefonica cuando cancela la factura (el cliente informa que cancelo el dia de hoy), la agente informa al cliente que desde el momento de cancelar la factura  ET</v>
          </cell>
          <cell r="N75">
            <v>42</v>
          </cell>
        </row>
        <row r="76">
          <cell r="A76" t="str">
            <v>RAUL</v>
          </cell>
          <cell r="B76">
            <v>1</v>
          </cell>
          <cell r="C76">
            <v>76</v>
          </cell>
          <cell r="D76">
            <v>31</v>
          </cell>
          <cell r="E76">
            <v>52972024</v>
          </cell>
          <cell r="F76">
            <v>32054</v>
          </cell>
          <cell r="G76" t="str">
            <v>MENDEZ COFRES DIANA CAROLINA</v>
          </cell>
          <cell r="H76">
            <v>100</v>
          </cell>
          <cell r="I76">
            <v>100</v>
          </cell>
          <cell r="K76" t="str">
            <v>TARIFAS</v>
          </cell>
          <cell r="M76" t="str">
            <v>La asesora personaliza la llamada, le solicita el numero telefonico al cliente para verificar que plan tiene inscrtio(la cliente tiene plna tarifa Personal),  brinda la tarifa hacia Panama correctamente, es muy amable con el cliemte y muy comercial con el</v>
          </cell>
          <cell r="N76" t="str">
            <v>L</v>
          </cell>
        </row>
        <row r="77">
          <cell r="A77" t="str">
            <v>DIEGO</v>
          </cell>
          <cell r="B77">
            <v>2</v>
          </cell>
          <cell r="C77">
            <v>77</v>
          </cell>
          <cell r="D77">
            <v>31</v>
          </cell>
          <cell r="E77">
            <v>52393410</v>
          </cell>
          <cell r="F77">
            <v>31161</v>
          </cell>
          <cell r="G77" t="str">
            <v xml:space="preserve">MALAGON CALLEJAS JAQUELINE </v>
          </cell>
          <cell r="H77">
            <v>100</v>
          </cell>
          <cell r="I77">
            <v>100</v>
          </cell>
          <cell r="K77" t="str">
            <v>TRANSFERENCIA</v>
          </cell>
          <cell r="M77" t="str">
            <v>Saluda correctamente, la cliente desea que su linea telefonica quede deshabilitada para generar llamadas, personaliza la llamada, la asesora le ofrece el servicio de suspension temporal, le indica que tranferira la llamada al area local para que le amplie</v>
          </cell>
          <cell r="N77">
            <v>149</v>
          </cell>
        </row>
        <row r="78">
          <cell r="A78" t="str">
            <v>DIEGO</v>
          </cell>
          <cell r="B78">
            <v>2</v>
          </cell>
          <cell r="C78">
            <v>78</v>
          </cell>
          <cell r="D78">
            <v>31</v>
          </cell>
          <cell r="E78">
            <v>79999609</v>
          </cell>
          <cell r="F78">
            <v>31494</v>
          </cell>
          <cell r="G78" t="str">
            <v>MONTOYA MONTOYA VICTOR HUGO</v>
          </cell>
          <cell r="H78">
            <v>78</v>
          </cell>
          <cell r="I78">
            <v>66.67</v>
          </cell>
          <cell r="K78" t="str">
            <v>VALOR UNICO</v>
          </cell>
          <cell r="M78" t="str">
            <v>Saluda de acuerdo el guion establecido, el cliente requiere informacion sobre Valor Unico, personaliza la llamada, da la descripcion del plan correctamente, el asesor le menciona c/u de los planes, según el guion el asesor debe solicitar numero telefonico</v>
          </cell>
          <cell r="N78">
            <v>218</v>
          </cell>
        </row>
        <row r="79">
          <cell r="A79" t="str">
            <v>DIEGO</v>
          </cell>
          <cell r="B79">
            <v>2</v>
          </cell>
          <cell r="C79">
            <v>79</v>
          </cell>
          <cell r="D79">
            <v>31</v>
          </cell>
          <cell r="E79">
            <v>52788220</v>
          </cell>
          <cell r="F79">
            <v>31491</v>
          </cell>
          <cell r="G79" t="str">
            <v>LANDINEZ POLANIA RUTH ANGELA</v>
          </cell>
          <cell r="H79">
            <v>100</v>
          </cell>
          <cell r="I79">
            <v>100</v>
          </cell>
          <cell r="K79" t="str">
            <v>TRANSFERENCIA</v>
          </cell>
          <cell r="M79" t="str">
            <v>Abre la llamada con el script escogido por el cliente en el menu, la cliente desea bloquear la linea para llamadas a larga distancia, personaliza la llamada, solicita el numero telefonico, informa cordialmente que sera transferida al area indicada para qu</v>
          </cell>
          <cell r="N79">
            <v>73</v>
          </cell>
        </row>
        <row r="80">
          <cell r="A80" t="str">
            <v>DIEGO</v>
          </cell>
          <cell r="B80">
            <v>2</v>
          </cell>
          <cell r="C80">
            <v>80</v>
          </cell>
          <cell r="D80">
            <v>31</v>
          </cell>
          <cell r="E80">
            <v>80165534</v>
          </cell>
          <cell r="F80">
            <v>31158</v>
          </cell>
          <cell r="G80" t="str">
            <v>LIMAS LIMAS PEDRO ALEXANDER</v>
          </cell>
          <cell r="H80">
            <v>95</v>
          </cell>
          <cell r="I80">
            <v>91.67</v>
          </cell>
          <cell r="K80" t="str">
            <v>PROMOCIONES Y CAMPAÑAS</v>
          </cell>
          <cell r="M80" t="str">
            <v>Realiza la apertura correcta, la cliente requiere información sobre las promociones actuales, personaliza la llamada, no escucha a la cliente con atención, identifica la ciudad, informa las promociones con caracteristicas y restricciones, refresca las tar</v>
          </cell>
          <cell r="N80">
            <v>120</v>
          </cell>
        </row>
        <row r="81">
          <cell r="A81" t="str">
            <v>DIEGO</v>
          </cell>
          <cell r="B81">
            <v>2</v>
          </cell>
          <cell r="C81">
            <v>81</v>
          </cell>
          <cell r="D81">
            <v>31</v>
          </cell>
          <cell r="E81">
            <v>52210055</v>
          </cell>
          <cell r="F81">
            <v>32037</v>
          </cell>
          <cell r="G81" t="str">
            <v>MEDINA SANABRIA NERSY JANETH</v>
          </cell>
          <cell r="H81">
            <v>100</v>
          </cell>
          <cell r="I81">
            <v>100</v>
          </cell>
          <cell r="K81" t="str">
            <v>TARIFAS</v>
          </cell>
          <cell r="M81" t="str">
            <v>Saluda correctamente, el cliente requiere verificar cual tarifa la aplica hacia Israel, personaliza la llamada, el cliente le brinda los telefonos que cree tener inscritos, verifica en linea con el cliente la inscripcion a Tarifa Personal, le da las tarif</v>
          </cell>
          <cell r="N81">
            <v>62</v>
          </cell>
        </row>
        <row r="82">
          <cell r="A82" t="str">
            <v>DIEGO</v>
          </cell>
          <cell r="B82">
            <v>2</v>
          </cell>
          <cell r="C82">
            <v>82</v>
          </cell>
          <cell r="D82">
            <v>31</v>
          </cell>
          <cell r="E82">
            <v>79896120</v>
          </cell>
          <cell r="F82">
            <v>32144</v>
          </cell>
          <cell r="G82" t="str">
            <v>MOLINA BELTRAN NELSON JAVIER</v>
          </cell>
          <cell r="H82">
            <v>93.33</v>
          </cell>
          <cell r="I82">
            <v>88.89</v>
          </cell>
          <cell r="K82" t="str">
            <v>TARIFAS</v>
          </cell>
          <cell r="M82" t="str">
            <v>Recibe una llamada desde asistido para corroborar la inscripción a nuestros planes de descuentos, (previamente le han dado los datos basicos), verifica la inscripción a Tarifa Personal, el cliente se va a comunicar a España y Alemania con la promocion, da</v>
          </cell>
          <cell r="N82">
            <v>69</v>
          </cell>
        </row>
        <row r="83">
          <cell r="A83" t="str">
            <v>DIANA</v>
          </cell>
          <cell r="B83">
            <v>2</v>
          </cell>
          <cell r="C83">
            <v>83</v>
          </cell>
          <cell r="D83">
            <v>31</v>
          </cell>
          <cell r="E83">
            <v>39628260</v>
          </cell>
          <cell r="F83">
            <v>32068</v>
          </cell>
          <cell r="G83" t="str">
            <v xml:space="preserve">MALAVER BALLESTEROS FANNY </v>
          </cell>
          <cell r="H83">
            <v>97</v>
          </cell>
          <cell r="I83">
            <v>100</v>
          </cell>
          <cell r="J83" t="str">
            <v>POLITICAS DEL PRODUCTO</v>
          </cell>
          <cell r="K83" t="str">
            <v>SOLUCIONES CONECTA</v>
          </cell>
          <cell r="M83" t="str">
            <v xml:space="preserve">Saluda apropiadamente utilizando el nuevo script, la usuaria desea conocer del plan de ahorro, la asesora personaliza la llamada, solicita el teléfono para verificar el plan, le informa a la usuaira que está en tarifa personal y se da cuenta de que tiene </v>
          </cell>
          <cell r="N83">
            <v>246</v>
          </cell>
        </row>
        <row r="84">
          <cell r="A84" t="str">
            <v>DIEGO</v>
          </cell>
          <cell r="B84">
            <v>2</v>
          </cell>
          <cell r="C84">
            <v>84</v>
          </cell>
          <cell r="D84">
            <v>31</v>
          </cell>
          <cell r="E84">
            <v>79732058</v>
          </cell>
          <cell r="F84">
            <v>31393</v>
          </cell>
          <cell r="G84" t="str">
            <v>IDARRAGA ESPAÑA LUIS ALBERTO</v>
          </cell>
          <cell r="H84">
            <v>80</v>
          </cell>
          <cell r="I84">
            <v>66.67</v>
          </cell>
          <cell r="K84" t="str">
            <v>TRANSFERENCIA</v>
          </cell>
          <cell r="M84" t="str">
            <v xml:space="preserve">El cliente requiere cancelar  la salida a Celular desde su linea telefonica, no personaliza la llamada, no solicita numero telefonico para verificar si la linea es nuestra, le informa tiempo de espera, retoma la llamada para preguntar nombre, se comunica </v>
          </cell>
          <cell r="N84">
            <v>69</v>
          </cell>
        </row>
        <row r="85">
          <cell r="A85" t="str">
            <v>DIANA</v>
          </cell>
          <cell r="B85">
            <v>2</v>
          </cell>
          <cell r="C85">
            <v>85</v>
          </cell>
          <cell r="D85">
            <v>31</v>
          </cell>
          <cell r="E85">
            <v>53053030</v>
          </cell>
          <cell r="F85">
            <v>31166</v>
          </cell>
          <cell r="G85" t="str">
            <v>MENDIETA FERNANDEZ JUDY MARCELA</v>
          </cell>
          <cell r="H85">
            <v>100</v>
          </cell>
          <cell r="I85">
            <v>100</v>
          </cell>
          <cell r="K85" t="str">
            <v>PRODUCTOS LOCAL</v>
          </cell>
          <cell r="M85" t="str">
            <v>Saluda con el script correspondiente, personaliza la llamada, el usuario desea conocer el costo de una línea, ella solicita tiempo el tiempo apropiadamente y realiza la presentaciópn correspondiente.</v>
          </cell>
          <cell r="N85">
            <v>60</v>
          </cell>
        </row>
        <row r="86">
          <cell r="A86" t="str">
            <v>DIANA</v>
          </cell>
          <cell r="B86">
            <v>2</v>
          </cell>
          <cell r="C86">
            <v>86</v>
          </cell>
          <cell r="D86">
            <v>31</v>
          </cell>
          <cell r="E86">
            <v>35197975</v>
          </cell>
          <cell r="F86">
            <v>31417</v>
          </cell>
          <cell r="G86" t="str">
            <v>PERDOMO SIERRA DIANA MARCELA</v>
          </cell>
          <cell r="H86">
            <v>100</v>
          </cell>
          <cell r="I86">
            <v>100</v>
          </cell>
          <cell r="K86" t="str">
            <v>SOLUCIONES CONECTA</v>
          </cell>
          <cell r="L86" t="str">
            <v>FELICITACION</v>
          </cell>
          <cell r="M86" t="str">
            <v xml:space="preserve">Recibe la llamada apropiadamente de una compañera de larga distancia, explica al cliente en que consiste la solución conecta, explica el plan de valor único de $8700 (minutos que incluye, valor por minuto, que es cargo fijo), desea explicar el cargo fijo </v>
          </cell>
          <cell r="N86">
            <v>838</v>
          </cell>
          <cell r="P86">
            <v>784</v>
          </cell>
        </row>
        <row r="87">
          <cell r="A87" t="str">
            <v>DIEGO</v>
          </cell>
          <cell r="B87">
            <v>2</v>
          </cell>
          <cell r="C87">
            <v>87</v>
          </cell>
          <cell r="D87">
            <v>31</v>
          </cell>
          <cell r="E87">
            <v>19422405</v>
          </cell>
          <cell r="F87">
            <v>31157</v>
          </cell>
          <cell r="G87" t="str">
            <v xml:space="preserve">LEON MARTINEZ JAIME </v>
          </cell>
          <cell r="H87">
            <v>90</v>
          </cell>
          <cell r="I87">
            <v>83.33</v>
          </cell>
          <cell r="K87" t="str">
            <v>TRANSFERENCIA</v>
          </cell>
          <cell r="M87" t="str">
            <v>Abre la llamada de manera adecuada, personaliza la llamada, el cliente tiene un inconveniente con respecto a su factura, le informa que va a consultar el estado de cuenta, no maneja tiempo de espera, no ha solicitado el numero telefonico por eso debe reto</v>
          </cell>
          <cell r="N87">
            <v>232</v>
          </cell>
        </row>
        <row r="88">
          <cell r="A88" t="str">
            <v>DIANA</v>
          </cell>
          <cell r="B88">
            <v>2</v>
          </cell>
          <cell r="C88">
            <v>88</v>
          </cell>
          <cell r="D88">
            <v>31</v>
          </cell>
          <cell r="E88">
            <v>52200398</v>
          </cell>
          <cell r="F88">
            <v>31433</v>
          </cell>
          <cell r="G88" t="str">
            <v xml:space="preserve">RINCON GOMEZ EIMY </v>
          </cell>
          <cell r="H88">
            <v>86</v>
          </cell>
          <cell r="I88">
            <v>83.33</v>
          </cell>
          <cell r="K88" t="str">
            <v>SOLUCIONES CONECTA</v>
          </cell>
          <cell r="L88" t="str">
            <v>CRITICO</v>
          </cell>
          <cell r="M88" t="str">
            <v>No utiliza el nuevo saludo, pregunta el nombre a la cliente, la usuaria desea conocer el plan de cargo fijo, la asesora explica las generalidades de la solución conecta, cuando la asesora revisa el teléfono y le explica que por tener la categoría de local</v>
          </cell>
          <cell r="N88">
            <v>228</v>
          </cell>
        </row>
        <row r="89">
          <cell r="A89" t="str">
            <v>JOHANNA</v>
          </cell>
          <cell r="B89">
            <v>3</v>
          </cell>
          <cell r="C89">
            <v>89</v>
          </cell>
          <cell r="D89">
            <v>31</v>
          </cell>
          <cell r="E89">
            <v>79984101</v>
          </cell>
          <cell r="F89">
            <v>31402</v>
          </cell>
          <cell r="G89" t="str">
            <v>MARTINEZ RUIZ JUAN PABLO</v>
          </cell>
          <cell r="H89">
            <v>98</v>
          </cell>
          <cell r="I89">
            <v>100</v>
          </cell>
          <cell r="K89" t="str">
            <v>PROMOCIONES Y CAMPAÑAS</v>
          </cell>
          <cell r="M89" t="str">
            <v>Personaliza la llamada, es amable, confirma numero telefonico mas se sugiere no tomarlo del sistema sino indagarlo al cliente, informa al ciente pormocion actual y valores por minuto incluyendo horarios, no maneja guiones de etiqueta teleofnica, maneja el</v>
          </cell>
          <cell r="N89" t="str">
            <v>L</v>
          </cell>
        </row>
        <row r="90">
          <cell r="A90" t="str">
            <v>JOHANNA</v>
          </cell>
          <cell r="B90">
            <v>3</v>
          </cell>
          <cell r="C90">
            <v>90</v>
          </cell>
          <cell r="D90">
            <v>31</v>
          </cell>
          <cell r="E90">
            <v>79786334</v>
          </cell>
          <cell r="F90">
            <v>32016</v>
          </cell>
          <cell r="G90" t="str">
            <v>MOLINA VEGA WALTER MAURICIO</v>
          </cell>
          <cell r="H90">
            <v>97</v>
          </cell>
          <cell r="I90">
            <v>100</v>
          </cell>
          <cell r="K90" t="str">
            <v>INDICATIVOS</v>
          </cell>
          <cell r="M90" t="str">
            <v xml:space="preserve">Personaliza la llamada, confirma indicativo a Estados Unidos, realiza preguntas filtro de destino especifico,da a conocer la marcacion correcta, el cliente pregunta sobre la tarifa, el asesor confirma numero telefonico e informa promocion actual, informa </v>
          </cell>
          <cell r="N90" t="str">
            <v>L</v>
          </cell>
        </row>
        <row r="91">
          <cell r="A91" t="str">
            <v>JOHANNA</v>
          </cell>
          <cell r="B91">
            <v>4</v>
          </cell>
          <cell r="C91">
            <v>91</v>
          </cell>
          <cell r="D91">
            <v>31</v>
          </cell>
          <cell r="E91">
            <v>79786334</v>
          </cell>
          <cell r="F91">
            <v>32016</v>
          </cell>
          <cell r="G91" t="str">
            <v>MOLINA VEGA WALTER MAURICIO</v>
          </cell>
          <cell r="H91">
            <v>96</v>
          </cell>
          <cell r="I91">
            <v>100</v>
          </cell>
          <cell r="K91" t="str">
            <v>TARIFAS</v>
          </cell>
          <cell r="M91" t="str">
            <v xml:space="preserve">Personaliza la llamada, confirma indicativo a Estados Unidos, realiza preguntas filtro de destino especifico,da a conocer la marcacion correcta, el cliente pregunta sobre la tarifa, el asesor confirma numero telefonico e informa promocion actual, informa </v>
          </cell>
          <cell r="N91" t="str">
            <v>L</v>
          </cell>
        </row>
        <row r="92">
          <cell r="B92">
            <v>0</v>
          </cell>
          <cell r="C92">
            <v>92</v>
          </cell>
          <cell r="E92" t="e">
            <v>#VALUE!</v>
          </cell>
          <cell r="F92" t="e">
            <v>#VALUE!</v>
          </cell>
          <cell r="J92" t="str">
            <v>CAMBIELO</v>
          </cell>
        </row>
        <row r="93">
          <cell r="B93">
            <v>0</v>
          </cell>
          <cell r="C93">
            <v>93</v>
          </cell>
          <cell r="E93" t="e">
            <v>#VALUE!</v>
          </cell>
          <cell r="F93" t="e">
            <v>#VALUE!</v>
          </cell>
          <cell r="J93" t="str">
            <v>CAMBIELO</v>
          </cell>
        </row>
        <row r="94">
          <cell r="B94">
            <v>0</v>
          </cell>
          <cell r="C94">
            <v>94</v>
          </cell>
          <cell r="E94" t="e">
            <v>#VALUE!</v>
          </cell>
          <cell r="F94" t="e">
            <v>#VALUE!</v>
          </cell>
          <cell r="J94" t="str">
            <v>CAMBIELO</v>
          </cell>
        </row>
        <row r="95">
          <cell r="B95">
            <v>0</v>
          </cell>
          <cell r="C95">
            <v>95</v>
          </cell>
          <cell r="E95" t="e">
            <v>#VALUE!</v>
          </cell>
          <cell r="F95" t="e">
            <v>#VALUE!</v>
          </cell>
          <cell r="J95" t="str">
            <v>CAMBIELO</v>
          </cell>
        </row>
        <row r="96">
          <cell r="B96">
            <v>0</v>
          </cell>
          <cell r="C96">
            <v>96</v>
          </cell>
          <cell r="E96" t="e">
            <v>#VALUE!</v>
          </cell>
          <cell r="F96" t="e">
            <v>#VALUE!</v>
          </cell>
          <cell r="J96" t="str">
            <v>CAMBIELO</v>
          </cell>
        </row>
        <row r="97">
          <cell r="B97">
            <v>0</v>
          </cell>
          <cell r="C97">
            <v>97</v>
          </cell>
          <cell r="E97" t="e">
            <v>#VALUE!</v>
          </cell>
          <cell r="F97" t="e">
            <v>#VALUE!</v>
          </cell>
          <cell r="J97" t="str">
            <v>CAMBIELO</v>
          </cell>
        </row>
        <row r="98">
          <cell r="B98">
            <v>0</v>
          </cell>
          <cell r="C98">
            <v>98</v>
          </cell>
          <cell r="E98" t="e">
            <v>#VALUE!</v>
          </cell>
          <cell r="F98" t="e">
            <v>#VALUE!</v>
          </cell>
          <cell r="J98" t="str">
            <v>CAMBIELO</v>
          </cell>
        </row>
        <row r="99">
          <cell r="B99">
            <v>0</v>
          </cell>
          <cell r="C99">
            <v>99</v>
          </cell>
          <cell r="E99" t="e">
            <v>#VALUE!</v>
          </cell>
          <cell r="F99" t="e">
            <v>#VALUE!</v>
          </cell>
          <cell r="J99" t="str">
            <v>CAMBIELO</v>
          </cell>
        </row>
        <row r="100">
          <cell r="B100">
            <v>0</v>
          </cell>
          <cell r="C100">
            <v>100</v>
          </cell>
          <cell r="E100" t="e">
            <v>#VALUE!</v>
          </cell>
          <cell r="F100" t="e">
            <v>#VALUE!</v>
          </cell>
          <cell r="J100" t="str">
            <v>CAMBIELO</v>
          </cell>
        </row>
        <row r="101">
          <cell r="B101">
            <v>0</v>
          </cell>
          <cell r="C101">
            <v>101</v>
          </cell>
          <cell r="E101" t="e">
            <v>#VALUE!</v>
          </cell>
          <cell r="F101" t="e">
            <v>#VALUE!</v>
          </cell>
          <cell r="J101" t="str">
            <v>CAMBIELO</v>
          </cell>
        </row>
        <row r="102">
          <cell r="B102">
            <v>0</v>
          </cell>
          <cell r="C102">
            <v>102</v>
          </cell>
          <cell r="E102" t="e">
            <v>#VALUE!</v>
          </cell>
          <cell r="F102" t="e">
            <v>#VALUE!</v>
          </cell>
          <cell r="J102" t="str">
            <v>CAMBIELO</v>
          </cell>
        </row>
        <row r="103">
          <cell r="B103">
            <v>0</v>
          </cell>
          <cell r="C103">
            <v>103</v>
          </cell>
          <cell r="E103" t="e">
            <v>#VALUE!</v>
          </cell>
          <cell r="F103" t="e">
            <v>#VALUE!</v>
          </cell>
          <cell r="J103" t="str">
            <v>CAMBIELO</v>
          </cell>
        </row>
        <row r="104">
          <cell r="B104">
            <v>0</v>
          </cell>
          <cell r="C104">
            <v>104</v>
          </cell>
          <cell r="E104" t="e">
            <v>#VALUE!</v>
          </cell>
          <cell r="F104" t="e">
            <v>#VALUE!</v>
          </cell>
          <cell r="J104" t="str">
            <v>CAMBIELO</v>
          </cell>
        </row>
        <row r="105">
          <cell r="B105">
            <v>0</v>
          </cell>
          <cell r="C105">
            <v>105</v>
          </cell>
          <cell r="E105" t="e">
            <v>#VALUE!</v>
          </cell>
          <cell r="F105" t="e">
            <v>#VALUE!</v>
          </cell>
          <cell r="J105" t="str">
            <v>CAMBIELO</v>
          </cell>
        </row>
        <row r="106">
          <cell r="B106">
            <v>0</v>
          </cell>
          <cell r="C106">
            <v>106</v>
          </cell>
          <cell r="E106" t="e">
            <v>#VALUE!</v>
          </cell>
          <cell r="F106" t="e">
            <v>#VALUE!</v>
          </cell>
          <cell r="J106" t="str">
            <v>CAMBIELO</v>
          </cell>
        </row>
        <row r="107">
          <cell r="B107">
            <v>0</v>
          </cell>
          <cell r="C107">
            <v>107</v>
          </cell>
          <cell r="E107" t="e">
            <v>#VALUE!</v>
          </cell>
          <cell r="F107" t="e">
            <v>#VALUE!</v>
          </cell>
          <cell r="J107" t="str">
            <v>CAMBIELO</v>
          </cell>
        </row>
        <row r="108">
          <cell r="B108">
            <v>0</v>
          </cell>
          <cell r="C108">
            <v>108</v>
          </cell>
          <cell r="E108" t="e">
            <v>#VALUE!</v>
          </cell>
          <cell r="F108" t="e">
            <v>#VALUE!</v>
          </cell>
          <cell r="J108" t="str">
            <v>CAMBIELO</v>
          </cell>
        </row>
        <row r="109">
          <cell r="B109">
            <v>0</v>
          </cell>
          <cell r="C109">
            <v>109</v>
          </cell>
          <cell r="E109" t="e">
            <v>#VALUE!</v>
          </cell>
          <cell r="F109" t="e">
            <v>#VALUE!</v>
          </cell>
          <cell r="J109" t="str">
            <v>CAMBIELO</v>
          </cell>
        </row>
        <row r="110">
          <cell r="B110">
            <v>0</v>
          </cell>
          <cell r="C110">
            <v>110</v>
          </cell>
          <cell r="E110" t="e">
            <v>#VALUE!</v>
          </cell>
          <cell r="F110" t="e">
            <v>#VALUE!</v>
          </cell>
          <cell r="J110" t="str">
            <v>CAMBIELO</v>
          </cell>
        </row>
        <row r="111">
          <cell r="B111">
            <v>0</v>
          </cell>
          <cell r="C111">
            <v>111</v>
          </cell>
          <cell r="E111" t="e">
            <v>#VALUE!</v>
          </cell>
          <cell r="F111" t="e">
            <v>#VALUE!</v>
          </cell>
          <cell r="J111" t="str">
            <v>CAMBIELO</v>
          </cell>
        </row>
        <row r="112">
          <cell r="B112">
            <v>0</v>
          </cell>
          <cell r="C112">
            <v>112</v>
          </cell>
          <cell r="E112" t="e">
            <v>#VALUE!</v>
          </cell>
          <cell r="F112" t="e">
            <v>#VALUE!</v>
          </cell>
          <cell r="J112" t="str">
            <v>CAMBIELO</v>
          </cell>
        </row>
        <row r="113">
          <cell r="B113">
            <v>0</v>
          </cell>
          <cell r="C113">
            <v>113</v>
          </cell>
          <cell r="E113" t="e">
            <v>#VALUE!</v>
          </cell>
          <cell r="F113" t="e">
            <v>#VALUE!</v>
          </cell>
          <cell r="J113" t="str">
            <v>CAMBIELO</v>
          </cell>
        </row>
        <row r="114">
          <cell r="B114">
            <v>0</v>
          </cell>
          <cell r="C114">
            <v>114</v>
          </cell>
          <cell r="E114" t="e">
            <v>#VALUE!</v>
          </cell>
          <cell r="F114" t="e">
            <v>#VALUE!</v>
          </cell>
          <cell r="J114" t="str">
            <v>CAMBIELO</v>
          </cell>
        </row>
        <row r="115">
          <cell r="B115">
            <v>0</v>
          </cell>
          <cell r="C115">
            <v>115</v>
          </cell>
          <cell r="E115" t="e">
            <v>#VALUE!</v>
          </cell>
          <cell r="F115" t="e">
            <v>#VALUE!</v>
          </cell>
          <cell r="J115" t="str">
            <v>CAMBIELO</v>
          </cell>
        </row>
        <row r="116">
          <cell r="B116">
            <v>0</v>
          </cell>
          <cell r="C116">
            <v>116</v>
          </cell>
          <cell r="E116" t="e">
            <v>#VALUE!</v>
          </cell>
          <cell r="F116" t="e">
            <v>#VALUE!</v>
          </cell>
          <cell r="J116" t="str">
            <v>CAMBIELO</v>
          </cell>
        </row>
        <row r="117">
          <cell r="B117">
            <v>0</v>
          </cell>
          <cell r="C117">
            <v>117</v>
          </cell>
          <cell r="E117" t="e">
            <v>#VALUE!</v>
          </cell>
          <cell r="F117" t="e">
            <v>#VALUE!</v>
          </cell>
          <cell r="J117" t="str">
            <v>CAMBIELO</v>
          </cell>
        </row>
        <row r="118">
          <cell r="B118">
            <v>0</v>
          </cell>
          <cell r="C118">
            <v>118</v>
          </cell>
          <cell r="E118" t="e">
            <v>#VALUE!</v>
          </cell>
          <cell r="F118" t="e">
            <v>#VALUE!</v>
          </cell>
          <cell r="J118" t="str">
            <v>CAMBIELO</v>
          </cell>
        </row>
        <row r="119">
          <cell r="B119">
            <v>0</v>
          </cell>
          <cell r="C119">
            <v>119</v>
          </cell>
          <cell r="E119" t="e">
            <v>#VALUE!</v>
          </cell>
          <cell r="F119" t="e">
            <v>#VALUE!</v>
          </cell>
          <cell r="J119" t="str">
            <v>CAMBIELO</v>
          </cell>
        </row>
        <row r="120">
          <cell r="B120">
            <v>0</v>
          </cell>
          <cell r="C120">
            <v>120</v>
          </cell>
          <cell r="E120" t="e">
            <v>#VALUE!</v>
          </cell>
          <cell r="F120" t="e">
            <v>#VALUE!</v>
          </cell>
          <cell r="J120" t="str">
            <v>CAMBIELO</v>
          </cell>
        </row>
        <row r="121">
          <cell r="B121">
            <v>0</v>
          </cell>
          <cell r="C121">
            <v>121</v>
          </cell>
          <cell r="E121" t="e">
            <v>#VALUE!</v>
          </cell>
          <cell r="F121" t="e">
            <v>#VALUE!</v>
          </cell>
          <cell r="J121" t="str">
            <v>CAMBIELO</v>
          </cell>
        </row>
        <row r="122">
          <cell r="B122">
            <v>0</v>
          </cell>
          <cell r="C122">
            <v>122</v>
          </cell>
          <cell r="E122" t="e">
            <v>#VALUE!</v>
          </cell>
          <cell r="F122" t="e">
            <v>#VALUE!</v>
          </cell>
          <cell r="J122" t="str">
            <v>CAMBIELO</v>
          </cell>
        </row>
        <row r="123">
          <cell r="B123">
            <v>0</v>
          </cell>
          <cell r="C123">
            <v>123</v>
          </cell>
          <cell r="E123" t="e">
            <v>#VALUE!</v>
          </cell>
          <cell r="F123" t="e">
            <v>#VALUE!</v>
          </cell>
          <cell r="J123" t="str">
            <v>CAMBIELO</v>
          </cell>
        </row>
        <row r="124">
          <cell r="B124">
            <v>0</v>
          </cell>
          <cell r="C124">
            <v>124</v>
          </cell>
          <cell r="E124" t="e">
            <v>#VALUE!</v>
          </cell>
          <cell r="F124" t="e">
            <v>#VALUE!</v>
          </cell>
          <cell r="J124" t="str">
            <v>CAMBIELO</v>
          </cell>
        </row>
        <row r="125">
          <cell r="B125">
            <v>0</v>
          </cell>
          <cell r="C125">
            <v>125</v>
          </cell>
          <cell r="E125" t="e">
            <v>#VALUE!</v>
          </cell>
          <cell r="F125" t="e">
            <v>#VALUE!</v>
          </cell>
          <cell r="J125" t="str">
            <v>CAMBIELO</v>
          </cell>
        </row>
        <row r="126">
          <cell r="B126">
            <v>0</v>
          </cell>
          <cell r="C126">
            <v>126</v>
          </cell>
          <cell r="E126" t="e">
            <v>#VALUE!</v>
          </cell>
          <cell r="F126" t="e">
            <v>#VALUE!</v>
          </cell>
          <cell r="J126" t="str">
            <v>CAMBIELO</v>
          </cell>
        </row>
        <row r="127">
          <cell r="B127">
            <v>0</v>
          </cell>
          <cell r="C127">
            <v>127</v>
          </cell>
          <cell r="E127" t="e">
            <v>#VALUE!</v>
          </cell>
          <cell r="F127" t="e">
            <v>#VALUE!</v>
          </cell>
          <cell r="J127" t="str">
            <v>CAMBIELO</v>
          </cell>
        </row>
        <row r="128">
          <cell r="B128">
            <v>0</v>
          </cell>
          <cell r="C128">
            <v>128</v>
          </cell>
          <cell r="E128" t="e">
            <v>#VALUE!</v>
          </cell>
          <cell r="F128" t="e">
            <v>#VALUE!</v>
          </cell>
          <cell r="J128" t="str">
            <v>CAMBIELO</v>
          </cell>
        </row>
        <row r="129">
          <cell r="B129">
            <v>0</v>
          </cell>
          <cell r="C129">
            <v>129</v>
          </cell>
          <cell r="E129" t="e">
            <v>#VALUE!</v>
          </cell>
          <cell r="F129" t="e">
            <v>#VALUE!</v>
          </cell>
          <cell r="J129" t="str">
            <v>CAMBIELO</v>
          </cell>
        </row>
        <row r="130">
          <cell r="B130">
            <v>0</v>
          </cell>
          <cell r="C130">
            <v>130</v>
          </cell>
          <cell r="E130" t="e">
            <v>#VALUE!</v>
          </cell>
          <cell r="F130" t="e">
            <v>#VALUE!</v>
          </cell>
          <cell r="J130" t="str">
            <v>CAMBIELO</v>
          </cell>
        </row>
        <row r="131">
          <cell r="B131">
            <v>0</v>
          </cell>
          <cell r="C131">
            <v>131</v>
          </cell>
          <cell r="E131" t="e">
            <v>#VALUE!</v>
          </cell>
          <cell r="F131" t="e">
            <v>#VALUE!</v>
          </cell>
          <cell r="J131" t="str">
            <v>CAMBIELO</v>
          </cell>
        </row>
        <row r="132">
          <cell r="B132">
            <v>0</v>
          </cell>
          <cell r="C132">
            <v>132</v>
          </cell>
          <cell r="E132" t="e">
            <v>#VALUE!</v>
          </cell>
          <cell r="F132" t="e">
            <v>#VALUE!</v>
          </cell>
          <cell r="J132" t="str">
            <v>CAMBIELO</v>
          </cell>
        </row>
        <row r="133">
          <cell r="B133">
            <v>0</v>
          </cell>
          <cell r="C133">
            <v>133</v>
          </cell>
          <cell r="E133" t="e">
            <v>#VALUE!</v>
          </cell>
          <cell r="F133" t="e">
            <v>#VALUE!</v>
          </cell>
          <cell r="J133" t="str">
            <v>CAMBIELO</v>
          </cell>
        </row>
        <row r="134">
          <cell r="B134">
            <v>0</v>
          </cell>
          <cell r="C134">
            <v>134</v>
          </cell>
          <cell r="E134" t="e">
            <v>#VALUE!</v>
          </cell>
          <cell r="F134" t="e">
            <v>#VALUE!</v>
          </cell>
          <cell r="J134" t="str">
            <v>CAMBIELO</v>
          </cell>
        </row>
        <row r="135">
          <cell r="B135">
            <v>0</v>
          </cell>
          <cell r="C135">
            <v>135</v>
          </cell>
          <cell r="E135" t="e">
            <v>#VALUE!</v>
          </cell>
          <cell r="F135" t="e">
            <v>#VALUE!</v>
          </cell>
          <cell r="J135" t="str">
            <v>CAMBIELO</v>
          </cell>
        </row>
        <row r="136">
          <cell r="B136">
            <v>0</v>
          </cell>
          <cell r="C136">
            <v>136</v>
          </cell>
          <cell r="E136" t="e">
            <v>#VALUE!</v>
          </cell>
          <cell r="F136" t="e">
            <v>#VALUE!</v>
          </cell>
          <cell r="J136" t="str">
            <v>CAMBIELO</v>
          </cell>
        </row>
        <row r="137">
          <cell r="B137">
            <v>0</v>
          </cell>
          <cell r="C137">
            <v>137</v>
          </cell>
          <cell r="E137" t="e">
            <v>#VALUE!</v>
          </cell>
          <cell r="F137" t="e">
            <v>#VALUE!</v>
          </cell>
          <cell r="J137" t="str">
            <v>CAMBIELO</v>
          </cell>
        </row>
        <row r="138">
          <cell r="B138">
            <v>0</v>
          </cell>
          <cell r="C138">
            <v>138</v>
          </cell>
          <cell r="E138" t="e">
            <v>#VALUE!</v>
          </cell>
          <cell r="F138" t="e">
            <v>#VALUE!</v>
          </cell>
          <cell r="J138" t="str">
            <v>CAMBIELO</v>
          </cell>
        </row>
        <row r="139">
          <cell r="B139">
            <v>0</v>
          </cell>
          <cell r="C139">
            <v>139</v>
          </cell>
          <cell r="E139" t="e">
            <v>#VALUE!</v>
          </cell>
          <cell r="F139" t="e">
            <v>#VALUE!</v>
          </cell>
          <cell r="J139" t="str">
            <v>CAMBIELO</v>
          </cell>
        </row>
        <row r="140">
          <cell r="B140">
            <v>0</v>
          </cell>
          <cell r="C140">
            <v>140</v>
          </cell>
          <cell r="E140" t="e">
            <v>#VALUE!</v>
          </cell>
          <cell r="F140" t="e">
            <v>#VALUE!</v>
          </cell>
          <cell r="J140" t="str">
            <v>CAMBIELO</v>
          </cell>
        </row>
        <row r="141">
          <cell r="B141">
            <v>0</v>
          </cell>
          <cell r="C141">
            <v>141</v>
          </cell>
          <cell r="E141" t="e">
            <v>#VALUE!</v>
          </cell>
          <cell r="F141" t="e">
            <v>#VALUE!</v>
          </cell>
          <cell r="J141" t="str">
            <v>CAMBIELO</v>
          </cell>
        </row>
        <row r="142">
          <cell r="B142">
            <v>0</v>
          </cell>
          <cell r="C142">
            <v>142</v>
          </cell>
          <cell r="E142" t="e">
            <v>#VALUE!</v>
          </cell>
          <cell r="F142" t="e">
            <v>#VALUE!</v>
          </cell>
          <cell r="J142" t="str">
            <v>CAMBIELO</v>
          </cell>
        </row>
        <row r="143">
          <cell r="B143">
            <v>0</v>
          </cell>
          <cell r="C143">
            <v>143</v>
          </cell>
          <cell r="E143" t="e">
            <v>#VALUE!</v>
          </cell>
          <cell r="F143" t="e">
            <v>#VALUE!</v>
          </cell>
          <cell r="J143" t="str">
            <v>CAMBIELO</v>
          </cell>
        </row>
        <row r="144">
          <cell r="B144">
            <v>0</v>
          </cell>
          <cell r="C144">
            <v>144</v>
          </cell>
          <cell r="E144" t="e">
            <v>#VALUE!</v>
          </cell>
          <cell r="F144" t="e">
            <v>#VALUE!</v>
          </cell>
          <cell r="J144" t="str">
            <v>CAMBIELO</v>
          </cell>
        </row>
        <row r="145">
          <cell r="B145">
            <v>0</v>
          </cell>
          <cell r="C145">
            <v>145</v>
          </cell>
          <cell r="E145" t="e">
            <v>#VALUE!</v>
          </cell>
          <cell r="F145" t="e">
            <v>#VALUE!</v>
          </cell>
          <cell r="J145" t="str">
            <v>CAMBIELO</v>
          </cell>
        </row>
        <row r="146">
          <cell r="B146">
            <v>0</v>
          </cell>
          <cell r="C146">
            <v>146</v>
          </cell>
          <cell r="E146" t="e">
            <v>#VALUE!</v>
          </cell>
          <cell r="F146" t="e">
            <v>#VALUE!</v>
          </cell>
          <cell r="J146" t="str">
            <v>CAMBIELO</v>
          </cell>
        </row>
        <row r="147">
          <cell r="B147">
            <v>0</v>
          </cell>
          <cell r="C147">
            <v>147</v>
          </cell>
          <cell r="E147" t="e">
            <v>#VALUE!</v>
          </cell>
          <cell r="F147" t="e">
            <v>#VALUE!</v>
          </cell>
          <cell r="J147" t="str">
            <v>CAMBIELO</v>
          </cell>
        </row>
        <row r="148">
          <cell r="B148">
            <v>0</v>
          </cell>
          <cell r="C148">
            <v>148</v>
          </cell>
          <cell r="E148" t="e">
            <v>#VALUE!</v>
          </cell>
          <cell r="F148" t="e">
            <v>#VALUE!</v>
          </cell>
          <cell r="J148" t="str">
            <v>CAMBIELO</v>
          </cell>
        </row>
        <row r="149">
          <cell r="B149">
            <v>0</v>
          </cell>
          <cell r="C149">
            <v>149</v>
          </cell>
          <cell r="E149" t="e">
            <v>#VALUE!</v>
          </cell>
          <cell r="F149" t="e">
            <v>#VALUE!</v>
          </cell>
          <cell r="J149" t="str">
            <v>CAMBIELO</v>
          </cell>
        </row>
        <row r="150">
          <cell r="B150">
            <v>0</v>
          </cell>
          <cell r="C150">
            <v>150</v>
          </cell>
          <cell r="E150" t="e">
            <v>#VALUE!</v>
          </cell>
          <cell r="F150" t="e">
            <v>#VALUE!</v>
          </cell>
          <cell r="J150" t="str">
            <v>CAMBIELO</v>
          </cell>
        </row>
        <row r="151">
          <cell r="B151">
            <v>0</v>
          </cell>
          <cell r="C151">
            <v>151</v>
          </cell>
          <cell r="E151" t="e">
            <v>#VALUE!</v>
          </cell>
          <cell r="F151" t="e">
            <v>#VALUE!</v>
          </cell>
          <cell r="J151" t="str">
            <v>CAMBIELO</v>
          </cell>
        </row>
        <row r="152">
          <cell r="B152">
            <v>0</v>
          </cell>
          <cell r="C152">
            <v>152</v>
          </cell>
          <cell r="E152" t="e">
            <v>#VALUE!</v>
          </cell>
          <cell r="F152" t="e">
            <v>#VALUE!</v>
          </cell>
          <cell r="J152" t="str">
            <v>CAMBIELO</v>
          </cell>
        </row>
        <row r="153">
          <cell r="B153">
            <v>0</v>
          </cell>
          <cell r="C153">
            <v>153</v>
          </cell>
          <cell r="E153" t="e">
            <v>#VALUE!</v>
          </cell>
          <cell r="F153" t="e">
            <v>#VALUE!</v>
          </cell>
          <cell r="J153" t="str">
            <v>CAMBIELO</v>
          </cell>
        </row>
        <row r="154">
          <cell r="B154">
            <v>0</v>
          </cell>
          <cell r="C154">
            <v>154</v>
          </cell>
          <cell r="E154" t="e">
            <v>#VALUE!</v>
          </cell>
          <cell r="F154" t="e">
            <v>#VALUE!</v>
          </cell>
          <cell r="J154" t="str">
            <v>CAMBIELO</v>
          </cell>
        </row>
        <row r="155">
          <cell r="B155">
            <v>0</v>
          </cell>
          <cell r="C155">
            <v>155</v>
          </cell>
          <cell r="E155" t="e">
            <v>#VALUE!</v>
          </cell>
          <cell r="F155" t="e">
            <v>#VALUE!</v>
          </cell>
          <cell r="J155" t="str">
            <v>CAMBIELO</v>
          </cell>
        </row>
        <row r="156">
          <cell r="B156">
            <v>0</v>
          </cell>
          <cell r="C156">
            <v>156</v>
          </cell>
          <cell r="E156" t="e">
            <v>#VALUE!</v>
          </cell>
          <cell r="F156" t="e">
            <v>#VALUE!</v>
          </cell>
          <cell r="J156" t="str">
            <v>CAMBIELO</v>
          </cell>
        </row>
        <row r="157">
          <cell r="B157">
            <v>0</v>
          </cell>
          <cell r="C157">
            <v>157</v>
          </cell>
          <cell r="E157" t="e">
            <v>#VALUE!</v>
          </cell>
          <cell r="F157" t="e">
            <v>#VALUE!</v>
          </cell>
          <cell r="J157" t="str">
            <v>CAMBIELO</v>
          </cell>
        </row>
        <row r="158">
          <cell r="B158">
            <v>0</v>
          </cell>
          <cell r="C158">
            <v>158</v>
          </cell>
          <cell r="E158" t="e">
            <v>#VALUE!</v>
          </cell>
          <cell r="F158" t="e">
            <v>#VALUE!</v>
          </cell>
          <cell r="J158" t="str">
            <v>CAMBIELO</v>
          </cell>
        </row>
        <row r="159">
          <cell r="B159">
            <v>0</v>
          </cell>
          <cell r="C159">
            <v>159</v>
          </cell>
          <cell r="E159" t="e">
            <v>#VALUE!</v>
          </cell>
          <cell r="F159" t="e">
            <v>#VALUE!</v>
          </cell>
          <cell r="J159" t="str">
            <v>CAMBIELO</v>
          </cell>
        </row>
        <row r="160">
          <cell r="B160">
            <v>0</v>
          </cell>
          <cell r="C160">
            <v>160</v>
          </cell>
          <cell r="E160" t="e">
            <v>#VALUE!</v>
          </cell>
          <cell r="F160" t="e">
            <v>#VALUE!</v>
          </cell>
          <cell r="J160" t="str">
            <v>CAMBIELO</v>
          </cell>
        </row>
        <row r="161">
          <cell r="B161">
            <v>0</v>
          </cell>
          <cell r="C161">
            <v>161</v>
          </cell>
          <cell r="E161" t="e">
            <v>#VALUE!</v>
          </cell>
          <cell r="F161" t="e">
            <v>#VALUE!</v>
          </cell>
          <cell r="J161" t="str">
            <v>CAMBIELO</v>
          </cell>
        </row>
        <row r="162">
          <cell r="B162">
            <v>0</v>
          </cell>
          <cell r="C162">
            <v>162</v>
          </cell>
          <cell r="E162" t="e">
            <v>#VALUE!</v>
          </cell>
          <cell r="F162" t="e">
            <v>#VALUE!</v>
          </cell>
          <cell r="J162" t="str">
            <v>CAMBIELO</v>
          </cell>
        </row>
        <row r="163">
          <cell r="B163">
            <v>0</v>
          </cell>
          <cell r="C163">
            <v>163</v>
          </cell>
          <cell r="E163" t="e">
            <v>#VALUE!</v>
          </cell>
          <cell r="F163" t="e">
            <v>#VALUE!</v>
          </cell>
          <cell r="J163" t="str">
            <v>CAMBIELO</v>
          </cell>
        </row>
        <row r="164">
          <cell r="B164">
            <v>0</v>
          </cell>
          <cell r="C164">
            <v>164</v>
          </cell>
          <cell r="E164" t="e">
            <v>#VALUE!</v>
          </cell>
          <cell r="F164" t="e">
            <v>#VALUE!</v>
          </cell>
          <cell r="J164" t="str">
            <v>CAMBIELO</v>
          </cell>
        </row>
        <row r="165">
          <cell r="B165">
            <v>0</v>
          </cell>
          <cell r="C165">
            <v>165</v>
          </cell>
          <cell r="E165" t="e">
            <v>#VALUE!</v>
          </cell>
          <cell r="F165" t="e">
            <v>#VALUE!</v>
          </cell>
          <cell r="J165" t="str">
            <v>CAMBIELO</v>
          </cell>
        </row>
        <row r="166">
          <cell r="B166">
            <v>0</v>
          </cell>
          <cell r="C166">
            <v>166</v>
          </cell>
          <cell r="E166" t="e">
            <v>#VALUE!</v>
          </cell>
          <cell r="F166" t="e">
            <v>#VALUE!</v>
          </cell>
          <cell r="J166" t="str">
            <v>CAMBIELO</v>
          </cell>
        </row>
        <row r="167">
          <cell r="B167">
            <v>0</v>
          </cell>
          <cell r="C167">
            <v>167</v>
          </cell>
          <cell r="E167" t="e">
            <v>#VALUE!</v>
          </cell>
          <cell r="F167" t="e">
            <v>#VALUE!</v>
          </cell>
          <cell r="J167" t="str">
            <v>CAMBIELO</v>
          </cell>
        </row>
        <row r="168">
          <cell r="B168">
            <v>0</v>
          </cell>
          <cell r="C168">
            <v>168</v>
          </cell>
          <cell r="E168" t="e">
            <v>#VALUE!</v>
          </cell>
          <cell r="F168" t="e">
            <v>#VALUE!</v>
          </cell>
          <cell r="J168" t="str">
            <v>CAMBIELO</v>
          </cell>
        </row>
        <row r="169">
          <cell r="B169">
            <v>0</v>
          </cell>
          <cell r="C169">
            <v>169</v>
          </cell>
          <cell r="E169" t="e">
            <v>#VALUE!</v>
          </cell>
          <cell r="F169" t="e">
            <v>#VALUE!</v>
          </cell>
          <cell r="J169" t="str">
            <v>CAMBIELO</v>
          </cell>
        </row>
        <row r="170">
          <cell r="B170">
            <v>0</v>
          </cell>
          <cell r="C170">
            <v>170</v>
          </cell>
          <cell r="E170" t="e">
            <v>#VALUE!</v>
          </cell>
          <cell r="F170" t="e">
            <v>#VALUE!</v>
          </cell>
          <cell r="J170" t="str">
            <v>CAMBIELO</v>
          </cell>
        </row>
        <row r="171">
          <cell r="B171">
            <v>0</v>
          </cell>
          <cell r="C171">
            <v>171</v>
          </cell>
          <cell r="E171" t="e">
            <v>#VALUE!</v>
          </cell>
          <cell r="F171" t="e">
            <v>#VALUE!</v>
          </cell>
          <cell r="J171" t="str">
            <v>CAMBIELO</v>
          </cell>
        </row>
        <row r="172">
          <cell r="B172">
            <v>0</v>
          </cell>
          <cell r="C172">
            <v>172</v>
          </cell>
          <cell r="E172" t="e">
            <v>#VALUE!</v>
          </cell>
          <cell r="F172" t="e">
            <v>#VALUE!</v>
          </cell>
          <cell r="J172" t="str">
            <v>CAMBIELO</v>
          </cell>
        </row>
        <row r="173">
          <cell r="B173">
            <v>0</v>
          </cell>
          <cell r="C173">
            <v>173</v>
          </cell>
          <cell r="E173" t="e">
            <v>#VALUE!</v>
          </cell>
          <cell r="F173" t="e">
            <v>#VALUE!</v>
          </cell>
          <cell r="J173" t="str">
            <v>CAMBIELO</v>
          </cell>
        </row>
        <row r="174">
          <cell r="B174">
            <v>0</v>
          </cell>
          <cell r="C174">
            <v>174</v>
          </cell>
          <cell r="E174" t="e">
            <v>#VALUE!</v>
          </cell>
          <cell r="F174" t="e">
            <v>#VALUE!</v>
          </cell>
          <cell r="J174" t="str">
            <v>CAMBIELO</v>
          </cell>
        </row>
        <row r="175">
          <cell r="B175">
            <v>0</v>
          </cell>
          <cell r="C175">
            <v>175</v>
          </cell>
          <cell r="E175" t="e">
            <v>#VALUE!</v>
          </cell>
          <cell r="F175" t="e">
            <v>#VALUE!</v>
          </cell>
          <cell r="J175" t="str">
            <v>CAMBIELO</v>
          </cell>
        </row>
        <row r="176">
          <cell r="B176">
            <v>0</v>
          </cell>
          <cell r="C176">
            <v>176</v>
          </cell>
          <cell r="E176" t="e">
            <v>#VALUE!</v>
          </cell>
          <cell r="F176" t="e">
            <v>#VALUE!</v>
          </cell>
          <cell r="J176" t="str">
            <v>CAMBIELO</v>
          </cell>
        </row>
        <row r="177">
          <cell r="B177">
            <v>0</v>
          </cell>
          <cell r="C177">
            <v>177</v>
          </cell>
          <cell r="E177" t="e">
            <v>#VALUE!</v>
          </cell>
          <cell r="F177" t="e">
            <v>#VALUE!</v>
          </cell>
          <cell r="J177" t="str">
            <v>CAMBIELO</v>
          </cell>
        </row>
        <row r="178">
          <cell r="B178">
            <v>0</v>
          </cell>
          <cell r="C178">
            <v>178</v>
          </cell>
          <cell r="E178" t="e">
            <v>#VALUE!</v>
          </cell>
          <cell r="F178" t="e">
            <v>#VALUE!</v>
          </cell>
          <cell r="J178" t="str">
            <v>CAMBIELO</v>
          </cell>
        </row>
        <row r="179">
          <cell r="B179">
            <v>0</v>
          </cell>
          <cell r="C179">
            <v>179</v>
          </cell>
          <cell r="E179" t="e">
            <v>#VALUE!</v>
          </cell>
          <cell r="F179" t="e">
            <v>#VALUE!</v>
          </cell>
          <cell r="J179" t="str">
            <v>CAMBIELO</v>
          </cell>
        </row>
        <row r="180">
          <cell r="B180">
            <v>0</v>
          </cell>
          <cell r="C180">
            <v>180</v>
          </cell>
          <cell r="E180" t="e">
            <v>#VALUE!</v>
          </cell>
          <cell r="F180" t="e">
            <v>#VALUE!</v>
          </cell>
          <cell r="J180" t="str">
            <v>CAMBIELO</v>
          </cell>
        </row>
        <row r="181">
          <cell r="B181">
            <v>0</v>
          </cell>
          <cell r="C181">
            <v>181</v>
          </cell>
          <cell r="E181" t="e">
            <v>#VALUE!</v>
          </cell>
          <cell r="F181" t="e">
            <v>#VALUE!</v>
          </cell>
          <cell r="J181" t="str">
            <v>CAMBIELO</v>
          </cell>
        </row>
        <row r="182">
          <cell r="B182">
            <v>0</v>
          </cell>
          <cell r="C182">
            <v>182</v>
          </cell>
          <cell r="E182" t="e">
            <v>#VALUE!</v>
          </cell>
          <cell r="F182" t="e">
            <v>#VALUE!</v>
          </cell>
          <cell r="J182" t="str">
            <v>CAMBIELO</v>
          </cell>
        </row>
        <row r="183">
          <cell r="B183">
            <v>0</v>
          </cell>
          <cell r="C183">
            <v>183</v>
          </cell>
          <cell r="E183" t="e">
            <v>#VALUE!</v>
          </cell>
          <cell r="F183" t="e">
            <v>#VALUE!</v>
          </cell>
          <cell r="J183" t="str">
            <v>CAMBIELO</v>
          </cell>
        </row>
        <row r="184">
          <cell r="B184">
            <v>0</v>
          </cell>
          <cell r="C184">
            <v>184</v>
          </cell>
          <cell r="E184" t="e">
            <v>#VALUE!</v>
          </cell>
          <cell r="F184" t="e">
            <v>#VALUE!</v>
          </cell>
          <cell r="J184" t="str">
            <v>CAMBIELO</v>
          </cell>
        </row>
        <row r="185">
          <cell r="B185">
            <v>0</v>
          </cell>
          <cell r="C185">
            <v>185</v>
          </cell>
          <cell r="E185" t="e">
            <v>#VALUE!</v>
          </cell>
          <cell r="F185" t="e">
            <v>#VALUE!</v>
          </cell>
          <cell r="J185" t="str">
            <v>CAMBIELO</v>
          </cell>
        </row>
        <row r="186">
          <cell r="B186">
            <v>0</v>
          </cell>
          <cell r="C186">
            <v>186</v>
          </cell>
          <cell r="E186" t="e">
            <v>#VALUE!</v>
          </cell>
          <cell r="F186" t="e">
            <v>#VALUE!</v>
          </cell>
          <cell r="J186" t="str">
            <v>CAMBIELO</v>
          </cell>
        </row>
        <row r="187">
          <cell r="B187">
            <v>0</v>
          </cell>
          <cell r="C187">
            <v>187</v>
          </cell>
          <cell r="E187" t="e">
            <v>#VALUE!</v>
          </cell>
          <cell r="F187" t="e">
            <v>#VALUE!</v>
          </cell>
          <cell r="J187" t="str">
            <v>CAMBIELO</v>
          </cell>
        </row>
        <row r="188">
          <cell r="B188">
            <v>0</v>
          </cell>
          <cell r="C188">
            <v>188</v>
          </cell>
          <cell r="E188" t="e">
            <v>#VALUE!</v>
          </cell>
          <cell r="F188" t="e">
            <v>#VALUE!</v>
          </cell>
          <cell r="J188" t="str">
            <v>CAMBIELO</v>
          </cell>
        </row>
        <row r="189">
          <cell r="B189">
            <v>0</v>
          </cell>
          <cell r="C189">
            <v>189</v>
          </cell>
          <cell r="E189" t="e">
            <v>#VALUE!</v>
          </cell>
          <cell r="F189" t="e">
            <v>#VALUE!</v>
          </cell>
          <cell r="J189" t="str">
            <v>CAMBIELO</v>
          </cell>
        </row>
        <row r="190">
          <cell r="B190">
            <v>0</v>
          </cell>
          <cell r="C190">
            <v>190</v>
          </cell>
          <cell r="E190" t="e">
            <v>#VALUE!</v>
          </cell>
          <cell r="F190" t="e">
            <v>#VALUE!</v>
          </cell>
          <cell r="J190" t="str">
            <v>CAMBIELO</v>
          </cell>
        </row>
        <row r="191">
          <cell r="B191">
            <v>0</v>
          </cell>
          <cell r="C191">
            <v>191</v>
          </cell>
          <cell r="E191" t="e">
            <v>#VALUE!</v>
          </cell>
          <cell r="F191" t="e">
            <v>#VALUE!</v>
          </cell>
          <cell r="J191" t="str">
            <v>CAMBIELO</v>
          </cell>
        </row>
        <row r="192">
          <cell r="B192">
            <v>0</v>
          </cell>
          <cell r="C192">
            <v>192</v>
          </cell>
          <cell r="E192" t="e">
            <v>#VALUE!</v>
          </cell>
          <cell r="F192" t="e">
            <v>#VALUE!</v>
          </cell>
          <cell r="J192" t="str">
            <v>CAMBIELO</v>
          </cell>
        </row>
        <row r="193">
          <cell r="B193">
            <v>0</v>
          </cell>
          <cell r="C193">
            <v>193</v>
          </cell>
          <cell r="E193" t="e">
            <v>#VALUE!</v>
          </cell>
          <cell r="F193" t="e">
            <v>#VALUE!</v>
          </cell>
          <cell r="J193" t="str">
            <v>CAMBIELO</v>
          </cell>
        </row>
        <row r="194">
          <cell r="B194">
            <v>0</v>
          </cell>
          <cell r="C194">
            <v>194</v>
          </cell>
          <cell r="E194" t="e">
            <v>#VALUE!</v>
          </cell>
          <cell r="F194" t="e">
            <v>#VALUE!</v>
          </cell>
          <cell r="J194" t="str">
            <v>CAMBIELO</v>
          </cell>
        </row>
        <row r="195">
          <cell r="B195">
            <v>0</v>
          </cell>
          <cell r="C195">
            <v>195</v>
          </cell>
          <cell r="E195" t="e">
            <v>#VALUE!</v>
          </cell>
          <cell r="F195" t="e">
            <v>#VALUE!</v>
          </cell>
          <cell r="J195" t="str">
            <v>CAMBIELO</v>
          </cell>
        </row>
        <row r="196">
          <cell r="B196">
            <v>0</v>
          </cell>
          <cell r="C196">
            <v>196</v>
          </cell>
          <cell r="E196" t="e">
            <v>#VALUE!</v>
          </cell>
          <cell r="F196" t="e">
            <v>#VALUE!</v>
          </cell>
          <cell r="J196" t="str">
            <v>CAMBIELO</v>
          </cell>
        </row>
        <row r="197">
          <cell r="B197">
            <v>0</v>
          </cell>
          <cell r="C197">
            <v>197</v>
          </cell>
          <cell r="E197" t="e">
            <v>#VALUE!</v>
          </cell>
          <cell r="F197" t="e">
            <v>#VALUE!</v>
          </cell>
          <cell r="J197" t="str">
            <v>CAMBIELO</v>
          </cell>
        </row>
        <row r="198">
          <cell r="B198">
            <v>0</v>
          </cell>
          <cell r="C198">
            <v>198</v>
          </cell>
          <cell r="E198" t="e">
            <v>#VALUE!</v>
          </cell>
          <cell r="F198" t="e">
            <v>#VALUE!</v>
          </cell>
          <cell r="J198" t="str">
            <v>CAMBIELO</v>
          </cell>
        </row>
        <row r="199">
          <cell r="B199">
            <v>0</v>
          </cell>
          <cell r="C199">
            <v>199</v>
          </cell>
          <cell r="E199" t="e">
            <v>#VALUE!</v>
          </cell>
          <cell r="F199" t="e">
            <v>#VALUE!</v>
          </cell>
          <cell r="J199" t="str">
            <v>CAMBIELO</v>
          </cell>
        </row>
        <row r="200">
          <cell r="B200">
            <v>0</v>
          </cell>
          <cell r="C200">
            <v>200</v>
          </cell>
          <cell r="E200" t="e">
            <v>#VALUE!</v>
          </cell>
          <cell r="F200" t="e">
            <v>#VALUE!</v>
          </cell>
          <cell r="J200" t="str">
            <v>CAMBIELO</v>
          </cell>
        </row>
        <row r="201">
          <cell r="B201">
            <v>0</v>
          </cell>
          <cell r="C201">
            <v>201</v>
          </cell>
          <cell r="E201" t="e">
            <v>#VALUE!</v>
          </cell>
          <cell r="F201" t="e">
            <v>#VALUE!</v>
          </cell>
          <cell r="J201" t="str">
            <v>CAMBIELO</v>
          </cell>
        </row>
        <row r="202">
          <cell r="B202">
            <v>0</v>
          </cell>
          <cell r="C202">
            <v>202</v>
          </cell>
          <cell r="E202" t="e">
            <v>#VALUE!</v>
          </cell>
          <cell r="F202" t="e">
            <v>#VALUE!</v>
          </cell>
          <cell r="J202" t="str">
            <v>CAMBIELO</v>
          </cell>
        </row>
        <row r="203">
          <cell r="B203">
            <v>0</v>
          </cell>
          <cell r="C203">
            <v>203</v>
          </cell>
          <cell r="E203" t="e">
            <v>#VALUE!</v>
          </cell>
          <cell r="F203" t="e">
            <v>#VALUE!</v>
          </cell>
          <cell r="J203" t="str">
            <v>CAMBIELO</v>
          </cell>
        </row>
        <row r="204">
          <cell r="B204">
            <v>0</v>
          </cell>
          <cell r="C204">
            <v>204</v>
          </cell>
          <cell r="E204" t="e">
            <v>#VALUE!</v>
          </cell>
          <cell r="F204" t="e">
            <v>#VALUE!</v>
          </cell>
          <cell r="J204" t="str">
            <v>CAMBIELO</v>
          </cell>
        </row>
        <row r="205">
          <cell r="B205">
            <v>0</v>
          </cell>
          <cell r="C205">
            <v>205</v>
          </cell>
          <cell r="E205" t="e">
            <v>#VALUE!</v>
          </cell>
          <cell r="F205" t="e">
            <v>#VALUE!</v>
          </cell>
          <cell r="J205" t="str">
            <v>CAMBIELO</v>
          </cell>
        </row>
        <row r="206">
          <cell r="B206">
            <v>0</v>
          </cell>
          <cell r="C206">
            <v>206</v>
          </cell>
          <cell r="E206" t="e">
            <v>#VALUE!</v>
          </cell>
          <cell r="F206" t="e">
            <v>#VALUE!</v>
          </cell>
          <cell r="J206" t="str">
            <v>CAMBIELO</v>
          </cell>
        </row>
        <row r="207">
          <cell r="B207">
            <v>0</v>
          </cell>
          <cell r="C207">
            <v>207</v>
          </cell>
          <cell r="E207" t="e">
            <v>#VALUE!</v>
          </cell>
          <cell r="F207" t="e">
            <v>#VALUE!</v>
          </cell>
          <cell r="J207" t="str">
            <v>CAMBIELO</v>
          </cell>
        </row>
        <row r="208">
          <cell r="B208">
            <v>0</v>
          </cell>
          <cell r="C208">
            <v>208</v>
          </cell>
          <cell r="E208" t="e">
            <v>#VALUE!</v>
          </cell>
          <cell r="F208" t="e">
            <v>#VALUE!</v>
          </cell>
          <cell r="J208" t="str">
            <v>CAMBIELO</v>
          </cell>
        </row>
        <row r="209">
          <cell r="B209">
            <v>0</v>
          </cell>
          <cell r="C209">
            <v>209</v>
          </cell>
          <cell r="E209" t="e">
            <v>#VALUE!</v>
          </cell>
          <cell r="F209" t="e">
            <v>#VALUE!</v>
          </cell>
          <cell r="J209" t="str">
            <v>CAMBIELO</v>
          </cell>
        </row>
        <row r="210">
          <cell r="B210">
            <v>0</v>
          </cell>
          <cell r="C210">
            <v>210</v>
          </cell>
          <cell r="E210" t="e">
            <v>#VALUE!</v>
          </cell>
          <cell r="F210" t="e">
            <v>#VALUE!</v>
          </cell>
          <cell r="J210" t="str">
            <v>CAMBIELO</v>
          </cell>
        </row>
        <row r="211">
          <cell r="B211">
            <v>0</v>
          </cell>
          <cell r="C211">
            <v>211</v>
          </cell>
          <cell r="E211" t="e">
            <v>#VALUE!</v>
          </cell>
          <cell r="F211" t="e">
            <v>#VALUE!</v>
          </cell>
          <cell r="J211" t="str">
            <v>CAMBIELO</v>
          </cell>
        </row>
        <row r="212">
          <cell r="B212">
            <v>0</v>
          </cell>
          <cell r="C212">
            <v>212</v>
          </cell>
          <cell r="E212" t="e">
            <v>#VALUE!</v>
          </cell>
          <cell r="F212" t="e">
            <v>#VALUE!</v>
          </cell>
          <cell r="J212" t="str">
            <v>CAMBIELO</v>
          </cell>
        </row>
        <row r="213">
          <cell r="B213">
            <v>0</v>
          </cell>
          <cell r="C213">
            <v>213</v>
          </cell>
          <cell r="E213" t="e">
            <v>#VALUE!</v>
          </cell>
          <cell r="F213" t="e">
            <v>#VALUE!</v>
          </cell>
          <cell r="J213" t="str">
            <v>CAMBIELO</v>
          </cell>
        </row>
        <row r="214">
          <cell r="B214">
            <v>0</v>
          </cell>
          <cell r="C214">
            <v>214</v>
          </cell>
          <cell r="E214" t="e">
            <v>#VALUE!</v>
          </cell>
          <cell r="F214" t="e">
            <v>#VALUE!</v>
          </cell>
          <cell r="J214" t="str">
            <v>CAMBIELO</v>
          </cell>
        </row>
        <row r="215">
          <cell r="B215">
            <v>0</v>
          </cell>
          <cell r="C215">
            <v>215</v>
          </cell>
          <cell r="E215" t="e">
            <v>#VALUE!</v>
          </cell>
          <cell r="F215" t="e">
            <v>#VALUE!</v>
          </cell>
          <cell r="J215" t="str">
            <v>CAMBIELO</v>
          </cell>
        </row>
        <row r="216">
          <cell r="B216">
            <v>0</v>
          </cell>
          <cell r="C216">
            <v>216</v>
          </cell>
          <cell r="E216" t="e">
            <v>#VALUE!</v>
          </cell>
          <cell r="F216" t="e">
            <v>#VALUE!</v>
          </cell>
          <cell r="J216" t="str">
            <v>CAMBIELO</v>
          </cell>
        </row>
        <row r="217">
          <cell r="B217">
            <v>0</v>
          </cell>
          <cell r="C217">
            <v>217</v>
          </cell>
          <cell r="E217" t="e">
            <v>#VALUE!</v>
          </cell>
          <cell r="F217" t="e">
            <v>#VALUE!</v>
          </cell>
          <cell r="J217" t="str">
            <v>CAMBIELO</v>
          </cell>
        </row>
        <row r="218">
          <cell r="B218">
            <v>0</v>
          </cell>
          <cell r="C218">
            <v>218</v>
          </cell>
          <cell r="E218" t="e">
            <v>#VALUE!</v>
          </cell>
          <cell r="F218" t="e">
            <v>#VALUE!</v>
          </cell>
          <cell r="J218" t="str">
            <v>CAMBIELO</v>
          </cell>
        </row>
        <row r="219">
          <cell r="B219">
            <v>0</v>
          </cell>
          <cell r="C219">
            <v>219</v>
          </cell>
          <cell r="E219" t="e">
            <v>#VALUE!</v>
          </cell>
          <cell r="F219" t="e">
            <v>#VALUE!</v>
          </cell>
          <cell r="J219" t="str">
            <v>CAMBIELO</v>
          </cell>
        </row>
        <row r="220">
          <cell r="B220">
            <v>0</v>
          </cell>
          <cell r="C220">
            <v>220</v>
          </cell>
          <cell r="E220" t="e">
            <v>#VALUE!</v>
          </cell>
          <cell r="F220" t="e">
            <v>#VALUE!</v>
          </cell>
          <cell r="J220" t="str">
            <v>CAMBIELO</v>
          </cell>
        </row>
        <row r="221">
          <cell r="B221">
            <v>0</v>
          </cell>
          <cell r="C221">
            <v>221</v>
          </cell>
          <cell r="E221" t="e">
            <v>#VALUE!</v>
          </cell>
          <cell r="F221" t="e">
            <v>#VALUE!</v>
          </cell>
          <cell r="J221" t="str">
            <v>CAMBIELO</v>
          </cell>
        </row>
        <row r="222">
          <cell r="B222">
            <v>0</v>
          </cell>
          <cell r="C222">
            <v>222</v>
          </cell>
          <cell r="E222" t="e">
            <v>#VALUE!</v>
          </cell>
          <cell r="F222" t="e">
            <v>#VALUE!</v>
          </cell>
          <cell r="J222" t="str">
            <v>CAMBIELO</v>
          </cell>
        </row>
        <row r="223">
          <cell r="B223">
            <v>0</v>
          </cell>
          <cell r="C223">
            <v>223</v>
          </cell>
          <cell r="E223" t="e">
            <v>#VALUE!</v>
          </cell>
          <cell r="F223" t="e">
            <v>#VALUE!</v>
          </cell>
          <cell r="J223" t="str">
            <v>CAMBIELO</v>
          </cell>
        </row>
        <row r="224">
          <cell r="B224">
            <v>0</v>
          </cell>
          <cell r="C224">
            <v>224</v>
          </cell>
          <cell r="E224" t="e">
            <v>#VALUE!</v>
          </cell>
          <cell r="F224" t="e">
            <v>#VALUE!</v>
          </cell>
          <cell r="J224" t="str">
            <v>CAMBIELO</v>
          </cell>
        </row>
        <row r="225">
          <cell r="B225">
            <v>0</v>
          </cell>
          <cell r="C225">
            <v>225</v>
          </cell>
          <cell r="E225" t="e">
            <v>#VALUE!</v>
          </cell>
          <cell r="F225" t="e">
            <v>#VALUE!</v>
          </cell>
          <cell r="J225" t="str">
            <v>CAMBIELO</v>
          </cell>
        </row>
        <row r="226">
          <cell r="B226">
            <v>0</v>
          </cell>
          <cell r="C226">
            <v>226</v>
          </cell>
          <cell r="E226" t="e">
            <v>#VALUE!</v>
          </cell>
          <cell r="F226" t="e">
            <v>#VALUE!</v>
          </cell>
          <cell r="J226" t="str">
            <v>CAMBIELO</v>
          </cell>
        </row>
        <row r="227">
          <cell r="B227">
            <v>0</v>
          </cell>
          <cell r="C227">
            <v>227</v>
          </cell>
          <cell r="E227" t="e">
            <v>#VALUE!</v>
          </cell>
          <cell r="F227" t="e">
            <v>#VALUE!</v>
          </cell>
          <cell r="J227" t="str">
            <v>CAMBIELO</v>
          </cell>
        </row>
        <row r="228">
          <cell r="B228">
            <v>0</v>
          </cell>
          <cell r="C228">
            <v>228</v>
          </cell>
          <cell r="E228" t="e">
            <v>#VALUE!</v>
          </cell>
          <cell r="F228" t="e">
            <v>#VALUE!</v>
          </cell>
          <cell r="J228" t="str">
            <v>CAMBIELO</v>
          </cell>
        </row>
        <row r="229">
          <cell r="B229">
            <v>0</v>
          </cell>
          <cell r="C229">
            <v>229</v>
          </cell>
          <cell r="E229" t="e">
            <v>#VALUE!</v>
          </cell>
          <cell r="F229" t="e">
            <v>#VALUE!</v>
          </cell>
          <cell r="J229" t="str">
            <v>CAMBIELO</v>
          </cell>
        </row>
        <row r="230">
          <cell r="B230">
            <v>0</v>
          </cell>
          <cell r="C230">
            <v>230</v>
          </cell>
          <cell r="E230" t="e">
            <v>#VALUE!</v>
          </cell>
          <cell r="F230" t="e">
            <v>#VALUE!</v>
          </cell>
          <cell r="J230" t="str">
            <v>CAMBIELO</v>
          </cell>
        </row>
        <row r="231">
          <cell r="B231">
            <v>0</v>
          </cell>
          <cell r="C231">
            <v>231</v>
          </cell>
          <cell r="E231" t="e">
            <v>#VALUE!</v>
          </cell>
          <cell r="F231" t="e">
            <v>#VALUE!</v>
          </cell>
          <cell r="J231" t="str">
            <v>CAMBIELO</v>
          </cell>
        </row>
        <row r="232">
          <cell r="B232">
            <v>0</v>
          </cell>
          <cell r="C232">
            <v>232</v>
          </cell>
          <cell r="E232" t="e">
            <v>#VALUE!</v>
          </cell>
          <cell r="F232" t="e">
            <v>#VALUE!</v>
          </cell>
          <cell r="J232" t="str">
            <v>CAMBIELO</v>
          </cell>
        </row>
        <row r="233">
          <cell r="B233">
            <v>0</v>
          </cell>
          <cell r="C233">
            <v>233</v>
          </cell>
          <cell r="E233" t="e">
            <v>#VALUE!</v>
          </cell>
          <cell r="F233" t="e">
            <v>#VALUE!</v>
          </cell>
          <cell r="J233" t="str">
            <v>CAMBIELO</v>
          </cell>
        </row>
        <row r="234">
          <cell r="B234">
            <v>0</v>
          </cell>
          <cell r="C234">
            <v>234</v>
          </cell>
          <cell r="E234" t="e">
            <v>#VALUE!</v>
          </cell>
          <cell r="F234" t="e">
            <v>#VALUE!</v>
          </cell>
          <cell r="J234" t="str">
            <v>CAMBIELO</v>
          </cell>
        </row>
        <row r="235">
          <cell r="B235">
            <v>0</v>
          </cell>
          <cell r="C235">
            <v>235</v>
          </cell>
          <cell r="E235" t="e">
            <v>#VALUE!</v>
          </cell>
          <cell r="F235" t="e">
            <v>#VALUE!</v>
          </cell>
          <cell r="J235" t="str">
            <v>CAMBIELO</v>
          </cell>
        </row>
        <row r="236">
          <cell r="B236">
            <v>0</v>
          </cell>
          <cell r="C236">
            <v>236</v>
          </cell>
          <cell r="E236" t="e">
            <v>#VALUE!</v>
          </cell>
          <cell r="F236" t="e">
            <v>#VALUE!</v>
          </cell>
          <cell r="J236" t="str">
            <v>CAMBIELO</v>
          </cell>
        </row>
        <row r="237">
          <cell r="B237">
            <v>0</v>
          </cell>
          <cell r="C237">
            <v>237</v>
          </cell>
          <cell r="E237" t="e">
            <v>#VALUE!</v>
          </cell>
          <cell r="F237" t="e">
            <v>#VALUE!</v>
          </cell>
          <cell r="J237" t="str">
            <v>CAMBIELO</v>
          </cell>
        </row>
        <row r="238">
          <cell r="B238">
            <v>0</v>
          </cell>
          <cell r="C238">
            <v>238</v>
          </cell>
          <cell r="E238" t="e">
            <v>#VALUE!</v>
          </cell>
          <cell r="F238" t="e">
            <v>#VALUE!</v>
          </cell>
          <cell r="J238" t="str">
            <v>CAMBIELO</v>
          </cell>
        </row>
        <row r="239">
          <cell r="B239">
            <v>0</v>
          </cell>
          <cell r="C239">
            <v>239</v>
          </cell>
          <cell r="E239" t="e">
            <v>#VALUE!</v>
          </cell>
          <cell r="F239" t="e">
            <v>#VALUE!</v>
          </cell>
          <cell r="J239" t="str">
            <v>CAMBIELO</v>
          </cell>
        </row>
        <row r="240">
          <cell r="B240">
            <v>0</v>
          </cell>
          <cell r="C240">
            <v>240</v>
          </cell>
          <cell r="E240" t="e">
            <v>#VALUE!</v>
          </cell>
          <cell r="F240" t="e">
            <v>#VALUE!</v>
          </cell>
          <cell r="J240" t="str">
            <v>CAMBIELO</v>
          </cell>
        </row>
        <row r="241">
          <cell r="B241">
            <v>0</v>
          </cell>
          <cell r="C241">
            <v>241</v>
          </cell>
          <cell r="E241" t="e">
            <v>#VALUE!</v>
          </cell>
          <cell r="F241" t="e">
            <v>#VALUE!</v>
          </cell>
          <cell r="J241" t="str">
            <v>CAMBIELO</v>
          </cell>
        </row>
        <row r="242">
          <cell r="B242">
            <v>0</v>
          </cell>
          <cell r="C242">
            <v>242</v>
          </cell>
          <cell r="E242" t="e">
            <v>#VALUE!</v>
          </cell>
          <cell r="F242" t="e">
            <v>#VALUE!</v>
          </cell>
          <cell r="J242" t="str">
            <v>CAMBIELO</v>
          </cell>
        </row>
        <row r="243">
          <cell r="B243">
            <v>0</v>
          </cell>
          <cell r="C243">
            <v>243</v>
          </cell>
          <cell r="E243" t="e">
            <v>#VALUE!</v>
          </cell>
          <cell r="F243" t="e">
            <v>#VALUE!</v>
          </cell>
          <cell r="J243" t="str">
            <v>CAMBIELO</v>
          </cell>
        </row>
        <row r="244">
          <cell r="B244">
            <v>0</v>
          </cell>
          <cell r="C244">
            <v>244</v>
          </cell>
          <cell r="E244" t="e">
            <v>#VALUE!</v>
          </cell>
          <cell r="F244" t="e">
            <v>#VALUE!</v>
          </cell>
          <cell r="J244" t="str">
            <v>CAMBIELO</v>
          </cell>
        </row>
        <row r="245">
          <cell r="B245">
            <v>0</v>
          </cell>
          <cell r="C245">
            <v>245</v>
          </cell>
          <cell r="E245" t="e">
            <v>#VALUE!</v>
          </cell>
          <cell r="F245" t="e">
            <v>#VALUE!</v>
          </cell>
          <cell r="J245" t="str">
            <v>CAMBIELO</v>
          </cell>
        </row>
        <row r="246">
          <cell r="B246">
            <v>0</v>
          </cell>
          <cell r="C246">
            <v>246</v>
          </cell>
          <cell r="E246" t="e">
            <v>#VALUE!</v>
          </cell>
          <cell r="F246" t="e">
            <v>#VALUE!</v>
          </cell>
          <cell r="J246" t="str">
            <v>CAMBIELO</v>
          </cell>
        </row>
        <row r="247">
          <cell r="B247">
            <v>0</v>
          </cell>
          <cell r="C247">
            <v>247</v>
          </cell>
          <cell r="E247" t="e">
            <v>#VALUE!</v>
          </cell>
          <cell r="F247" t="e">
            <v>#VALUE!</v>
          </cell>
          <cell r="J247" t="str">
            <v>CAMBIELO</v>
          </cell>
        </row>
        <row r="248">
          <cell r="B248">
            <v>0</v>
          </cell>
          <cell r="C248">
            <v>248</v>
          </cell>
          <cell r="E248" t="e">
            <v>#VALUE!</v>
          </cell>
          <cell r="F248" t="e">
            <v>#VALUE!</v>
          </cell>
          <cell r="J248" t="str">
            <v>CAMBIELO</v>
          </cell>
        </row>
        <row r="249">
          <cell r="B249">
            <v>0</v>
          </cell>
          <cell r="C249">
            <v>249</v>
          </cell>
          <cell r="E249" t="e">
            <v>#VALUE!</v>
          </cell>
          <cell r="F249" t="e">
            <v>#VALUE!</v>
          </cell>
          <cell r="J249" t="str">
            <v>CAMBIELO</v>
          </cell>
        </row>
        <row r="250">
          <cell r="B250">
            <v>0</v>
          </cell>
          <cell r="C250">
            <v>250</v>
          </cell>
          <cell r="E250" t="e">
            <v>#VALUE!</v>
          </cell>
          <cell r="F250" t="e">
            <v>#VALUE!</v>
          </cell>
          <cell r="J250" t="str">
            <v>CAMBIELO</v>
          </cell>
        </row>
        <row r="251">
          <cell r="B251">
            <v>0</v>
          </cell>
          <cell r="C251">
            <v>251</v>
          </cell>
          <cell r="E251" t="e">
            <v>#VALUE!</v>
          </cell>
          <cell r="F251" t="e">
            <v>#VALUE!</v>
          </cell>
          <cell r="J251" t="str">
            <v>CAMBIELO</v>
          </cell>
        </row>
        <row r="252">
          <cell r="B252">
            <v>0</v>
          </cell>
          <cell r="C252">
            <v>252</v>
          </cell>
          <cell r="E252" t="e">
            <v>#VALUE!</v>
          </cell>
          <cell r="F252" t="e">
            <v>#VALUE!</v>
          </cell>
          <cell r="J252" t="str">
            <v>CAMBIELO</v>
          </cell>
        </row>
        <row r="253">
          <cell r="B253">
            <v>0</v>
          </cell>
          <cell r="C253">
            <v>253</v>
          </cell>
          <cell r="E253" t="e">
            <v>#VALUE!</v>
          </cell>
          <cell r="F253" t="e">
            <v>#VALUE!</v>
          </cell>
          <cell r="J253" t="str">
            <v>CAMBIELO</v>
          </cell>
        </row>
        <row r="254">
          <cell r="B254">
            <v>0</v>
          </cell>
          <cell r="C254">
            <v>254</v>
          </cell>
          <cell r="E254" t="e">
            <v>#VALUE!</v>
          </cell>
          <cell r="F254" t="e">
            <v>#VALUE!</v>
          </cell>
          <cell r="J254" t="str">
            <v>CAMBIELO</v>
          </cell>
        </row>
        <row r="255">
          <cell r="B255">
            <v>0</v>
          </cell>
          <cell r="C255">
            <v>255</v>
          </cell>
          <cell r="E255" t="e">
            <v>#VALUE!</v>
          </cell>
          <cell r="F255" t="e">
            <v>#VALUE!</v>
          </cell>
          <cell r="J255" t="str">
            <v>CAMBIELO</v>
          </cell>
        </row>
        <row r="256">
          <cell r="B256">
            <v>0</v>
          </cell>
          <cell r="C256">
            <v>256</v>
          </cell>
          <cell r="E256" t="e">
            <v>#VALUE!</v>
          </cell>
          <cell r="F256" t="e">
            <v>#VALUE!</v>
          </cell>
          <cell r="J256" t="str">
            <v>CAMBIELO</v>
          </cell>
        </row>
        <row r="257">
          <cell r="B257">
            <v>0</v>
          </cell>
          <cell r="C257">
            <v>257</v>
          </cell>
          <cell r="E257" t="e">
            <v>#VALUE!</v>
          </cell>
          <cell r="F257" t="e">
            <v>#VALUE!</v>
          </cell>
          <cell r="J257" t="str">
            <v>CAMBIELO</v>
          </cell>
        </row>
        <row r="258">
          <cell r="B258">
            <v>0</v>
          </cell>
          <cell r="C258">
            <v>258</v>
          </cell>
          <cell r="E258" t="e">
            <v>#VALUE!</v>
          </cell>
          <cell r="F258" t="e">
            <v>#VALUE!</v>
          </cell>
          <cell r="J258" t="str">
            <v>CAMBIELO</v>
          </cell>
        </row>
        <row r="259">
          <cell r="B259">
            <v>0</v>
          </cell>
          <cell r="C259">
            <v>259</v>
          </cell>
          <cell r="E259" t="e">
            <v>#VALUE!</v>
          </cell>
          <cell r="F259" t="e">
            <v>#VALUE!</v>
          </cell>
          <cell r="J259" t="str">
            <v>CAMBIELO</v>
          </cell>
        </row>
        <row r="260">
          <cell r="B260">
            <v>0</v>
          </cell>
          <cell r="C260">
            <v>260</v>
          </cell>
          <cell r="E260" t="e">
            <v>#VALUE!</v>
          </cell>
          <cell r="F260" t="e">
            <v>#VALUE!</v>
          </cell>
          <cell r="J260" t="str">
            <v>CAMBIELO</v>
          </cell>
        </row>
        <row r="261">
          <cell r="B261">
            <v>0</v>
          </cell>
          <cell r="C261">
            <v>261</v>
          </cell>
          <cell r="E261" t="e">
            <v>#VALUE!</v>
          </cell>
          <cell r="F261" t="e">
            <v>#VALUE!</v>
          </cell>
          <cell r="J261" t="str">
            <v>CAMBIELO</v>
          </cell>
        </row>
        <row r="262">
          <cell r="B262">
            <v>0</v>
          </cell>
          <cell r="C262">
            <v>262</v>
          </cell>
          <cell r="E262" t="e">
            <v>#VALUE!</v>
          </cell>
          <cell r="F262" t="e">
            <v>#VALUE!</v>
          </cell>
          <cell r="J262" t="str">
            <v>CAMBIELO</v>
          </cell>
        </row>
        <row r="263">
          <cell r="B263">
            <v>0</v>
          </cell>
          <cell r="C263">
            <v>263</v>
          </cell>
          <cell r="E263" t="e">
            <v>#VALUE!</v>
          </cell>
          <cell r="F263" t="e">
            <v>#VALUE!</v>
          </cell>
          <cell r="J263" t="str">
            <v>CAMBIELO</v>
          </cell>
        </row>
        <row r="264">
          <cell r="B264">
            <v>0</v>
          </cell>
          <cell r="C264">
            <v>264</v>
          </cell>
          <cell r="E264" t="e">
            <v>#VALUE!</v>
          </cell>
          <cell r="F264" t="e">
            <v>#VALUE!</v>
          </cell>
          <cell r="J264" t="str">
            <v>CAMBIELO</v>
          </cell>
        </row>
        <row r="265">
          <cell r="B265">
            <v>0</v>
          </cell>
          <cell r="C265">
            <v>265</v>
          </cell>
          <cell r="E265" t="e">
            <v>#VALUE!</v>
          </cell>
          <cell r="F265" t="e">
            <v>#VALUE!</v>
          </cell>
          <cell r="J265" t="str">
            <v>CAMBIELO</v>
          </cell>
        </row>
        <row r="266">
          <cell r="B266">
            <v>0</v>
          </cell>
          <cell r="C266">
            <v>266</v>
          </cell>
          <cell r="E266" t="e">
            <v>#VALUE!</v>
          </cell>
          <cell r="F266" t="e">
            <v>#VALUE!</v>
          </cell>
          <cell r="J266" t="str">
            <v>CAMBIELO</v>
          </cell>
        </row>
        <row r="267">
          <cell r="B267">
            <v>0</v>
          </cell>
          <cell r="C267">
            <v>267</v>
          </cell>
          <cell r="E267" t="e">
            <v>#VALUE!</v>
          </cell>
          <cell r="F267" t="e">
            <v>#VALUE!</v>
          </cell>
          <cell r="J267" t="str">
            <v>CAMBIELO</v>
          </cell>
        </row>
        <row r="268">
          <cell r="B268">
            <v>0</v>
          </cell>
          <cell r="C268">
            <v>268</v>
          </cell>
          <cell r="E268" t="e">
            <v>#VALUE!</v>
          </cell>
          <cell r="F268" t="e">
            <v>#VALUE!</v>
          </cell>
          <cell r="J268" t="str">
            <v>CAMBIELO</v>
          </cell>
        </row>
        <row r="269">
          <cell r="B269">
            <v>0</v>
          </cell>
          <cell r="C269">
            <v>269</v>
          </cell>
          <cell r="E269" t="e">
            <v>#VALUE!</v>
          </cell>
          <cell r="F269" t="e">
            <v>#VALUE!</v>
          </cell>
          <cell r="J269" t="str">
            <v>CAMBIELO</v>
          </cell>
        </row>
        <row r="270">
          <cell r="B270">
            <v>0</v>
          </cell>
          <cell r="C270">
            <v>270</v>
          </cell>
          <cell r="E270" t="e">
            <v>#VALUE!</v>
          </cell>
          <cell r="F270" t="e">
            <v>#VALUE!</v>
          </cell>
          <cell r="J270" t="str">
            <v>CAMBIELO</v>
          </cell>
        </row>
        <row r="271">
          <cell r="B271">
            <v>0</v>
          </cell>
          <cell r="C271">
            <v>271</v>
          </cell>
          <cell r="E271" t="e">
            <v>#VALUE!</v>
          </cell>
          <cell r="F271" t="e">
            <v>#VALUE!</v>
          </cell>
          <cell r="J271" t="str">
            <v>CAMBIELO</v>
          </cell>
        </row>
        <row r="272">
          <cell r="B272">
            <v>0</v>
          </cell>
          <cell r="C272">
            <v>272</v>
          </cell>
          <cell r="E272" t="e">
            <v>#VALUE!</v>
          </cell>
          <cell r="F272" t="e">
            <v>#VALUE!</v>
          </cell>
          <cell r="J272" t="str">
            <v>CAMBIELO</v>
          </cell>
        </row>
        <row r="273">
          <cell r="B273">
            <v>0</v>
          </cell>
          <cell r="C273">
            <v>273</v>
          </cell>
          <cell r="E273" t="e">
            <v>#VALUE!</v>
          </cell>
          <cell r="F273" t="e">
            <v>#VALUE!</v>
          </cell>
          <cell r="J273" t="str">
            <v>CAMBIELO</v>
          </cell>
        </row>
        <row r="274">
          <cell r="B274">
            <v>0</v>
          </cell>
          <cell r="C274">
            <v>274</v>
          </cell>
          <cell r="E274" t="e">
            <v>#VALUE!</v>
          </cell>
          <cell r="F274" t="e">
            <v>#VALUE!</v>
          </cell>
          <cell r="J274" t="str">
            <v>CAMBIELO</v>
          </cell>
        </row>
        <row r="275">
          <cell r="B275">
            <v>0</v>
          </cell>
          <cell r="C275">
            <v>275</v>
          </cell>
          <cell r="E275" t="e">
            <v>#VALUE!</v>
          </cell>
          <cell r="F275" t="e">
            <v>#VALUE!</v>
          </cell>
          <cell r="J275" t="str">
            <v>CAMBIELO</v>
          </cell>
        </row>
        <row r="276">
          <cell r="B276">
            <v>0</v>
          </cell>
          <cell r="C276">
            <v>276</v>
          </cell>
          <cell r="E276" t="e">
            <v>#VALUE!</v>
          </cell>
          <cell r="F276" t="e">
            <v>#VALUE!</v>
          </cell>
          <cell r="J276" t="str">
            <v>CAMBIELO</v>
          </cell>
        </row>
        <row r="277">
          <cell r="B277">
            <v>0</v>
          </cell>
          <cell r="C277">
            <v>277</v>
          </cell>
          <cell r="E277" t="e">
            <v>#VALUE!</v>
          </cell>
          <cell r="F277" t="e">
            <v>#VALUE!</v>
          </cell>
          <cell r="J277" t="str">
            <v>CAMBIELO</v>
          </cell>
        </row>
        <row r="278">
          <cell r="B278">
            <v>0</v>
          </cell>
          <cell r="C278">
            <v>278</v>
          </cell>
          <cell r="E278" t="e">
            <v>#VALUE!</v>
          </cell>
          <cell r="F278" t="e">
            <v>#VALUE!</v>
          </cell>
          <cell r="J278" t="str">
            <v>CAMBIELO</v>
          </cell>
        </row>
        <row r="279">
          <cell r="B279">
            <v>0</v>
          </cell>
          <cell r="C279">
            <v>279</v>
          </cell>
          <cell r="E279" t="e">
            <v>#VALUE!</v>
          </cell>
          <cell r="F279" t="e">
            <v>#VALUE!</v>
          </cell>
          <cell r="J279" t="str">
            <v>CAMBIELO</v>
          </cell>
        </row>
        <row r="280">
          <cell r="B280">
            <v>0</v>
          </cell>
          <cell r="C280">
            <v>280</v>
          </cell>
          <cell r="E280" t="e">
            <v>#VALUE!</v>
          </cell>
          <cell r="F280" t="e">
            <v>#VALUE!</v>
          </cell>
          <cell r="J280" t="str">
            <v>CAMBIELO</v>
          </cell>
        </row>
        <row r="281">
          <cell r="B281">
            <v>0</v>
          </cell>
          <cell r="C281">
            <v>281</v>
          </cell>
          <cell r="E281" t="e">
            <v>#VALUE!</v>
          </cell>
          <cell r="F281" t="e">
            <v>#VALUE!</v>
          </cell>
          <cell r="J281" t="str">
            <v>CAMBIELO</v>
          </cell>
        </row>
        <row r="282">
          <cell r="B282">
            <v>0</v>
          </cell>
          <cell r="C282">
            <v>282</v>
          </cell>
          <cell r="E282" t="e">
            <v>#VALUE!</v>
          </cell>
          <cell r="F282" t="e">
            <v>#VALUE!</v>
          </cell>
          <cell r="J282" t="str">
            <v>CAMBIELO</v>
          </cell>
        </row>
        <row r="283">
          <cell r="B283">
            <v>0</v>
          </cell>
          <cell r="C283">
            <v>283</v>
          </cell>
          <cell r="E283" t="e">
            <v>#VALUE!</v>
          </cell>
          <cell r="F283" t="e">
            <v>#VALUE!</v>
          </cell>
          <cell r="J283" t="str">
            <v>CAMBIELO</v>
          </cell>
        </row>
        <row r="284">
          <cell r="B284">
            <v>0</v>
          </cell>
          <cell r="C284">
            <v>284</v>
          </cell>
          <cell r="E284" t="e">
            <v>#VALUE!</v>
          </cell>
          <cell r="F284" t="e">
            <v>#VALUE!</v>
          </cell>
          <cell r="J284" t="str">
            <v>CAMBIELO</v>
          </cell>
        </row>
        <row r="285">
          <cell r="B285">
            <v>0</v>
          </cell>
          <cell r="C285">
            <v>285</v>
          </cell>
          <cell r="E285" t="e">
            <v>#VALUE!</v>
          </cell>
          <cell r="F285" t="e">
            <v>#VALUE!</v>
          </cell>
          <cell r="J285" t="str">
            <v>CAMBIELO</v>
          </cell>
        </row>
        <row r="286">
          <cell r="B286">
            <v>0</v>
          </cell>
          <cell r="C286">
            <v>286</v>
          </cell>
          <cell r="E286" t="e">
            <v>#VALUE!</v>
          </cell>
          <cell r="F286" t="e">
            <v>#VALUE!</v>
          </cell>
          <cell r="J286" t="str">
            <v>CAMBIELO</v>
          </cell>
        </row>
        <row r="287">
          <cell r="B287">
            <v>0</v>
          </cell>
          <cell r="C287">
            <v>287</v>
          </cell>
          <cell r="E287" t="e">
            <v>#VALUE!</v>
          </cell>
          <cell r="F287" t="e">
            <v>#VALUE!</v>
          </cell>
          <cell r="J287" t="str">
            <v>CAMBIELO</v>
          </cell>
        </row>
        <row r="288">
          <cell r="B288">
            <v>0</v>
          </cell>
          <cell r="C288">
            <v>288</v>
          </cell>
          <cell r="E288" t="e">
            <v>#VALUE!</v>
          </cell>
          <cell r="F288" t="e">
            <v>#VALUE!</v>
          </cell>
          <cell r="J288" t="str">
            <v>CAMBIELO</v>
          </cell>
        </row>
        <row r="289">
          <cell r="B289">
            <v>0</v>
          </cell>
          <cell r="C289">
            <v>289</v>
          </cell>
          <cell r="E289" t="e">
            <v>#VALUE!</v>
          </cell>
          <cell r="F289" t="e">
            <v>#VALUE!</v>
          </cell>
          <cell r="J289" t="str">
            <v>CAMBIELO</v>
          </cell>
        </row>
        <row r="290">
          <cell r="B290">
            <v>0</v>
          </cell>
          <cell r="C290">
            <v>290</v>
          </cell>
          <cell r="E290" t="e">
            <v>#VALUE!</v>
          </cell>
          <cell r="F290" t="e">
            <v>#VALUE!</v>
          </cell>
          <cell r="J290" t="str">
            <v>CAMBIELO</v>
          </cell>
        </row>
        <row r="291">
          <cell r="B291">
            <v>0</v>
          </cell>
          <cell r="C291">
            <v>291</v>
          </cell>
          <cell r="E291" t="e">
            <v>#VALUE!</v>
          </cell>
          <cell r="F291" t="e">
            <v>#VALUE!</v>
          </cell>
          <cell r="J291" t="str">
            <v>CAMBIELO</v>
          </cell>
        </row>
        <row r="292">
          <cell r="B292">
            <v>0</v>
          </cell>
          <cell r="C292">
            <v>292</v>
          </cell>
          <cell r="E292" t="e">
            <v>#VALUE!</v>
          </cell>
          <cell r="F292" t="e">
            <v>#VALUE!</v>
          </cell>
          <cell r="J292" t="str">
            <v>CAMBIELO</v>
          </cell>
        </row>
        <row r="293">
          <cell r="B293">
            <v>0</v>
          </cell>
          <cell r="C293">
            <v>293</v>
          </cell>
          <cell r="E293" t="e">
            <v>#VALUE!</v>
          </cell>
          <cell r="F293" t="e">
            <v>#VALUE!</v>
          </cell>
          <cell r="J293" t="str">
            <v>CAMBIELO</v>
          </cell>
        </row>
        <row r="294">
          <cell r="B294">
            <v>0</v>
          </cell>
          <cell r="C294">
            <v>294</v>
          </cell>
          <cell r="E294" t="e">
            <v>#VALUE!</v>
          </cell>
          <cell r="F294" t="e">
            <v>#VALUE!</v>
          </cell>
          <cell r="J294" t="str">
            <v>CAMBIELO</v>
          </cell>
        </row>
        <row r="295">
          <cell r="B295">
            <v>0</v>
          </cell>
          <cell r="C295">
            <v>295</v>
          </cell>
          <cell r="E295" t="e">
            <v>#VALUE!</v>
          </cell>
          <cell r="F295" t="e">
            <v>#VALUE!</v>
          </cell>
          <cell r="J295" t="str">
            <v>CAMBIELO</v>
          </cell>
        </row>
        <row r="296">
          <cell r="B296">
            <v>0</v>
          </cell>
          <cell r="C296">
            <v>296</v>
          </cell>
          <cell r="E296" t="e">
            <v>#VALUE!</v>
          </cell>
          <cell r="F296" t="e">
            <v>#VALUE!</v>
          </cell>
          <cell r="J296" t="str">
            <v>CAMBIELO</v>
          </cell>
        </row>
        <row r="297">
          <cell r="B297">
            <v>0</v>
          </cell>
          <cell r="C297">
            <v>297</v>
          </cell>
          <cell r="E297" t="e">
            <v>#VALUE!</v>
          </cell>
          <cell r="F297" t="e">
            <v>#VALUE!</v>
          </cell>
          <cell r="J297" t="str">
            <v>CAMBIELO</v>
          </cell>
        </row>
        <row r="298">
          <cell r="B298">
            <v>0</v>
          </cell>
          <cell r="C298">
            <v>298</v>
          </cell>
          <cell r="E298" t="e">
            <v>#VALUE!</v>
          </cell>
          <cell r="F298" t="e">
            <v>#VALUE!</v>
          </cell>
          <cell r="J298" t="str">
            <v>CAMBIELO</v>
          </cell>
        </row>
        <row r="299">
          <cell r="B299">
            <v>0</v>
          </cell>
          <cell r="C299">
            <v>299</v>
          </cell>
          <cell r="E299" t="e">
            <v>#VALUE!</v>
          </cell>
          <cell r="F299" t="e">
            <v>#VALUE!</v>
          </cell>
          <cell r="J299" t="str">
            <v>CAMBIELO</v>
          </cell>
        </row>
        <row r="300">
          <cell r="B300">
            <v>0</v>
          </cell>
          <cell r="C300">
            <v>300</v>
          </cell>
          <cell r="E300" t="e">
            <v>#VALUE!</v>
          </cell>
          <cell r="F300" t="e">
            <v>#VALUE!</v>
          </cell>
          <cell r="J300" t="str">
            <v>CAMBIELO</v>
          </cell>
        </row>
      </sheetData>
      <sheetData sheetId="5">
        <row r="1">
          <cell r="A1" t="str">
            <v>CALIDAD</v>
          </cell>
          <cell r="B1" t="str">
            <v>EVALUADAS</v>
          </cell>
          <cell r="C1" t="str">
            <v>INDICE</v>
          </cell>
          <cell r="D1" t="str">
            <v>DIA</v>
          </cell>
          <cell r="E1" t="str">
            <v>CC</v>
          </cell>
          <cell r="F1" t="str">
            <v>ID</v>
          </cell>
          <cell r="G1" t="str">
            <v>ASESOR</v>
          </cell>
          <cell r="H1" t="str">
            <v>TOTAL</v>
          </cell>
          <cell r="I1" t="str">
            <v>PRESICIÓN</v>
          </cell>
          <cell r="J1" t="str">
            <v xml:space="preserve"> CAUSA REQ NO CUMPLIDO</v>
          </cell>
          <cell r="K1" t="str">
            <v>PROCESO</v>
          </cell>
          <cell r="L1" t="str">
            <v>CATEGORIA</v>
          </cell>
          <cell r="M1" t="str">
            <v>OBSERVACIONES</v>
          </cell>
          <cell r="N1" t="str">
            <v>DCP</v>
          </cell>
          <cell r="O1" t="str">
            <v xml:space="preserve">TIPOLOGIA </v>
          </cell>
          <cell r="P1" t="str">
            <v>No. Caso</v>
          </cell>
        </row>
        <row r="2">
          <cell r="A2" t="str">
            <v>DIEGO</v>
          </cell>
          <cell r="B2">
            <v>1</v>
          </cell>
          <cell r="C2">
            <v>2</v>
          </cell>
          <cell r="D2">
            <v>19</v>
          </cell>
          <cell r="E2">
            <v>52979750</v>
          </cell>
          <cell r="F2">
            <v>31130</v>
          </cell>
          <cell r="G2" t="str">
            <v>DIAZ ROJAS CAROL JOHANA</v>
          </cell>
          <cell r="H2">
            <v>100</v>
          </cell>
          <cell r="I2">
            <v>100</v>
          </cell>
          <cell r="K2" t="str">
            <v>VALOR UNICO</v>
          </cell>
          <cell r="M2" t="str">
            <v>Abre la llamada de manera adecuada, el cliente esta interesado en información de V.U, personaliza la llamada, solicita numero telefonico, le da la información sobre el producto, costos, condiciones, permanencia, es amable, la asesora le habla tambien sobr</v>
          </cell>
          <cell r="N2" t="str">
            <v>L</v>
          </cell>
        </row>
        <row r="3">
          <cell r="A3" t="str">
            <v>DIEGO</v>
          </cell>
          <cell r="B3">
            <v>1</v>
          </cell>
          <cell r="C3">
            <v>3</v>
          </cell>
          <cell r="D3">
            <v>19</v>
          </cell>
          <cell r="E3">
            <v>52483193</v>
          </cell>
          <cell r="F3">
            <v>32060</v>
          </cell>
          <cell r="G3" t="str">
            <v xml:space="preserve">GIL LUCUARA CAROLINA </v>
          </cell>
          <cell r="H3">
            <v>76</v>
          </cell>
          <cell r="I3">
            <v>83.33</v>
          </cell>
          <cell r="K3" t="str">
            <v>TRANSFERENCIA</v>
          </cell>
          <cell r="M3" t="str">
            <v>Saluda de acuerdo al script establecido, la cliente desea adquirir internet con nosotros, personaliza la llamada, solicita el numero telefonico, (No maneja tiempos de espera)No presta atencion al cliente pregunta nuevamente el nombre, la asesora efectua l</v>
          </cell>
          <cell r="N3" t="str">
            <v>L</v>
          </cell>
        </row>
        <row r="4">
          <cell r="A4" t="str">
            <v>DIEGO</v>
          </cell>
          <cell r="B4">
            <v>1</v>
          </cell>
          <cell r="C4">
            <v>4</v>
          </cell>
          <cell r="D4">
            <v>19</v>
          </cell>
          <cell r="E4">
            <v>4208681</v>
          </cell>
          <cell r="F4">
            <v>31390</v>
          </cell>
          <cell r="G4" t="str">
            <v>HERRERA  SANDRA MILENA</v>
          </cell>
          <cell r="H4">
            <v>81.67</v>
          </cell>
          <cell r="I4">
            <v>77.78</v>
          </cell>
          <cell r="K4" t="str">
            <v>INDICATIVOS</v>
          </cell>
          <cell r="M4" t="str">
            <v xml:space="preserve">Abre la llamada correctamente, la cliente requiere el indicativo a Lima (Peru), no personaliza la llamada, brinda la informacion rapida y correctamente. Siempre debemos solictiar numero telefonico para verificar en SGS si tiene Plan Residencial inscrito, </v>
          </cell>
          <cell r="N4" t="str">
            <v>L</v>
          </cell>
        </row>
        <row r="5">
          <cell r="A5" t="str">
            <v>DIEGO</v>
          </cell>
          <cell r="B5">
            <v>1</v>
          </cell>
          <cell r="C5">
            <v>5</v>
          </cell>
          <cell r="D5">
            <v>19</v>
          </cell>
          <cell r="E5">
            <v>79691978</v>
          </cell>
          <cell r="F5">
            <v>31404</v>
          </cell>
          <cell r="G5" t="str">
            <v>MONTAÑEZ RODRIGUEZ RICARDO ARTURO</v>
          </cell>
          <cell r="H5">
            <v>100</v>
          </cell>
          <cell r="I5">
            <v>100</v>
          </cell>
          <cell r="K5" t="str">
            <v>SOLUCIONES CONECTA</v>
          </cell>
          <cell r="M5" t="str">
            <v>Recibe llamada interna para informacion de Soluciones Conecta, solicita a su compañera el numero telefonico. Se presenta adecuademente, el cliente tiene preguntas puntuales sobre el servicio, Ricardo verifica facturación, consumo y le da a conocer el plan</v>
          </cell>
          <cell r="N5" t="str">
            <v>L</v>
          </cell>
        </row>
        <row r="6">
          <cell r="A6" t="str">
            <v>DIEGO</v>
          </cell>
          <cell r="B6">
            <v>1</v>
          </cell>
          <cell r="C6">
            <v>6</v>
          </cell>
          <cell r="D6">
            <v>19</v>
          </cell>
          <cell r="E6">
            <v>79913549</v>
          </cell>
          <cell r="F6">
            <v>31182</v>
          </cell>
          <cell r="G6" t="str">
            <v>PARRA LEMUS MARTIN ANDRES</v>
          </cell>
          <cell r="H6">
            <v>59</v>
          </cell>
          <cell r="I6">
            <v>40</v>
          </cell>
          <cell r="J6" t="str">
            <v>TIEMPO DE ESPERA</v>
          </cell>
          <cell r="K6" t="str">
            <v>TRANSFERENCIA</v>
          </cell>
          <cell r="L6" t="str">
            <v>CRITICO COMERCIAL</v>
          </cell>
          <cell r="M6" t="str">
            <v>Abre la llamada con el saludo establecido, la cliente tiene inconvenientes con internet(No le esta funcionando), no identifica el proposito de la llamada adecuadamente, no maneja tiempos de espera(Permitame), no maneja guiones de etiqueta telefonica (Dice</v>
          </cell>
          <cell r="N6" t="str">
            <v>L</v>
          </cell>
          <cell r="O6" t="str">
            <v>TIEMPO DE ESPERA</v>
          </cell>
          <cell r="P6">
            <v>613</v>
          </cell>
        </row>
        <row r="7">
          <cell r="A7" t="str">
            <v>DIEGO</v>
          </cell>
          <cell r="B7">
            <v>1</v>
          </cell>
          <cell r="C7">
            <v>7</v>
          </cell>
          <cell r="D7">
            <v>18</v>
          </cell>
          <cell r="E7">
            <v>19249647</v>
          </cell>
          <cell r="F7">
            <v>31392</v>
          </cell>
          <cell r="G7" t="str">
            <v>HURTADO VELANDIA IVAN KAROL</v>
          </cell>
          <cell r="H7">
            <v>63</v>
          </cell>
          <cell r="I7">
            <v>41.67</v>
          </cell>
          <cell r="J7" t="str">
            <v>INFORMACION INCOMPLETA</v>
          </cell>
          <cell r="K7" t="str">
            <v>PROMOCIONES Y CAMPAÑAS</v>
          </cell>
          <cell r="L7" t="str">
            <v>CRITICO COMERCIAL</v>
          </cell>
          <cell r="M7" t="str">
            <v xml:space="preserve">Saluda de acuerdo al script correspondiente, la cliente solicita información sobre promociónes, Ivan toma el numero visualizado en el identificador y le inforama que no tenemos promociones para la linea indicada (Lo ideal es solictar el numero telefonico </v>
          </cell>
          <cell r="N7" t="str">
            <v>L</v>
          </cell>
          <cell r="O7" t="str">
            <v>INFORMACION INCOMPLETA</v>
          </cell>
          <cell r="P7">
            <v>605</v>
          </cell>
        </row>
        <row r="8">
          <cell r="A8" t="str">
            <v>DIEGO</v>
          </cell>
          <cell r="B8">
            <v>1</v>
          </cell>
          <cell r="C8">
            <v>8</v>
          </cell>
          <cell r="D8">
            <v>20</v>
          </cell>
          <cell r="E8">
            <v>52525003</v>
          </cell>
          <cell r="F8">
            <v>31136</v>
          </cell>
          <cell r="G8" t="str">
            <v xml:space="preserve">FRANCO PINZON SOLANGEE </v>
          </cell>
          <cell r="H8">
            <v>100</v>
          </cell>
          <cell r="I8">
            <v>100</v>
          </cell>
          <cell r="K8" t="str">
            <v>VALOR UNICO</v>
          </cell>
          <cell r="M8" t="str">
            <v>La cliente solicita informacion sobre descuentos a larga distancia, la asesora solicita el numero telefonico, empieza informando sobre los planes residenciales, pregunta si tiene activos los discados, le describe el plan conveniente, recalca los beneficio</v>
          </cell>
          <cell r="N8" t="str">
            <v>L</v>
          </cell>
        </row>
        <row r="9">
          <cell r="A9" t="str">
            <v>DIEGO</v>
          </cell>
          <cell r="B9">
            <v>1</v>
          </cell>
          <cell r="C9">
            <v>9</v>
          </cell>
          <cell r="D9">
            <v>20</v>
          </cell>
          <cell r="E9">
            <v>51909929</v>
          </cell>
          <cell r="F9">
            <v>32130</v>
          </cell>
          <cell r="G9" t="str">
            <v>DIAZ MEDINA GLORIA JEANNETH</v>
          </cell>
          <cell r="H9">
            <v>90</v>
          </cell>
          <cell r="I9">
            <v>91.67</v>
          </cell>
          <cell r="K9" t="str">
            <v>VALOR UNICO</v>
          </cell>
          <cell r="M9" t="str">
            <v>Abre correctamente, el cliente desea informacion sobre V.U, personaliza la llamada, soicita numero telefonico, identifica origen, le empieza a describir c/u de los planes con las respectivas tarifas, es econsejable indagar con el cliente cual es el consum</v>
          </cell>
          <cell r="N9">
            <v>258</v>
          </cell>
        </row>
        <row r="10">
          <cell r="A10" t="str">
            <v>DIEGO</v>
          </cell>
          <cell r="B10">
            <v>1</v>
          </cell>
          <cell r="C10">
            <v>10</v>
          </cell>
          <cell r="D10">
            <v>20</v>
          </cell>
          <cell r="E10">
            <v>52811641</v>
          </cell>
          <cell r="F10">
            <v>31478</v>
          </cell>
          <cell r="G10" t="str">
            <v xml:space="preserve">ESCOBAR  LINA </v>
          </cell>
          <cell r="H10">
            <v>97</v>
          </cell>
          <cell r="I10">
            <v>100</v>
          </cell>
          <cell r="K10" t="str">
            <v>VALOR UNICO</v>
          </cell>
          <cell r="M10" t="str">
            <v>El cliente se comunica para verificar el saldo de V.U, solicita numero telefonico, personaliza la llamada, le confirma el plan que ha tomado, maneja giones de etiqueta telefonica, solicita tiempo de espera (1Min) y le informa el motivo de la misma, la dur</v>
          </cell>
          <cell r="N10">
            <v>317</v>
          </cell>
        </row>
        <row r="11">
          <cell r="A11" t="str">
            <v>DIEGO</v>
          </cell>
          <cell r="B11">
            <v>1</v>
          </cell>
          <cell r="C11">
            <v>11</v>
          </cell>
          <cell r="D11">
            <v>20</v>
          </cell>
          <cell r="E11">
            <v>80200682</v>
          </cell>
          <cell r="F11">
            <v>32034</v>
          </cell>
          <cell r="G11" t="str">
            <v xml:space="preserve">FIGUEREDO AYURE MANFRED </v>
          </cell>
          <cell r="H11">
            <v>61.47</v>
          </cell>
          <cell r="I11">
            <v>41.67</v>
          </cell>
          <cell r="J11" t="str">
            <v>INFORMACION INCOMPLETA</v>
          </cell>
          <cell r="K11" t="str">
            <v>PROMOCIONES Y CAMPAÑAS</v>
          </cell>
          <cell r="L11" t="str">
            <v>CRITICO COMERCIAL</v>
          </cell>
          <cell r="M11" t="str">
            <v>Saluda correctamente al cliente, el tono de voz no transmite energia, la cliente solicita informacion sobre promociones para descuentos en llamadas a larga distancia, personaliza la llamada, no verifica en sistema si la cliente tiene algun plan residencia</v>
          </cell>
          <cell r="N11">
            <v>34</v>
          </cell>
          <cell r="O11" t="str">
            <v>INFORMACION INCOMPLETA</v>
          </cell>
          <cell r="P11">
            <v>620</v>
          </cell>
        </row>
        <row r="12">
          <cell r="A12" t="str">
            <v>DIEGO</v>
          </cell>
          <cell r="B12">
            <v>1</v>
          </cell>
          <cell r="C12">
            <v>12</v>
          </cell>
          <cell r="D12">
            <v>20</v>
          </cell>
          <cell r="E12">
            <v>53310463</v>
          </cell>
          <cell r="F12">
            <v>32143</v>
          </cell>
          <cell r="G12" t="str">
            <v>GARZON ROSAS JOHANA MARCELA</v>
          </cell>
          <cell r="H12">
            <v>33</v>
          </cell>
          <cell r="I12">
            <v>0</v>
          </cell>
          <cell r="J12" t="str">
            <v>ERROR EN INFORMACION</v>
          </cell>
          <cell r="K12" t="str">
            <v>PROMOCIONES Y CAMPAÑAS</v>
          </cell>
          <cell r="L12" t="str">
            <v>FATAL</v>
          </cell>
          <cell r="M12" t="str">
            <v>No abre la llamada adecuadamente pues se presenta solo con el Nombre, la cliente solicita en costo del minuto a USA con el plan de ahorro que tiene indicado para su linea telefonica, solicita numero telefonico, personaliza la llamada, da la tarifa parcial</v>
          </cell>
          <cell r="N12">
            <v>115</v>
          </cell>
          <cell r="O12" t="str">
            <v>INFORMACION ERRADA</v>
          </cell>
        </row>
        <row r="13">
          <cell r="A13" t="str">
            <v>DIEGO</v>
          </cell>
          <cell r="B13">
            <v>1</v>
          </cell>
          <cell r="C13">
            <v>13</v>
          </cell>
          <cell r="D13">
            <v>20</v>
          </cell>
          <cell r="E13">
            <v>52523197</v>
          </cell>
          <cell r="F13">
            <v>32126</v>
          </cell>
          <cell r="G13" t="str">
            <v>GUTIERREZ GUTIERREZ MONICA ANDREA</v>
          </cell>
          <cell r="H13">
            <v>97</v>
          </cell>
          <cell r="I13">
            <v>100</v>
          </cell>
          <cell r="K13" t="str">
            <v>TARIFAS</v>
          </cell>
          <cell r="M13" t="str">
            <v xml:space="preserve">Saluda correctamente, el cliente desea obtener el valor del minuto a Ibague, personaliza la llamada, realiza preguntas filtro, le da la tarifa por dd, se recomienda siempre preguntar si la llamada va ser realiza por dd u op, se despide adecudamente. </v>
          </cell>
          <cell r="N13">
            <v>75</v>
          </cell>
        </row>
        <row r="14">
          <cell r="A14" t="str">
            <v>DIEGO</v>
          </cell>
          <cell r="B14">
            <v>2</v>
          </cell>
          <cell r="C14">
            <v>14</v>
          </cell>
          <cell r="D14">
            <v>20</v>
          </cell>
          <cell r="E14">
            <v>4208681</v>
          </cell>
          <cell r="F14">
            <v>31390</v>
          </cell>
          <cell r="G14" t="str">
            <v>HERRERA  SANDRA MILENA</v>
          </cell>
          <cell r="H14">
            <v>96</v>
          </cell>
          <cell r="I14">
            <v>100</v>
          </cell>
          <cell r="K14" t="str">
            <v>TRANSFERENCIA</v>
          </cell>
          <cell r="M14" t="str">
            <v>Abre la llamada de forma correcta, el cliente quiere activar Internet de Banda Ancha, personaliza la llamada pero comete un pequeño erro pues le dice al cliente Hola Marino, siempre no debemos dirijir al cliente de Don(ña) o Señor(a), la unica manera para</v>
          </cell>
          <cell r="N14">
            <v>103</v>
          </cell>
        </row>
        <row r="15">
          <cell r="A15" t="str">
            <v>DIEGO</v>
          </cell>
          <cell r="B15">
            <v>1</v>
          </cell>
          <cell r="C15">
            <v>15</v>
          </cell>
          <cell r="D15">
            <v>20</v>
          </cell>
          <cell r="E15">
            <v>52788012</v>
          </cell>
          <cell r="F15">
            <v>32142</v>
          </cell>
          <cell r="G15" t="str">
            <v>HOOKER JUNCO DIANA ALEJANDRA</v>
          </cell>
          <cell r="H15">
            <v>97</v>
          </cell>
          <cell r="I15">
            <v>100</v>
          </cell>
          <cell r="K15" t="str">
            <v>TARIFAS</v>
          </cell>
          <cell r="M15" t="str">
            <v>Abre la llamada con el saludo establecido, el cliente pregunta sobre el costo del minuto a USA, personaliza la llamada, pregunta numero telefonico, verifica inscripcion de plan, le da la tarifa adecuda con su respectivo porcentaje de ahorro, tiene actitud</v>
          </cell>
          <cell r="N15">
            <v>74</v>
          </cell>
        </row>
        <row r="16">
          <cell r="A16" t="str">
            <v>DIEGO</v>
          </cell>
          <cell r="B16">
            <v>2</v>
          </cell>
          <cell r="C16">
            <v>16</v>
          </cell>
          <cell r="D16">
            <v>20</v>
          </cell>
          <cell r="E16">
            <v>79913549</v>
          </cell>
          <cell r="F16">
            <v>31182</v>
          </cell>
          <cell r="G16" t="str">
            <v>PARRA LEMUS MARTIN ANDRES</v>
          </cell>
          <cell r="H16">
            <v>93</v>
          </cell>
          <cell r="I16">
            <v>100</v>
          </cell>
          <cell r="K16" t="str">
            <v>TRANSFERENCIA</v>
          </cell>
          <cell r="M16" t="str">
            <v>Abre adecudamente la llamada, el cliente desea comunicarse con un agente en especial, personaliza la llamada, pregunta numero de extension y solicita tiempo de espera, recupera la llamada sin cortesia telefonica y le indica que es imposible comunicarlo en</v>
          </cell>
          <cell r="N16">
            <v>138</v>
          </cell>
        </row>
        <row r="17">
          <cell r="A17" t="str">
            <v>DIEGO</v>
          </cell>
          <cell r="B17">
            <v>1</v>
          </cell>
          <cell r="C17">
            <v>17</v>
          </cell>
          <cell r="D17">
            <v>20</v>
          </cell>
          <cell r="E17">
            <v>52053010</v>
          </cell>
          <cell r="F17">
            <v>32030</v>
          </cell>
          <cell r="G17" t="str">
            <v>DIAZ UMBARILA ROSA ADRIANA</v>
          </cell>
          <cell r="H17">
            <v>100</v>
          </cell>
          <cell r="I17">
            <v>100</v>
          </cell>
          <cell r="K17" t="str">
            <v>INDICATIVOS</v>
          </cell>
          <cell r="M17" t="str">
            <v>Saluda adecuadamente, el cliente expresa que tiene inconvenientes con los minutos cargados por puntos acumulados, hace preguntas filtro e indentifica el problema que esta en la marcación. Tiene actitud de servicio, genera ambiente de retroalimentación, ci</v>
          </cell>
          <cell r="N17">
            <v>143</v>
          </cell>
        </row>
        <row r="18">
          <cell r="A18" t="str">
            <v>DIEGO</v>
          </cell>
          <cell r="B18">
            <v>1</v>
          </cell>
          <cell r="C18">
            <v>18</v>
          </cell>
          <cell r="D18">
            <v>20</v>
          </cell>
          <cell r="E18">
            <v>79059410</v>
          </cell>
          <cell r="F18">
            <v>31416</v>
          </cell>
          <cell r="G18" t="str">
            <v>PEÑA SALINAS OMAR ALEXANDER</v>
          </cell>
          <cell r="H18">
            <v>100</v>
          </cell>
          <cell r="I18">
            <v>100</v>
          </cell>
          <cell r="K18" t="str">
            <v>SOLUCIONES CONECTA</v>
          </cell>
          <cell r="M18" t="str">
            <v>Recibe una llamada de transferencia para inforamcion de Soluciones Conecta, genera empatia con el cliente, le describe el concepto del plan, realiza verificación de consumo, el cliente no tiene un consumo considerable de L.D, por el momento no se ve realm</v>
          </cell>
          <cell r="N18">
            <v>229</v>
          </cell>
        </row>
        <row r="19">
          <cell r="A19" t="str">
            <v>DIEGO</v>
          </cell>
          <cell r="B19">
            <v>1</v>
          </cell>
          <cell r="C19">
            <v>19</v>
          </cell>
          <cell r="D19">
            <v>20</v>
          </cell>
          <cell r="E19">
            <v>52498143</v>
          </cell>
          <cell r="F19">
            <v>31483</v>
          </cell>
          <cell r="G19" t="str">
            <v>GARCIA PALACIOS YULY PATRICIA</v>
          </cell>
          <cell r="H19">
            <v>100</v>
          </cell>
          <cell r="I19">
            <v>100</v>
          </cell>
          <cell r="K19" t="str">
            <v>VALOR UNICO</v>
          </cell>
          <cell r="M19" t="str">
            <v>Saluda con el script establecido, el cliente desea verificar el saldo de V.U, solicita el numero telefonico, personaliza llamada, maneja los tiempos de espera, retoma la llamada de manera adecuada, le brinda la información según sistema, le recuerda el ti</v>
          </cell>
          <cell r="N19" t="str">
            <v>L</v>
          </cell>
        </row>
        <row r="20">
          <cell r="A20" t="str">
            <v>DIEGO</v>
          </cell>
          <cell r="B20">
            <v>1</v>
          </cell>
          <cell r="C20">
            <v>20</v>
          </cell>
          <cell r="D20">
            <v>20</v>
          </cell>
          <cell r="E20">
            <v>52976775</v>
          </cell>
          <cell r="F20">
            <v>31486</v>
          </cell>
          <cell r="G20" t="str">
            <v>GUAMAN PARDO ADRIANA CAROLINA</v>
          </cell>
          <cell r="H20">
            <v>100</v>
          </cell>
          <cell r="I20">
            <v>100</v>
          </cell>
          <cell r="K20" t="str">
            <v>TRANSFERENCIA</v>
          </cell>
          <cell r="M20" t="str">
            <v>Saluda correctamente, el cliente desea instalar el servicio de Llamada en espera en su linea telefonica, personaliza la llamada, corrobora numero telefonico, le indica que sera transferido al area correspondiente, maneja tiempos de espera, le recuerda los</v>
          </cell>
          <cell r="N20">
            <v>120</v>
          </cell>
        </row>
        <row r="21">
          <cell r="A21" t="str">
            <v>DIEGO</v>
          </cell>
          <cell r="B21">
            <v>1</v>
          </cell>
          <cell r="C21">
            <v>21</v>
          </cell>
          <cell r="D21">
            <v>20</v>
          </cell>
          <cell r="E21">
            <v>52425315</v>
          </cell>
          <cell r="F21">
            <v>31137</v>
          </cell>
          <cell r="G21" t="str">
            <v xml:space="preserve">FRIAS RODRIGUEZ INDIRA </v>
          </cell>
          <cell r="H21">
            <v>97</v>
          </cell>
          <cell r="I21">
            <v>100</v>
          </cell>
          <cell r="K21" t="str">
            <v>INDICATIVOS</v>
          </cell>
          <cell r="M21" t="str">
            <v>Saluda correspondiendo a la opcion elegida por el cliente sobre el menu, la cliente quiere rectificar la marcación a El Salvador, solicita numero telefonico aunque le indica que va a consultar no le dice cuanto debe permanecer en la linea, le da la inform</v>
          </cell>
          <cell r="N21">
            <v>124</v>
          </cell>
        </row>
        <row r="22">
          <cell r="A22" t="str">
            <v>DIEGO</v>
          </cell>
          <cell r="B22">
            <v>1</v>
          </cell>
          <cell r="C22">
            <v>22</v>
          </cell>
          <cell r="D22">
            <v>20</v>
          </cell>
          <cell r="E22">
            <v>80423016</v>
          </cell>
          <cell r="F22">
            <v>31152</v>
          </cell>
          <cell r="G22" t="str">
            <v xml:space="preserve">HERNANDEZ ROMERO NESTOR </v>
          </cell>
          <cell r="H22">
            <v>98</v>
          </cell>
          <cell r="I22">
            <v>100</v>
          </cell>
          <cell r="K22" t="str">
            <v>PROMOCIONES Y CAMPAÑAS</v>
          </cell>
          <cell r="M22" t="str">
            <v>Saluda correctamente, la cliente quiere acumular puntos con tarjeta ETB, personaliza la llamada, el tono de voz de Nestor no transmite energia, confirma numero de cedula y procede a ingresarla; le informa a la cliente que en este momento se esta realizand</v>
          </cell>
          <cell r="N22">
            <v>67</v>
          </cell>
        </row>
        <row r="23">
          <cell r="A23" t="str">
            <v>DIEGO</v>
          </cell>
          <cell r="B23">
            <v>1</v>
          </cell>
          <cell r="C23">
            <v>23</v>
          </cell>
          <cell r="D23">
            <v>20</v>
          </cell>
          <cell r="E23">
            <v>52793033</v>
          </cell>
          <cell r="F23">
            <v>31139</v>
          </cell>
          <cell r="G23" t="str">
            <v>GALINDO  LORENA ANDREA</v>
          </cell>
          <cell r="H23">
            <v>100</v>
          </cell>
          <cell r="I23">
            <v>100</v>
          </cell>
          <cell r="K23" t="str">
            <v>TARIFAS</v>
          </cell>
          <cell r="M23" t="str">
            <v>Saluda correctamente a la cliente, ella desea saber la tarifa a un telefono movil en el REINO UNIDO personaliza la llamada,  solictica el numero telefonica y consulta en sistema, le da la tarifa al movil correctamente, le recuerda la promocion que le apli</v>
          </cell>
          <cell r="N23">
            <v>50</v>
          </cell>
        </row>
        <row r="24">
          <cell r="A24" t="str">
            <v>DIANA</v>
          </cell>
          <cell r="B24">
            <v>1</v>
          </cell>
          <cell r="C24">
            <v>24</v>
          </cell>
          <cell r="D24">
            <v>20</v>
          </cell>
          <cell r="E24">
            <v>52848439</v>
          </cell>
          <cell r="F24">
            <v>31150</v>
          </cell>
          <cell r="G24" t="str">
            <v xml:space="preserve">GOYA HEREDIA JACQUELINE </v>
          </cell>
          <cell r="H24">
            <v>100</v>
          </cell>
          <cell r="I24">
            <v>100</v>
          </cell>
          <cell r="K24" t="str">
            <v>PROMOCIONES Y CAMPAÑAS</v>
          </cell>
          <cell r="M24" t="str">
            <v>Saluda adecuadamente, personaliza la llamada, la usuaria desea saber si está aplicando la promoción, la asesora verifica que el teléfono está inscrito en plan segundos, le indica las características de la promoción, las condiciones y restricciones, cierra</v>
          </cell>
          <cell r="N24">
            <v>88</v>
          </cell>
        </row>
        <row r="25">
          <cell r="A25" t="str">
            <v>RAUL</v>
          </cell>
          <cell r="B25">
            <v>1</v>
          </cell>
          <cell r="C25">
            <v>25</v>
          </cell>
          <cell r="D25">
            <v>20</v>
          </cell>
          <cell r="E25">
            <v>52716655</v>
          </cell>
          <cell r="F25">
            <v>31386</v>
          </cell>
          <cell r="G25" t="str">
            <v>HERNANDEZ CONSTANTIN DIANA  PATRICIA</v>
          </cell>
          <cell r="H25">
            <v>100</v>
          </cell>
          <cell r="I25">
            <v>100</v>
          </cell>
          <cell r="K25" t="str">
            <v>TARIFAS</v>
          </cell>
          <cell r="M25" t="str">
            <v>La asesora personaliza la llamada le solicita el numero telefonico al cliente, le brinda la forma de marcado hacia los Estados Unidos, asi mismo le brinda  el valor del minuto, ofrece los planes  de ahorro, al igual que el plna valor Unico, le brinda la p</v>
          </cell>
        </row>
        <row r="26">
          <cell r="A26" t="str">
            <v>JOHANNA</v>
          </cell>
          <cell r="B26">
            <v>1</v>
          </cell>
          <cell r="C26">
            <v>26</v>
          </cell>
          <cell r="D26">
            <v>18</v>
          </cell>
          <cell r="E26">
            <v>52730325</v>
          </cell>
          <cell r="F26">
            <v>32018</v>
          </cell>
          <cell r="G26" t="str">
            <v>GALVIS  SANDRA  MILENA</v>
          </cell>
          <cell r="H26">
            <v>75</v>
          </cell>
          <cell r="I26">
            <v>83.33</v>
          </cell>
          <cell r="K26" t="str">
            <v>TRANSFERENCIA INTERNET</v>
          </cell>
          <cell r="M26" t="str">
            <v>Personaliza la llamada, no maneja tiempos de espera, el cliente desea cancelar internet para una linea telefonica, el tono de voz no transmite amabilidad, cofirma numero telefonico, no genera em patia, no maneja lenguaje adecuado, informa sobre la transfe</v>
          </cell>
          <cell r="N26" t="str">
            <v>L</v>
          </cell>
        </row>
        <row r="27">
          <cell r="A27" t="str">
            <v>DIANA</v>
          </cell>
          <cell r="B27">
            <v>1</v>
          </cell>
          <cell r="C27">
            <v>27</v>
          </cell>
          <cell r="D27">
            <v>20</v>
          </cell>
          <cell r="E27">
            <v>80018874</v>
          </cell>
          <cell r="F27">
            <v>31145</v>
          </cell>
          <cell r="G27" t="str">
            <v>GOMEZ GARCIA RICARDO ANDRES</v>
          </cell>
          <cell r="H27">
            <v>99</v>
          </cell>
          <cell r="I27">
            <v>100</v>
          </cell>
          <cell r="K27" t="str">
            <v>VALOR UNICO</v>
          </cell>
          <cell r="M27" t="str">
            <v>Saluda adecuadamente, personaliza la llamada, la usuaria desea conocer en que consiste valor único, el asesor solicita el teléfono y lo revisa en SGS, aclara a la usuaria que tiene plan segundos, se asegura de que la usuaria tenga el discado directo habil</v>
          </cell>
          <cell r="N27">
            <v>357</v>
          </cell>
        </row>
        <row r="28">
          <cell r="A28" t="str">
            <v>JOHANNA</v>
          </cell>
          <cell r="B28">
            <v>1</v>
          </cell>
          <cell r="C28">
            <v>28</v>
          </cell>
          <cell r="D28">
            <v>21</v>
          </cell>
          <cell r="E28">
            <v>79912411</v>
          </cell>
          <cell r="F28">
            <v>32157</v>
          </cell>
          <cell r="G28" t="str">
            <v>CASTILLO FAJARDO WILSON RENE</v>
          </cell>
          <cell r="H28">
            <v>96</v>
          </cell>
          <cell r="I28">
            <v>100</v>
          </cell>
          <cell r="K28" t="str">
            <v>PROMOCIONES Y CAMPAÑAS</v>
          </cell>
          <cell r="M28" t="str">
            <v>Pregunta el nombre del cliente mas no personaliza la llamada, confirma numero telefonico, da a conocer promocion vigente, confirma destino y brinda tarifa correspondiente, no maneja guiones de etiqueta telefonica, maneja el script de despedida.</v>
          </cell>
          <cell r="N28" t="str">
            <v>L</v>
          </cell>
        </row>
        <row r="29">
          <cell r="A29" t="str">
            <v>JOHANNA</v>
          </cell>
          <cell r="B29">
            <v>1</v>
          </cell>
          <cell r="C29">
            <v>29</v>
          </cell>
          <cell r="D29">
            <v>21</v>
          </cell>
          <cell r="E29">
            <v>80799247</v>
          </cell>
          <cell r="F29">
            <v>32158</v>
          </cell>
          <cell r="G29" t="str">
            <v>HERRERA ENAO LUIS CARLOS</v>
          </cell>
          <cell r="H29">
            <v>84</v>
          </cell>
          <cell r="I29">
            <v>91.67</v>
          </cell>
          <cell r="K29" t="str">
            <v>INDICATIVOS</v>
          </cell>
          <cell r="M29" t="str">
            <v>No personaliza la llamada, confirma al ciente numero de operadora internacional para marcar a un celular, no maneja actitud comercial, no confirma en el sistema si el cliente se encuentra inscrito, no maneja guiones de etiqueta telefonica, maneja el scrip</v>
          </cell>
          <cell r="N29" t="str">
            <v>L</v>
          </cell>
        </row>
        <row r="30">
          <cell r="A30" t="str">
            <v>JOHANNA</v>
          </cell>
          <cell r="B30">
            <v>1</v>
          </cell>
          <cell r="C30">
            <v>30</v>
          </cell>
          <cell r="D30">
            <v>21</v>
          </cell>
          <cell r="E30">
            <v>52529914</v>
          </cell>
          <cell r="F30">
            <v>32138</v>
          </cell>
          <cell r="G30" t="str">
            <v>GOMEZ HUERTAS OLGA PATRICIA</v>
          </cell>
          <cell r="H30">
            <v>29</v>
          </cell>
          <cell r="I30">
            <v>0</v>
          </cell>
          <cell r="J30" t="str">
            <v>ERROR EN INFORMACION</v>
          </cell>
          <cell r="K30" t="str">
            <v>PROMOCIONES Y CAMPAÑAS</v>
          </cell>
          <cell r="L30" t="str">
            <v>FATAL</v>
          </cell>
          <cell r="M30" t="str">
            <v>No personaliza la llamad,a confirma numero telefonico, informa al cliente sobre la proxima promocion aclarando los destinos elegidos, informa al cliente valor por minuto, no realiza el filtro de llamadas nacionales, no controla la llamada, es limitante en</v>
          </cell>
          <cell r="N30" t="str">
            <v>L</v>
          </cell>
          <cell r="O30" t="str">
            <v>INFORMACION ERRADA</v>
          </cell>
          <cell r="P30">
            <v>631</v>
          </cell>
        </row>
        <row r="31">
          <cell r="A31" t="str">
            <v>JOHANNA</v>
          </cell>
          <cell r="B31">
            <v>1</v>
          </cell>
          <cell r="C31">
            <v>31</v>
          </cell>
          <cell r="D31">
            <v>21</v>
          </cell>
          <cell r="E31">
            <v>52198898</v>
          </cell>
          <cell r="F31">
            <v>32132</v>
          </cell>
          <cell r="G31" t="str">
            <v>ESPINOSA LOSADA ADRIANA DEL PILAR</v>
          </cell>
          <cell r="H31">
            <v>91</v>
          </cell>
          <cell r="I31">
            <v>100</v>
          </cell>
          <cell r="K31" t="str">
            <v>VALOR UNICO</v>
          </cell>
          <cell r="M31" t="str">
            <v>No personaliza la llamada, maneja la muletilla " si señor sra" en este caso se le sugiere preguntar el nombre del cliente, informa plan valor unico, no realiza preguntas filtro de consumo y facturacion al dia, es amable, genera empatia con el ciente, brin</v>
          </cell>
          <cell r="N31" t="str">
            <v>L</v>
          </cell>
        </row>
        <row r="32">
          <cell r="A32" t="str">
            <v>JOHANNA</v>
          </cell>
          <cell r="B32">
            <v>1</v>
          </cell>
          <cell r="C32">
            <v>32</v>
          </cell>
          <cell r="D32">
            <v>21</v>
          </cell>
          <cell r="E32">
            <v>52415771</v>
          </cell>
          <cell r="F32">
            <v>31148</v>
          </cell>
          <cell r="G32" t="str">
            <v>GONZALEZ RODRIGUEZ ADRIANA MARIA</v>
          </cell>
          <cell r="H32">
            <v>92</v>
          </cell>
          <cell r="I32">
            <v>100</v>
          </cell>
          <cell r="K32" t="str">
            <v>TARIFAS</v>
          </cell>
          <cell r="M32" t="str">
            <v>No personaliza la llamada, confirma numero telefonica, confirma plan inscrito y da a conocer tarifas establecidas por dd y por operadora, informa al cliente proxima promocion, da a conocer caracteristicas de la misma, es amable, no maneja lenguaje adecuad</v>
          </cell>
          <cell r="N32" t="str">
            <v>L</v>
          </cell>
        </row>
        <row r="33">
          <cell r="A33" t="str">
            <v>DIEGO</v>
          </cell>
          <cell r="B33">
            <v>1</v>
          </cell>
          <cell r="C33">
            <v>33</v>
          </cell>
          <cell r="D33">
            <v>23</v>
          </cell>
          <cell r="E33">
            <v>80181413</v>
          </cell>
          <cell r="F33">
            <v>31129</v>
          </cell>
          <cell r="G33" t="str">
            <v>DIAZ CABRERA FARY MAURICIO</v>
          </cell>
          <cell r="H33">
            <v>100</v>
          </cell>
          <cell r="I33">
            <v>100</v>
          </cell>
          <cell r="K33" t="str">
            <v>SOPORTE TARJETA</v>
          </cell>
          <cell r="M33" t="str">
            <v>Saluda correctamente, el cliente tiene inconvenientes en cuanto al manejo de una Tarjeta ETB, personaliza la llamada, hace preguntas filtro adecuadas, Fary dectecta que el incoveniente es por la marcación desde un telefono de disco, responde el requerimin</v>
          </cell>
          <cell r="N33">
            <v>100</v>
          </cell>
        </row>
        <row r="34">
          <cell r="A34" t="str">
            <v>DIEGO</v>
          </cell>
          <cell r="B34">
            <v>1</v>
          </cell>
          <cell r="C34">
            <v>34</v>
          </cell>
          <cell r="D34">
            <v>23</v>
          </cell>
          <cell r="E34">
            <v>80756082</v>
          </cell>
          <cell r="F34">
            <v>31134</v>
          </cell>
          <cell r="G34" t="str">
            <v>ESTRADA REINOSO JUAN  NELSON</v>
          </cell>
          <cell r="H34">
            <v>100</v>
          </cell>
          <cell r="I34">
            <v>100</v>
          </cell>
          <cell r="K34" t="str">
            <v>TRANSFERENCIA</v>
          </cell>
          <cell r="M34" t="str">
            <v>Abre la llamada de manera adecuada, la cliente desea verificar sus puntos acumulados hasta la fecha, personaliza la llamada, solicita numero de cedula, rectifica datos, le da la cantidad correcta, fecha de inicio y acumulación. Le da el valor de minutos a</v>
          </cell>
          <cell r="N34">
            <v>163</v>
          </cell>
        </row>
        <row r="35">
          <cell r="A35" t="str">
            <v>DIEGO</v>
          </cell>
          <cell r="B35">
            <v>1</v>
          </cell>
          <cell r="C35">
            <v>35</v>
          </cell>
          <cell r="D35">
            <v>23</v>
          </cell>
          <cell r="E35">
            <v>52207063</v>
          </cell>
          <cell r="F35">
            <v>31415</v>
          </cell>
          <cell r="G35" t="str">
            <v>PAEZ RAMIREZ SANDRA YANETH</v>
          </cell>
          <cell r="H35">
            <v>100</v>
          </cell>
          <cell r="I35">
            <v>100</v>
          </cell>
          <cell r="K35" t="str">
            <v>PROMOCIONES Y CAMPAÑAS</v>
          </cell>
          <cell r="M35" t="str">
            <v xml:space="preserve">Saluda con el guion establecido, el cliente pregunta si tenemos promocion, personaliza la llamada, pregunta numero telefonico, le informa que procedera a verificar en sistema si la linea se encuentra inscrita en algun plan de ahorro para afrecer la mejor </v>
          </cell>
          <cell r="N35">
            <v>516</v>
          </cell>
        </row>
        <row r="36">
          <cell r="A36" t="str">
            <v>DIEGO</v>
          </cell>
          <cell r="B36">
            <v>2</v>
          </cell>
          <cell r="C36">
            <v>36</v>
          </cell>
          <cell r="D36">
            <v>23</v>
          </cell>
          <cell r="E36">
            <v>52483193</v>
          </cell>
          <cell r="F36">
            <v>32060</v>
          </cell>
          <cell r="G36" t="str">
            <v xml:space="preserve">GIL LUCUARA CAROLINA </v>
          </cell>
          <cell r="H36">
            <v>100</v>
          </cell>
          <cell r="I36">
            <v>100</v>
          </cell>
          <cell r="K36" t="str">
            <v>INDICATIVOS</v>
          </cell>
          <cell r="M36" t="str">
            <v>Abre la llamada de manera adecuada, el cliente requiere el numero de una persona natural en la ciudad de pasto, Carolina le informa cortesmente que nosotros no proveemos esa informacion y le da alternativas. Cierra de acuerdo al script.</v>
          </cell>
          <cell r="N36">
            <v>48</v>
          </cell>
        </row>
        <row r="37">
          <cell r="A37" t="str">
            <v>DIEGO</v>
          </cell>
          <cell r="B37">
            <v>1</v>
          </cell>
          <cell r="C37">
            <v>37</v>
          </cell>
          <cell r="D37">
            <v>23</v>
          </cell>
          <cell r="E37">
            <v>80183127</v>
          </cell>
          <cell r="F37">
            <v>31179</v>
          </cell>
          <cell r="G37" t="str">
            <v>ORJUELA SUAREZ GIOVANNI ENRIQUE</v>
          </cell>
          <cell r="H37">
            <v>92</v>
          </cell>
          <cell r="I37">
            <v>91.67</v>
          </cell>
          <cell r="K37" t="str">
            <v>PROMOCIONES Y CAMPAÑAS</v>
          </cell>
          <cell r="M37" t="str">
            <v>Saluda de acuerdo al guion establecido, el cliente se habia comunicado anteriormente y quiere que le transfieran con la misma persona, el asesor le indica que es dificil comunicarle con la misma persona pero no le da la posibilidad de continuar ayudandole</v>
          </cell>
          <cell r="N37">
            <v>525</v>
          </cell>
        </row>
        <row r="38">
          <cell r="A38" t="str">
            <v>DIEGO</v>
          </cell>
          <cell r="B38">
            <v>2</v>
          </cell>
          <cell r="C38">
            <v>38</v>
          </cell>
          <cell r="D38">
            <v>23</v>
          </cell>
          <cell r="E38">
            <v>19249647</v>
          </cell>
          <cell r="F38">
            <v>31392</v>
          </cell>
          <cell r="G38" t="str">
            <v>HURTADO VELANDIA IVAN KAROL</v>
          </cell>
          <cell r="H38">
            <v>100</v>
          </cell>
          <cell r="I38">
            <v>100</v>
          </cell>
          <cell r="K38" t="str">
            <v>PROMOCIONES Y CAMPAÑAS</v>
          </cell>
          <cell r="M38" t="str">
            <v>El cliente requiere informacion sobre algun plan de descuentos a nivel local, el asesor le informa que la opcion activa en este momento es un empaquetamiento (L.D + LOCAL e INT), la cliente no esta interesada, cierra adecuadamente. Maneja guiones de etiqu</v>
          </cell>
          <cell r="N38" t="str">
            <v>L</v>
          </cell>
        </row>
        <row r="39">
          <cell r="A39" t="str">
            <v>DIEGO</v>
          </cell>
          <cell r="B39">
            <v>1</v>
          </cell>
          <cell r="C39">
            <v>39</v>
          </cell>
          <cell r="D39">
            <v>23</v>
          </cell>
          <cell r="E39">
            <v>52183804</v>
          </cell>
          <cell r="F39">
            <v>32025</v>
          </cell>
          <cell r="G39" t="str">
            <v xml:space="preserve">FORERO BENAVIDEZ MARCELA </v>
          </cell>
          <cell r="H39">
            <v>88</v>
          </cell>
          <cell r="I39">
            <v>80</v>
          </cell>
          <cell r="K39" t="str">
            <v>SOLUCIONES CONECTA</v>
          </cell>
          <cell r="M39" t="str">
            <v>Saluda correctamente, el cliente esta averiguando por Telefono Controlado, la asesora le Informa sobre Soluciones Conecta, solicita numero telefonico, Marcela verifica que la linea no tiene activos los discados, le informa los requisitos minimos para la a</v>
          </cell>
          <cell r="N39" t="str">
            <v>L</v>
          </cell>
        </row>
        <row r="40">
          <cell r="A40" t="str">
            <v>DIEGO</v>
          </cell>
          <cell r="B40">
            <v>1</v>
          </cell>
          <cell r="C40">
            <v>40</v>
          </cell>
          <cell r="D40">
            <v>23</v>
          </cell>
          <cell r="E40">
            <v>80232374</v>
          </cell>
          <cell r="F40">
            <v>31375</v>
          </cell>
          <cell r="G40" t="str">
            <v>GARCIA  OSCAR MANUEL</v>
          </cell>
          <cell r="H40">
            <v>100</v>
          </cell>
          <cell r="I40">
            <v>100</v>
          </cell>
          <cell r="K40" t="str">
            <v>SOPORTE TARJETA</v>
          </cell>
          <cell r="M40" t="str">
            <v>El cliente tiene inconvenientes para el uso de la tarjeta, personaliza la llamada, solicita el Num de lote, maneja tiempos de espera, le indica que va a verificar con el area indicada (Tarjeta), el inconveniente es directamente por saldo, retoma la llamad</v>
          </cell>
          <cell r="N40" t="str">
            <v>L</v>
          </cell>
        </row>
        <row r="41">
          <cell r="A41" t="str">
            <v>DIEGO</v>
          </cell>
          <cell r="B41">
            <v>1</v>
          </cell>
          <cell r="C41">
            <v>41</v>
          </cell>
          <cell r="D41">
            <v>24</v>
          </cell>
          <cell r="E41">
            <v>52843772</v>
          </cell>
          <cell r="F41">
            <v>31412</v>
          </cell>
          <cell r="G41" t="str">
            <v>OVIEDO ORTEGA ANDREA DEL PILAR</v>
          </cell>
          <cell r="H41">
            <v>95</v>
          </cell>
          <cell r="I41">
            <v>91.67</v>
          </cell>
          <cell r="K41" t="str">
            <v>SOLUCIONES CONECTA</v>
          </cell>
          <cell r="M41" t="str">
            <v>Saluda correctamente, el cliente requiere información sobre Soluciones Conecta, personaliza la llamada, hace la verificación correspondiente dependiendo al consumo, le ofrece un Conecta B, le amplia detalladamente la información sobre el descuento para ll</v>
          </cell>
          <cell r="N41" t="str">
            <v>L</v>
          </cell>
        </row>
        <row r="42">
          <cell r="A42" t="str">
            <v>RAUL</v>
          </cell>
          <cell r="B42">
            <v>1</v>
          </cell>
          <cell r="C42">
            <v>42</v>
          </cell>
          <cell r="D42">
            <v>24</v>
          </cell>
          <cell r="E42">
            <v>52304905</v>
          </cell>
          <cell r="F42">
            <v>31143</v>
          </cell>
          <cell r="G42" t="str">
            <v>GOMEZ BARAHONA NELLY JOHANNA</v>
          </cell>
          <cell r="H42">
            <v>100</v>
          </cell>
          <cell r="I42">
            <v>100</v>
          </cell>
          <cell r="K42" t="str">
            <v>PRODUCTOS LOCAL</v>
          </cell>
          <cell r="M42" t="str">
            <v>La asesora personaliza la llamada,  informa al cliente la forma de activar el servicio de DD  y le brinda al la posibilidad via fax o en un Centro de Servicio, es amable con el cliente, maneja el script de despedida y maneja  los guiones de etiqueta telef</v>
          </cell>
          <cell r="N42" t="str">
            <v>L</v>
          </cell>
        </row>
        <row r="43">
          <cell r="A43" t="str">
            <v>DIEGO</v>
          </cell>
          <cell r="B43">
            <v>1</v>
          </cell>
          <cell r="C43">
            <v>43</v>
          </cell>
          <cell r="D43">
            <v>24</v>
          </cell>
          <cell r="E43">
            <v>80201405</v>
          </cell>
          <cell r="F43">
            <v>32152</v>
          </cell>
          <cell r="G43" t="str">
            <v>GARZON GIL JORGE EDISSON</v>
          </cell>
          <cell r="H43">
            <v>97</v>
          </cell>
          <cell r="I43">
            <v>100</v>
          </cell>
          <cell r="K43" t="str">
            <v>PROMOCIONES Y CAMPAÑAS</v>
          </cell>
          <cell r="M43" t="str">
            <v xml:space="preserve">Identifica el proposito de la llamada adecuadamente pero solicita tiempo de espera innecesariamente, la cliente requiere la información sobre las promociones que tenemos actualmente, personaliza la llamada, solicita el numero telefonico,  Jorge procede a </v>
          </cell>
          <cell r="N43" t="str">
            <v>L</v>
          </cell>
        </row>
        <row r="44">
          <cell r="A44" t="str">
            <v>DIANA</v>
          </cell>
          <cell r="B44">
            <v>1</v>
          </cell>
          <cell r="C44">
            <v>44</v>
          </cell>
          <cell r="D44">
            <v>24</v>
          </cell>
          <cell r="E44">
            <v>79686583</v>
          </cell>
          <cell r="F44">
            <v>32047</v>
          </cell>
          <cell r="G44" t="str">
            <v xml:space="preserve">ORTIZ GONZALEZ EDUARDO </v>
          </cell>
          <cell r="H44">
            <v>78</v>
          </cell>
          <cell r="I44">
            <v>83.33</v>
          </cell>
          <cell r="L44" t="str">
            <v>CRITICO COMERCIAL</v>
          </cell>
          <cell r="M44" t="str">
            <v>Saluda con el nuevo script, no pregunta el nombre al cliente, el desea realizar una llamada a SanCristobal, el asesor le solicita el teléfono y le dice al cliente que le permita un momento pero no informa para que, retoma la llamada pero aùn  no tiene seg</v>
          </cell>
          <cell r="N44">
            <v>260</v>
          </cell>
          <cell r="P44">
            <v>671</v>
          </cell>
        </row>
        <row r="45">
          <cell r="A45" t="str">
            <v>DIANA</v>
          </cell>
          <cell r="B45">
            <v>1</v>
          </cell>
          <cell r="C45">
            <v>45</v>
          </cell>
          <cell r="D45">
            <v>24</v>
          </cell>
          <cell r="E45">
            <v>79652767</v>
          </cell>
          <cell r="F45">
            <v>32147</v>
          </cell>
          <cell r="G45" t="str">
            <v xml:space="preserve">RAMIREZ QUINTANA EMILIO </v>
          </cell>
          <cell r="H45">
            <v>95</v>
          </cell>
          <cell r="I45">
            <v>91.67</v>
          </cell>
          <cell r="K45" t="str">
            <v>PROMOCIONES Y CAMPAÑAS</v>
          </cell>
          <cell r="M45" t="str">
            <v>Saluda con el script adecuado, personaliza la llamada, tiene un buen tono de voz que genera empatía y amabilidad,   el asesor verifica el teléfono de la usuaria pero tomándolo del identificador, es necesario verificarlo con la cliente, le explica correcta</v>
          </cell>
          <cell r="N45" t="str">
            <v>En línea</v>
          </cell>
        </row>
        <row r="46">
          <cell r="A46" t="str">
            <v>DIANA</v>
          </cell>
          <cell r="B46">
            <v>1</v>
          </cell>
          <cell r="C46">
            <v>46</v>
          </cell>
          <cell r="D46">
            <v>24</v>
          </cell>
          <cell r="E46">
            <v>52177779</v>
          </cell>
          <cell r="F46">
            <v>31467</v>
          </cell>
          <cell r="G46" t="str">
            <v>FORERO NARANJO SANDRA  PATRICIA</v>
          </cell>
          <cell r="H46">
            <v>93</v>
          </cell>
          <cell r="I46">
            <v>91.67</v>
          </cell>
          <cell r="K46" t="str">
            <v>PROMOCIONES Y CAMPAÑAS</v>
          </cell>
          <cell r="M46" t="str">
            <v>Saluda con el script correspondiente, la usuaria desea aclarar dos correos diferentes que le llegaron a su casa, la asesora le explica que la primera promoción termina el 31 de Marzo y después en Abril puede utilizar la otra promoción, explica al gunas de</v>
          </cell>
          <cell r="N46" t="str">
            <v>En línea</v>
          </cell>
        </row>
        <row r="47">
          <cell r="A47" t="str">
            <v>DIANA</v>
          </cell>
          <cell r="B47">
            <v>1</v>
          </cell>
          <cell r="C47">
            <v>47</v>
          </cell>
          <cell r="D47">
            <v>24</v>
          </cell>
          <cell r="E47">
            <v>80221548</v>
          </cell>
          <cell r="F47">
            <v>31140</v>
          </cell>
          <cell r="G47" t="str">
            <v>GARAVITO AGUDELO JULIAN MAURICIO</v>
          </cell>
          <cell r="H47">
            <v>40</v>
          </cell>
          <cell r="I47">
            <v>0</v>
          </cell>
          <cell r="J47" t="str">
            <v>ERROR EN INFORMACION</v>
          </cell>
          <cell r="K47" t="str">
            <v>PROMOCIONES Y CAMPAÑAS</v>
          </cell>
          <cell r="L47" t="str">
            <v>FATAL</v>
          </cell>
          <cell r="M47" t="str">
            <v>Saluda de acuerdo al nuevo script, personaliza la llamada, la usuaria desea conocer la tarifa a Medellín y la usuaria está llamando desde Caucasia Antioquia, el asesor le brinda la tarifa de acuerdo al plan sin aclarar que es por segundos, cabe resaltar q</v>
          </cell>
          <cell r="N47">
            <v>142</v>
          </cell>
          <cell r="O47" t="str">
            <v>INFORMACION ERRADA</v>
          </cell>
          <cell r="P47">
            <v>672</v>
          </cell>
        </row>
        <row r="48">
          <cell r="A48" t="str">
            <v>DIEGO</v>
          </cell>
          <cell r="B48">
            <v>2</v>
          </cell>
          <cell r="C48">
            <v>48</v>
          </cell>
          <cell r="D48">
            <v>25</v>
          </cell>
          <cell r="E48">
            <v>53310463</v>
          </cell>
          <cell r="F48">
            <v>32143</v>
          </cell>
          <cell r="G48" t="str">
            <v>GARZON ROSAS JOHANA MARCELA</v>
          </cell>
          <cell r="H48">
            <v>90</v>
          </cell>
          <cell r="I48">
            <v>83.33</v>
          </cell>
          <cell r="K48" t="str">
            <v>TARIFAS</v>
          </cell>
          <cell r="M48" t="str">
            <v xml:space="preserve">Saluda de manera adecuada, la cliente requiere verificar la inscripcion, personaliza la llamada la asesora le informa correctamente sobre el inconveniente que tenemos con SGS, promueve el contacto posterior con la marca invitandola a comunicarse a partir </v>
          </cell>
          <cell r="N48" t="str">
            <v>L</v>
          </cell>
        </row>
        <row r="49">
          <cell r="A49" t="str">
            <v>DIEGO</v>
          </cell>
          <cell r="B49">
            <v>2</v>
          </cell>
          <cell r="C49">
            <v>49</v>
          </cell>
          <cell r="D49">
            <v>25</v>
          </cell>
          <cell r="E49">
            <v>52529914</v>
          </cell>
          <cell r="F49">
            <v>32138</v>
          </cell>
          <cell r="G49" t="str">
            <v>GOMEZ HUERTAS OLGA PATRICIA</v>
          </cell>
          <cell r="H49">
            <v>100</v>
          </cell>
          <cell r="I49">
            <v>100</v>
          </cell>
          <cell r="K49" t="str">
            <v>TARIFAS</v>
          </cell>
          <cell r="M49" t="str">
            <v>Saluda de acuerdo al script corporativo, el cliente requiere verificar su inscripcion a nuestros planes de descuento, personaliza la llamada, le informa según el guion establecido el inconveniente, le realiza preguntas filtro para identificar el plan, ade</v>
          </cell>
          <cell r="N49" t="str">
            <v>L</v>
          </cell>
        </row>
        <row r="50">
          <cell r="A50" t="str">
            <v>DIANA</v>
          </cell>
          <cell r="B50">
            <v>2</v>
          </cell>
          <cell r="C50">
            <v>50</v>
          </cell>
          <cell r="D50">
            <v>25</v>
          </cell>
          <cell r="E50">
            <v>52848439</v>
          </cell>
          <cell r="F50">
            <v>31150</v>
          </cell>
          <cell r="G50" t="str">
            <v xml:space="preserve">GOYA HEREDIA JACQUELINE </v>
          </cell>
          <cell r="H50">
            <v>95</v>
          </cell>
          <cell r="I50">
            <v>91.67</v>
          </cell>
          <cell r="J50" t="str">
            <v>CAIDA DE APLICATIVOS</v>
          </cell>
          <cell r="K50" t="str">
            <v>TARIFAS</v>
          </cell>
          <cell r="M50" t="str">
            <v xml:space="preserve">Saluda apropiadamente, personaliza la llamada, la usuaria requiere el valor del minuto a Cali, la asesora pregunta si está inscrita a la usuaria aclarando que no tenemos sistema pero no utiliza el guión establecido, procede a explicar las promociones que </v>
          </cell>
          <cell r="N50">
            <v>164</v>
          </cell>
        </row>
        <row r="51">
          <cell r="A51" t="str">
            <v>RAUL</v>
          </cell>
          <cell r="B51">
            <v>2</v>
          </cell>
          <cell r="C51">
            <v>51</v>
          </cell>
          <cell r="D51">
            <v>26</v>
          </cell>
          <cell r="E51">
            <v>80221548</v>
          </cell>
          <cell r="F51">
            <v>31140</v>
          </cell>
          <cell r="G51" t="str">
            <v>GARAVITO AGUDELO JULIAN MAURICIO</v>
          </cell>
          <cell r="H51">
            <v>100</v>
          </cell>
          <cell r="I51">
            <v>100</v>
          </cell>
          <cell r="K51" t="str">
            <v>PROMOCIONES Y CAMPAÑAS</v>
          </cell>
          <cell r="M51" t="str">
            <v>El asesor personaliza la llamada, es amable con el cliente, le ofrece la promocion actual al cliente, indicando que debe tener la seguridad que esta inscrito en el plan, explica horarios y condiciones de uso  del plan, es amable con el cliente, indica  qu</v>
          </cell>
          <cell r="N51" t="str">
            <v>L</v>
          </cell>
        </row>
        <row r="52">
          <cell r="A52" t="str">
            <v>RAUL</v>
          </cell>
          <cell r="B52">
            <v>2</v>
          </cell>
          <cell r="C52">
            <v>52</v>
          </cell>
          <cell r="D52">
            <v>26</v>
          </cell>
          <cell r="E52">
            <v>80018874</v>
          </cell>
          <cell r="F52">
            <v>31145</v>
          </cell>
          <cell r="G52" t="str">
            <v>GOMEZ GARCIA RICARDO ANDRES</v>
          </cell>
          <cell r="H52">
            <v>100</v>
          </cell>
          <cell r="I52">
            <v>100</v>
          </cell>
          <cell r="K52" t="str">
            <v>SOPORTE TARJETA</v>
          </cell>
          <cell r="M52" t="str">
            <v>El asesor personaliza la llamada, le solicita al cliente el numero desde el cual esta intentando realizar la marcacion, explica al cliente como debe relaizar la marcacion cuando la linea se encuentra cargada, realiza el filtro  (tonos, pulsos), informa al</v>
          </cell>
          <cell r="N52" t="str">
            <v>L</v>
          </cell>
        </row>
        <row r="53">
          <cell r="A53" t="str">
            <v>JOHANNA</v>
          </cell>
          <cell r="B53">
            <v>2</v>
          </cell>
          <cell r="C53">
            <v>53</v>
          </cell>
          <cell r="D53">
            <v>26</v>
          </cell>
          <cell r="E53">
            <v>52525003</v>
          </cell>
          <cell r="F53">
            <v>31136</v>
          </cell>
          <cell r="G53" t="str">
            <v xml:space="preserve">FRANCO PINZON SOLANGEE </v>
          </cell>
          <cell r="H53">
            <v>27</v>
          </cell>
          <cell r="I53">
            <v>0</v>
          </cell>
          <cell r="J53" t="str">
            <v>ERROR EN INFORMACION</v>
          </cell>
          <cell r="K53" t="str">
            <v>PRODUCTOS LOCAL</v>
          </cell>
          <cell r="L53" t="str">
            <v>FATAL</v>
          </cell>
          <cell r="M53" t="str">
            <v>No personaliza la llamada, el cliente desea saber si el contestador virtual tiene costo la asesora responde afirmativamente, luego el cliente pregunta como es el costo si esta se factura como una llamada local o si cada mensaje es un impulso, la asesora s</v>
          </cell>
          <cell r="N53" t="str">
            <v>L</v>
          </cell>
          <cell r="O53" t="str">
            <v>INFORMACION ERRADA</v>
          </cell>
          <cell r="P53">
            <v>708</v>
          </cell>
        </row>
        <row r="54">
          <cell r="A54" t="str">
            <v>DIEGO</v>
          </cell>
          <cell r="B54">
            <v>2</v>
          </cell>
          <cell r="C54">
            <v>54</v>
          </cell>
          <cell r="D54">
            <v>28</v>
          </cell>
          <cell r="E54">
            <v>52979750</v>
          </cell>
          <cell r="F54">
            <v>31130</v>
          </cell>
          <cell r="G54" t="str">
            <v>DIAZ ROJAS CAROL JOHANA</v>
          </cell>
          <cell r="H54">
            <v>100</v>
          </cell>
          <cell r="I54">
            <v>100</v>
          </cell>
          <cell r="K54" t="str">
            <v>PROMOCIONES Y CAMPAÑAS</v>
          </cell>
          <cell r="M54" t="str">
            <v>Saluda correctamente, la cliente requiere el horario de las promociones actuales, personaliza la llamada, solicita el numero telefonico, ratifica la inscripcion, da la promocion nacional con beneficios y caracterisiticas, tambien expone la promocion Inter</v>
          </cell>
          <cell r="N54" t="str">
            <v>L</v>
          </cell>
        </row>
        <row r="55">
          <cell r="A55" t="str">
            <v>DIANA</v>
          </cell>
          <cell r="B55">
            <v>2</v>
          </cell>
          <cell r="C55">
            <v>55</v>
          </cell>
          <cell r="D55">
            <v>28</v>
          </cell>
          <cell r="E55">
            <v>52811641</v>
          </cell>
          <cell r="F55">
            <v>31478</v>
          </cell>
          <cell r="G55" t="str">
            <v xml:space="preserve">ESCOBAR  LINA </v>
          </cell>
          <cell r="H55">
            <v>95</v>
          </cell>
          <cell r="I55">
            <v>91.67</v>
          </cell>
          <cell r="K55" t="str">
            <v>PROMOCIONES Y CAMPAÑAS</v>
          </cell>
          <cell r="M55" t="str">
            <v xml:space="preserve">Saluda utilizando el nuevo script, personaliza la llamada, la usuaria desea conocer la tarifa a Estados Unidos, la asesora pregunta el teléfono y lo verifica en el sistema, le explica que le aplica la promoción actual de 9 a 11pm, le faltó indicar cuanto </v>
          </cell>
          <cell r="N55">
            <v>74</v>
          </cell>
        </row>
        <row r="56">
          <cell r="A56" t="str">
            <v>RAUL</v>
          </cell>
          <cell r="B56">
            <v>1</v>
          </cell>
          <cell r="C56">
            <v>56</v>
          </cell>
          <cell r="D56">
            <v>29</v>
          </cell>
          <cell r="E56">
            <v>52786372</v>
          </cell>
          <cell r="F56">
            <v>31138</v>
          </cell>
          <cell r="G56" t="str">
            <v xml:space="preserve">GALINDO GOMEZ MARYLUZ </v>
          </cell>
          <cell r="H56">
            <v>100</v>
          </cell>
          <cell r="I56">
            <v>100</v>
          </cell>
          <cell r="K56" t="str">
            <v>FACTURACION</v>
          </cell>
          <cell r="M56" t="str">
            <v>La asesora no personaliza la llamada, asi mismo la asesora le solicit el numero telefonico al cliente para poder verificar en el sistema, le brinda el saldo de la facturacion , es amable con el cliente , maneja el script de despedida y maneja el script de</v>
          </cell>
          <cell r="N56" t="str">
            <v>L</v>
          </cell>
        </row>
        <row r="57">
          <cell r="A57" t="str">
            <v>RAUL</v>
          </cell>
          <cell r="B57">
            <v>2</v>
          </cell>
          <cell r="C57">
            <v>57</v>
          </cell>
          <cell r="D57">
            <v>29</v>
          </cell>
          <cell r="E57">
            <v>52207063</v>
          </cell>
          <cell r="F57">
            <v>31415</v>
          </cell>
          <cell r="G57" t="str">
            <v>PAEZ RAMIREZ SANDRA YANETH</v>
          </cell>
          <cell r="H57">
            <v>40</v>
          </cell>
          <cell r="I57">
            <v>0</v>
          </cell>
          <cell r="J57" t="str">
            <v>TIEMPO DE ESPERA</v>
          </cell>
          <cell r="K57" t="str">
            <v>VALOR UNICO</v>
          </cell>
          <cell r="L57" t="str">
            <v>FATAL</v>
          </cell>
          <cell r="M57" t="str">
            <v xml:space="preserve">La asesora personaliza la llamada, le solicita el numero telefonico al cliente  le solicita al cliente 00:01:00 (un minuto) y la asesora nunca retoma la llama esto genera un ERROR FATAL, </v>
          </cell>
          <cell r="N57">
            <v>168</v>
          </cell>
          <cell r="O57" t="str">
            <v>TIEMPO DE ESPERA</v>
          </cell>
          <cell r="P57">
            <v>738</v>
          </cell>
        </row>
        <row r="58">
          <cell r="A58" t="str">
            <v>RAUL</v>
          </cell>
          <cell r="B58">
            <v>2</v>
          </cell>
          <cell r="C58">
            <v>58</v>
          </cell>
          <cell r="D58">
            <v>29</v>
          </cell>
          <cell r="E58">
            <v>80183127</v>
          </cell>
          <cell r="F58">
            <v>31179</v>
          </cell>
          <cell r="G58" t="str">
            <v>ORJUELA SUAREZ GIOVANNI ENRIQUE</v>
          </cell>
          <cell r="H58">
            <v>100</v>
          </cell>
          <cell r="I58">
            <v>100</v>
          </cell>
          <cell r="K58" t="str">
            <v>PROMOCIONES Y CAMPAÑAS</v>
          </cell>
          <cell r="M58" t="str">
            <v xml:space="preserve">La asesora personaliza la llamada, le solcita el numero telefonico al cliente para poder verificar si el cliente sta o no inscrito an algun plan,  le brinda la informacion de la promocion  con su respectivas condiciones   y horarios, maneja los script de </v>
          </cell>
          <cell r="N58">
            <v>166</v>
          </cell>
        </row>
        <row r="59">
          <cell r="A59" t="str">
            <v>DIEGO</v>
          </cell>
          <cell r="B59">
            <v>2</v>
          </cell>
          <cell r="C59">
            <v>59</v>
          </cell>
          <cell r="D59">
            <v>29</v>
          </cell>
          <cell r="E59">
            <v>52304905</v>
          </cell>
          <cell r="F59">
            <v>31143</v>
          </cell>
          <cell r="G59" t="str">
            <v>GOMEZ BARAHONA NELLY JOHANNA</v>
          </cell>
          <cell r="H59">
            <v>100</v>
          </cell>
          <cell r="I59">
            <v>100</v>
          </cell>
          <cell r="K59" t="str">
            <v>FACTURACION</v>
          </cell>
          <cell r="M59" t="str">
            <v xml:space="preserve">Saluda adecuadamente, la cliente requiere verificar la inscripcion a ETB y sus planes de ahorro, personaliza la llamada, solicita numero telefonico, corrobora inscripcion, da la informacion detallamadamente de la Nacional e Internacional con beneficios y </v>
          </cell>
          <cell r="N59" t="str">
            <v>L</v>
          </cell>
        </row>
        <row r="60">
          <cell r="A60" t="str">
            <v>DIEGO</v>
          </cell>
          <cell r="B60">
            <v>2</v>
          </cell>
          <cell r="C60">
            <v>60</v>
          </cell>
          <cell r="D60">
            <v>29</v>
          </cell>
          <cell r="E60">
            <v>80200682</v>
          </cell>
          <cell r="F60">
            <v>32034</v>
          </cell>
          <cell r="G60" t="str">
            <v xml:space="preserve">FIGUEREDO AYURE MANFRED </v>
          </cell>
          <cell r="H60">
            <v>100</v>
          </cell>
          <cell r="I60">
            <v>100</v>
          </cell>
          <cell r="K60" t="str">
            <v>SOPORTE TARJETA</v>
          </cell>
          <cell r="M60" t="str">
            <v xml:space="preserve">Saluda correctamente, la cliente adquirio una tarjeta ETB y tiene inconvenientes para su uso, personaliza la llamada, solicita numero de lote, informa motivo de ausencia pero  no tiempo real, se comunica con un compañero de JECS, corrobora que la Tarjeta </v>
          </cell>
          <cell r="N60" t="str">
            <v>L</v>
          </cell>
        </row>
        <row r="61">
          <cell r="A61" t="str">
            <v>DIEGO</v>
          </cell>
          <cell r="B61">
            <v>1</v>
          </cell>
          <cell r="C61">
            <v>61</v>
          </cell>
          <cell r="D61">
            <v>29</v>
          </cell>
          <cell r="E61">
            <v>51776552</v>
          </cell>
          <cell r="F61">
            <v>32058</v>
          </cell>
          <cell r="G61" t="str">
            <v>HERNANDEZ REYES NORMA CONSTANZA</v>
          </cell>
          <cell r="H61">
            <v>90</v>
          </cell>
          <cell r="I61">
            <v>83.33</v>
          </cell>
          <cell r="K61" t="str">
            <v>FACTURACION</v>
          </cell>
          <cell r="M61" t="str">
            <v>Abre la llamada de menera adecuada, la cliente averigua en cuanto tiempo le reconectaran la linea despues de efectuado el  pago, personaliza la llamada, solicita numero telefonico, indaga fecha de pago, utiliza tiempo de espera pero no le indica el motivo</v>
          </cell>
          <cell r="N61" t="str">
            <v>L</v>
          </cell>
        </row>
        <row r="62">
          <cell r="A62" t="str">
            <v>DIEGO</v>
          </cell>
          <cell r="B62">
            <v>2</v>
          </cell>
          <cell r="C62">
            <v>62</v>
          </cell>
          <cell r="D62">
            <v>29</v>
          </cell>
          <cell r="E62">
            <v>80181413</v>
          </cell>
          <cell r="F62">
            <v>31129</v>
          </cell>
          <cell r="G62" t="str">
            <v>DIAZ CABRERA FARY MAURICIO</v>
          </cell>
          <cell r="H62">
            <v>35</v>
          </cell>
          <cell r="I62">
            <v>0</v>
          </cell>
          <cell r="J62" t="str">
            <v>ERROR EN INFORMACION</v>
          </cell>
          <cell r="K62" t="str">
            <v>LINEA CONTROLADA</v>
          </cell>
          <cell r="L62" t="str">
            <v>FATAL</v>
          </cell>
          <cell r="M62" t="str">
            <v>Identifica el proposito de la llamada, el cliente requiere retirarse del Plan Linea Controlada, le informa correctamente los pasos (Carta del titular, Centrio de Sercicio, etc..), no verifica en SGS la activación del servicio, como la señora expresa que l</v>
          </cell>
          <cell r="N62" t="str">
            <v>L</v>
          </cell>
          <cell r="O62" t="str">
            <v>INFORMACION ERRADA</v>
          </cell>
          <cell r="P62">
            <v>736</v>
          </cell>
        </row>
        <row r="63">
          <cell r="A63" t="str">
            <v>RAUL</v>
          </cell>
          <cell r="B63">
            <v>3</v>
          </cell>
          <cell r="C63">
            <v>63</v>
          </cell>
          <cell r="D63">
            <v>30</v>
          </cell>
          <cell r="E63">
            <v>80200682</v>
          </cell>
          <cell r="F63">
            <v>32034</v>
          </cell>
          <cell r="G63" t="str">
            <v xml:space="preserve">FIGUEREDO AYURE MANFRED </v>
          </cell>
          <cell r="H63">
            <v>80</v>
          </cell>
          <cell r="I63">
            <v>66.67</v>
          </cell>
          <cell r="J63" t="str">
            <v>INFORMACION INCOMPLETA</v>
          </cell>
          <cell r="K63" t="str">
            <v>INDICATIVOS</v>
          </cell>
          <cell r="L63" t="str">
            <v>CRITICO COMERCIAL</v>
          </cell>
          <cell r="M63" t="str">
            <v>El asesor  personaliza la llamada, el asesor no  maneja los guiones de etiqueta telefonica, es asesor no verifica si el cliente esta o no inscrito en algun plan de ahorro, la cliente desea realziar la marcacion hacia el Guamo (Tolima), no tiene actitud co</v>
          </cell>
          <cell r="N63">
            <v>64</v>
          </cell>
          <cell r="O63" t="str">
            <v>INFORMACION INCOMPLETA</v>
          </cell>
          <cell r="P63">
            <v>757</v>
          </cell>
        </row>
        <row r="64">
          <cell r="A64" t="str">
            <v>DIEGO</v>
          </cell>
          <cell r="B64">
            <v>2</v>
          </cell>
          <cell r="C64">
            <v>64</v>
          </cell>
          <cell r="D64">
            <v>30</v>
          </cell>
          <cell r="E64">
            <v>52053010</v>
          </cell>
          <cell r="F64">
            <v>32030</v>
          </cell>
          <cell r="G64" t="str">
            <v>DIAZ UMBARILA ROSA ADRIANA</v>
          </cell>
          <cell r="H64">
            <v>63.67</v>
          </cell>
          <cell r="I64">
            <v>44.44</v>
          </cell>
          <cell r="K64" t="str">
            <v>INDICATIVOS</v>
          </cell>
          <cell r="M64" t="str">
            <v>Saluda corectante la cliente requiere el indicativo a Brasil, no personaliza la llamada. Su tono de voz notransmite energia, no verifica si la llamada va a ser a Telefono Movil o Fijo, no maneja tiempos muertos, podria verificar inscripción a nuestros pla</v>
          </cell>
          <cell r="N64">
            <v>64</v>
          </cell>
        </row>
        <row r="65">
          <cell r="A65" t="str">
            <v>DIEGO</v>
          </cell>
          <cell r="B65">
            <v>2</v>
          </cell>
          <cell r="C65">
            <v>65</v>
          </cell>
          <cell r="D65">
            <v>30</v>
          </cell>
          <cell r="E65">
            <v>52843772</v>
          </cell>
          <cell r="F65">
            <v>31412</v>
          </cell>
          <cell r="G65" t="str">
            <v>OVIEDO ORTEGA ANDREA DEL PILAR</v>
          </cell>
          <cell r="H65">
            <v>100</v>
          </cell>
          <cell r="I65">
            <v>100</v>
          </cell>
          <cell r="K65" t="str">
            <v>VALOR UNICO</v>
          </cell>
          <cell r="M65" t="str">
            <v>Recibe una llamada de transferencia para Inforamcion de Valor Unico (Previamente su compañero le ha brindado los datos basicos), personaliza la llamada, la cliente esta interesada en descuentos de sus llamadas locales, Andrea le aclara que el plan que ofr</v>
          </cell>
          <cell r="N65">
            <v>186</v>
          </cell>
        </row>
        <row r="66">
          <cell r="A66" t="str">
            <v>RAUL</v>
          </cell>
          <cell r="B66">
            <v>1</v>
          </cell>
          <cell r="C66">
            <v>66</v>
          </cell>
          <cell r="D66">
            <v>30</v>
          </cell>
          <cell r="E66">
            <v>39534409</v>
          </cell>
          <cell r="F66">
            <v>31912</v>
          </cell>
          <cell r="G66" t="str">
            <v xml:space="preserve">GARCIA VARGAS GLADYS </v>
          </cell>
          <cell r="H66">
            <v>80</v>
          </cell>
          <cell r="I66">
            <v>66.67</v>
          </cell>
          <cell r="K66" t="str">
            <v>INDICATIVOS</v>
          </cell>
          <cell r="L66" t="str">
            <v>CRITICO COMERCIAL</v>
          </cell>
          <cell r="M66" t="str">
            <v>La asesora personaliza la llamada, asi mismo le solicita tiempo al cliente para poder verificar en el sistema el indicativo hacia Estados Unidos, asi mismo la asesora no verifica  si la linea se encuentra inscrita en el sistema , ni le ofrece la promocion</v>
          </cell>
          <cell r="N66">
            <v>84</v>
          </cell>
          <cell r="O66" t="str">
            <v>INFORMACION INCOMPLETA</v>
          </cell>
          <cell r="P66">
            <v>759</v>
          </cell>
        </row>
        <row r="67">
          <cell r="A67" t="str">
            <v>DIEGO</v>
          </cell>
          <cell r="B67">
            <v>2</v>
          </cell>
          <cell r="C67">
            <v>67</v>
          </cell>
          <cell r="D67">
            <v>30</v>
          </cell>
          <cell r="E67">
            <v>52793033</v>
          </cell>
          <cell r="F67">
            <v>31139</v>
          </cell>
          <cell r="G67" t="str">
            <v>GALINDO  LORENA ANDREA</v>
          </cell>
          <cell r="H67">
            <v>86.67</v>
          </cell>
          <cell r="I67">
            <v>77.78</v>
          </cell>
          <cell r="K67" t="str">
            <v>INDICATIVOS</v>
          </cell>
          <cell r="M67" t="str">
            <v>Recibe adecudamente la llamada, la cliente requiere el indicativo a Tailandia, personaliza la llamada, solicita tiempo de espera pero no lo indica en tiempo real (Permitame un momento), recupera la llamada, filtra si la llamada a realizar es a un Fijo o M</v>
          </cell>
          <cell r="N67">
            <v>111</v>
          </cell>
        </row>
        <row r="68">
          <cell r="A68" t="str">
            <v>RAUL</v>
          </cell>
          <cell r="B68">
            <v>2</v>
          </cell>
          <cell r="C68">
            <v>68</v>
          </cell>
          <cell r="D68">
            <v>30</v>
          </cell>
          <cell r="E68">
            <v>39534409</v>
          </cell>
          <cell r="F68">
            <v>31912</v>
          </cell>
          <cell r="G68" t="str">
            <v xml:space="preserve">GARCIA VARGAS GLADYS </v>
          </cell>
          <cell r="H68">
            <v>95</v>
          </cell>
          <cell r="I68">
            <v>100</v>
          </cell>
          <cell r="K68" t="str">
            <v>VALOR UNICO</v>
          </cell>
          <cell r="M68" t="str">
            <v xml:space="preserve">La asesora no   pregunta el nombre del cliente pero no personaliza la llamada, explica al cliente como funciona el plan de valor Unico con sus valores respectivos,  debe ser mas comercial con el cliente, maneja el script de despedida y maneja los guiones </v>
          </cell>
          <cell r="N68">
            <v>75</v>
          </cell>
        </row>
        <row r="69">
          <cell r="A69" t="str">
            <v>RAUL</v>
          </cell>
          <cell r="B69">
            <v>1</v>
          </cell>
          <cell r="C69">
            <v>69</v>
          </cell>
          <cell r="D69">
            <v>30</v>
          </cell>
          <cell r="E69">
            <v>52115816</v>
          </cell>
          <cell r="F69">
            <v>31149</v>
          </cell>
          <cell r="G69" t="str">
            <v xml:space="preserve">GONZALEZ SALAMANCA NATALY </v>
          </cell>
          <cell r="H69">
            <v>98</v>
          </cell>
          <cell r="I69">
            <v>100</v>
          </cell>
          <cell r="K69" t="str">
            <v>VALOR UNICO</v>
          </cell>
          <cell r="M69" t="str">
            <v>La asesora personaliza la llamada, le solicita el numero telefonico al cliente para poder verificar, explica al cliente que plan adquirio en dias pasados, explica como quedo conformado el empaquetamiento, y cada plan,  debe mejorar su tono de voz muchas v</v>
          </cell>
          <cell r="N69">
            <v>228</v>
          </cell>
        </row>
        <row r="70">
          <cell r="A70" t="str">
            <v>RAUL</v>
          </cell>
          <cell r="B70">
            <v>3</v>
          </cell>
          <cell r="C70">
            <v>70</v>
          </cell>
          <cell r="D70">
            <v>30</v>
          </cell>
          <cell r="E70">
            <v>4208681</v>
          </cell>
          <cell r="F70">
            <v>31390</v>
          </cell>
          <cell r="G70" t="str">
            <v>HERRERA  SANDRA MILENA</v>
          </cell>
          <cell r="H70">
            <v>93</v>
          </cell>
          <cell r="I70">
            <v>100</v>
          </cell>
          <cell r="K70" t="str">
            <v>PROMOCIONES Y CAMPAÑAS</v>
          </cell>
          <cell r="M70" t="str">
            <v xml:space="preserve">La asesora no personaliza la llamada, la asesora le falta manejo de la llamada, es el cliente quien debe indicarle que verifique el numero telefonico, que si le cuenta la promocion, brinda la informacion  de  el plan al cual se encuentra inscrito, maneja </v>
          </cell>
          <cell r="N70" t="str">
            <v>cliente incognito</v>
          </cell>
        </row>
        <row r="71">
          <cell r="A71" t="str">
            <v>DIEGO</v>
          </cell>
          <cell r="B71">
            <v>2</v>
          </cell>
          <cell r="C71">
            <v>71</v>
          </cell>
          <cell r="D71">
            <v>30</v>
          </cell>
          <cell r="E71">
            <v>80756082</v>
          </cell>
          <cell r="F71">
            <v>31134</v>
          </cell>
          <cell r="G71" t="str">
            <v>ESTRADA REINOSO JUAN  NELSON</v>
          </cell>
          <cell r="H71">
            <v>75</v>
          </cell>
          <cell r="I71">
            <v>66.67</v>
          </cell>
          <cell r="K71" t="str">
            <v>SOLUCIONES CONECTA</v>
          </cell>
          <cell r="M71" t="str">
            <v>Saluda correctamente al cliente, la cliente se comunica para información de Soluciones Conecta, Juan hace los filtros correspondientes y detecta que la cliente esta interesada en un descuento a nivel local, solicita tiempo de espera innecesario pues la cl</v>
          </cell>
          <cell r="N71">
            <v>239</v>
          </cell>
        </row>
        <row r="72">
          <cell r="A72" t="str">
            <v>DIEGO</v>
          </cell>
          <cell r="B72">
            <v>1</v>
          </cell>
          <cell r="C72">
            <v>72</v>
          </cell>
          <cell r="D72">
            <v>30</v>
          </cell>
          <cell r="E72">
            <v>52798910</v>
          </cell>
          <cell r="F72">
            <v>31414</v>
          </cell>
          <cell r="G72" t="str">
            <v>PAEZ HUERTAS DIANA YAMILE</v>
          </cell>
          <cell r="H72">
            <v>100</v>
          </cell>
          <cell r="I72">
            <v>100</v>
          </cell>
          <cell r="K72" t="str">
            <v>SOLUCIONES CONECTA</v>
          </cell>
          <cell r="M72" t="str">
            <v xml:space="preserve">Abre correctamnete la llamada, la cliente esta interesada en activar su linea a Soluciones Conecta, describe el concepto del plan, hace preguntas filtro, la cliente no tiene activados los discados, de todas maneras procede a brindar toda la ionformacion, </v>
          </cell>
          <cell r="N72">
            <v>567</v>
          </cell>
        </row>
        <row r="73">
          <cell r="A73" t="str">
            <v>DIEGO</v>
          </cell>
          <cell r="B73">
            <v>3</v>
          </cell>
          <cell r="C73">
            <v>73</v>
          </cell>
          <cell r="D73">
            <v>30</v>
          </cell>
          <cell r="E73">
            <v>52529914</v>
          </cell>
          <cell r="F73">
            <v>32138</v>
          </cell>
          <cell r="G73" t="str">
            <v>GOMEZ HUERTAS OLGA PATRICIA</v>
          </cell>
          <cell r="H73">
            <v>37</v>
          </cell>
          <cell r="I73">
            <v>0</v>
          </cell>
          <cell r="J73" t="str">
            <v>ERROR EN INFORMACION</v>
          </cell>
          <cell r="K73" t="str">
            <v>INSCRIPCION PLAN</v>
          </cell>
          <cell r="L73" t="str">
            <v>FATAL</v>
          </cell>
          <cell r="M73" t="str">
            <v>Abre la llamada de manera adecuada, el cliente desea inscribirse en alguno de los planes de Larga Distancia, la asesora personaliza la llamada, solicita numero telefonico, hace la descripción detallada de cada uno de los planes con caracteristicas y benef</v>
          </cell>
          <cell r="N73" t="str">
            <v>cliente incognito</v>
          </cell>
          <cell r="O73" t="str">
            <v>INFORMACION ERRADA</v>
          </cell>
          <cell r="P73">
            <v>764</v>
          </cell>
        </row>
        <row r="74">
          <cell r="A74" t="str">
            <v>DIANA</v>
          </cell>
          <cell r="B74">
            <v>1</v>
          </cell>
          <cell r="C74">
            <v>74</v>
          </cell>
          <cell r="D74">
            <v>30</v>
          </cell>
          <cell r="E74">
            <v>78187885</v>
          </cell>
          <cell r="F74">
            <v>32070</v>
          </cell>
          <cell r="G74" t="str">
            <v>GUTIERREZ PINEDA CESAR ALFONSO</v>
          </cell>
          <cell r="H74">
            <v>88</v>
          </cell>
          <cell r="I74">
            <v>83.33</v>
          </cell>
          <cell r="K74" t="str">
            <v>PROMOCIONES Y CAMPAÑAS</v>
          </cell>
          <cell r="L74" t="str">
            <v>POR MEJORAR</v>
          </cell>
          <cell r="M74" t="str">
            <v>Saluda con el antiguo script, pregunta el nombre a la cliente pero no personaliza la llamada, solicita el teléfono y verifica en SGS, explica a la cliente que le aplica la promoción, le menciona el valor de la promoción nacional, el horario, la tarifa.  E</v>
          </cell>
          <cell r="N74">
            <v>113</v>
          </cell>
        </row>
        <row r="75">
          <cell r="A75" t="str">
            <v>DIANA</v>
          </cell>
          <cell r="B75">
            <v>2</v>
          </cell>
          <cell r="C75">
            <v>75</v>
          </cell>
          <cell r="D75">
            <v>30</v>
          </cell>
          <cell r="E75">
            <v>52976775</v>
          </cell>
          <cell r="F75">
            <v>31486</v>
          </cell>
          <cell r="G75" t="str">
            <v>GUAMAN PARDO ADRIANA CAROLINA</v>
          </cell>
          <cell r="H75">
            <v>100</v>
          </cell>
          <cell r="I75">
            <v>100</v>
          </cell>
          <cell r="K75" t="str">
            <v>PROMOCIONES Y CAMPAÑAS</v>
          </cell>
          <cell r="M75" t="str">
            <v>Saluda apropiadamente utilizando el nuevo script, personaliza la llamada, la usuaria desea saber si estña inscrita y si le aplica la promoción, la asesora solicita el teléfono, revisa que tiene tarifa personal y le ofrece la promoción a nivel nacional, pr</v>
          </cell>
          <cell r="N75">
            <v>126</v>
          </cell>
        </row>
        <row r="76">
          <cell r="A76" t="str">
            <v>DIANA</v>
          </cell>
          <cell r="B76">
            <v>3</v>
          </cell>
          <cell r="C76">
            <v>76</v>
          </cell>
          <cell r="D76">
            <v>30</v>
          </cell>
          <cell r="E76">
            <v>52976775</v>
          </cell>
          <cell r="F76">
            <v>31486</v>
          </cell>
          <cell r="G76" t="str">
            <v>GUAMAN PARDO ADRIANA CAROLINA</v>
          </cell>
          <cell r="H76">
            <v>100</v>
          </cell>
          <cell r="I76">
            <v>100</v>
          </cell>
          <cell r="K76" t="str">
            <v>PUNTOS VERDES</v>
          </cell>
          <cell r="M76" t="str">
            <v>(Segundo requerimiento) Como la asesora demuestra exceente actitud comercial, le brinda como valor agregado a la usuaria el benficio de los puntos, entonces la usuaria decide consultarlos, la asesora solicita el número de C.C. y le brinda la información c</v>
          </cell>
          <cell r="N76">
            <v>126</v>
          </cell>
        </row>
        <row r="77">
          <cell r="A77" t="str">
            <v>JOHANNA</v>
          </cell>
          <cell r="B77">
            <v>2</v>
          </cell>
          <cell r="C77">
            <v>77</v>
          </cell>
          <cell r="D77">
            <v>30</v>
          </cell>
          <cell r="E77">
            <v>51909929</v>
          </cell>
          <cell r="F77">
            <v>32130</v>
          </cell>
          <cell r="G77" t="str">
            <v>DIAZ MEDINA GLORIA JEANNETH</v>
          </cell>
          <cell r="H77">
            <v>87</v>
          </cell>
          <cell r="I77">
            <v>83.33</v>
          </cell>
          <cell r="K77" t="str">
            <v>TRANSFERENCIA</v>
          </cell>
          <cell r="M77" t="str">
            <v>Atiende la solicitud del cliente, es amable, no personaliza la llamada, confirma la totalidad de la factura ya que el cliente no se encuentra de acuerdo con este, la asesora no confirma en infoclientes la misma (es recomendable que haga esta pregunta filt</v>
          </cell>
        </row>
        <row r="78">
          <cell r="A78" t="str">
            <v>JOHANNA</v>
          </cell>
          <cell r="B78">
            <v>2</v>
          </cell>
          <cell r="C78">
            <v>78</v>
          </cell>
          <cell r="D78">
            <v>30</v>
          </cell>
          <cell r="E78">
            <v>52198898</v>
          </cell>
          <cell r="F78">
            <v>32132</v>
          </cell>
          <cell r="G78" t="str">
            <v>ESPINOSA LOSADA ADRIANA DEL PILAR</v>
          </cell>
          <cell r="H78">
            <v>88</v>
          </cell>
          <cell r="I78">
            <v>91.67</v>
          </cell>
          <cell r="K78" t="str">
            <v>PROMOCIONES Y CAMPAÑAS</v>
          </cell>
          <cell r="M78" t="str">
            <v>Pregunta el nombre del cliente mas no personaliza la llamada, confirma numero de telefono, informa plan inscrito y da a conocer la promocion actual nal, es amable, no maneja guiones de etiqueta teleofnica, maneja el script de despedida.</v>
          </cell>
        </row>
        <row r="79">
          <cell r="A79" t="str">
            <v>JOHANNA</v>
          </cell>
          <cell r="B79">
            <v>3</v>
          </cell>
          <cell r="C79">
            <v>79</v>
          </cell>
          <cell r="D79">
            <v>30</v>
          </cell>
          <cell r="E79">
            <v>52811641</v>
          </cell>
          <cell r="F79">
            <v>31478</v>
          </cell>
          <cell r="G79" t="str">
            <v xml:space="preserve">ESCOBAR  LINA </v>
          </cell>
          <cell r="H79">
            <v>98</v>
          </cell>
          <cell r="I79">
            <v>100</v>
          </cell>
          <cell r="K79" t="str">
            <v>PROMOCIONES Y CAMPAÑAS</v>
          </cell>
          <cell r="M79" t="str">
            <v>Personaliza la llamada, confirma numero telefonico, informa promocion actual, le informa al cliente destinos inscritos y valor del minuto nal para la promocion y horario establecido, es amable, no maneja guiones de etiqueta telefonica, maneja el script de</v>
          </cell>
          <cell r="N79" t="str">
            <v>INCOGNITO</v>
          </cell>
        </row>
        <row r="80">
          <cell r="A80" t="str">
            <v>RAUL</v>
          </cell>
          <cell r="B80">
            <v>4</v>
          </cell>
          <cell r="C80">
            <v>80</v>
          </cell>
          <cell r="D80">
            <v>31</v>
          </cell>
          <cell r="E80">
            <v>80200682</v>
          </cell>
          <cell r="F80">
            <v>32034</v>
          </cell>
          <cell r="G80" t="str">
            <v xml:space="preserve">FIGUEREDO AYURE MANFRED </v>
          </cell>
          <cell r="H80">
            <v>100</v>
          </cell>
          <cell r="I80">
            <v>100</v>
          </cell>
          <cell r="K80" t="str">
            <v>TARIFAS</v>
          </cell>
          <cell r="L80" t="str">
            <v>FELICITACION</v>
          </cell>
          <cell r="M80" t="str">
            <v>El asesor es muy amable con el cliente, solicita el numero telefonico al cliente, indica en que plan se encuentra inscrito,  (plan tarifa personal), brinda los destinos  inscritos al cliente, informa sobre la promocion actual nacional e internacional, con</v>
          </cell>
          <cell r="N80" t="str">
            <v>cliente incognito</v>
          </cell>
        </row>
        <row r="81">
          <cell r="A81" t="str">
            <v>DIEGO</v>
          </cell>
          <cell r="B81">
            <v>2</v>
          </cell>
          <cell r="C81">
            <v>81</v>
          </cell>
          <cell r="D81">
            <v>31</v>
          </cell>
          <cell r="E81">
            <v>52498143</v>
          </cell>
          <cell r="F81">
            <v>31483</v>
          </cell>
          <cell r="G81" t="str">
            <v>GARCIA PALACIOS YULY PATRICIA</v>
          </cell>
          <cell r="H81">
            <v>100</v>
          </cell>
          <cell r="I81">
            <v>100</v>
          </cell>
          <cell r="K81" t="str">
            <v>TRANSFERENCIA</v>
          </cell>
          <cell r="M81" t="str">
            <v>Saluda correctamente, se aconseja no utilizar la palabra bienvenido en plural, el cliente desea comunicarse con un asesesor de Internet (le da ext 31792), personaliza la llamada, solicita numero telefonico, la asesora realiza preguntas filtro para identif</v>
          </cell>
          <cell r="N81">
            <v>207</v>
          </cell>
        </row>
        <row r="82">
          <cell r="A82" t="str">
            <v>DIEGO</v>
          </cell>
          <cell r="B82">
            <v>3</v>
          </cell>
          <cell r="C82">
            <v>82</v>
          </cell>
          <cell r="D82">
            <v>31</v>
          </cell>
          <cell r="E82">
            <v>52525003</v>
          </cell>
          <cell r="F82">
            <v>31136</v>
          </cell>
          <cell r="G82" t="str">
            <v xml:space="preserve">FRANCO PINZON SOLANGEE </v>
          </cell>
          <cell r="H82">
            <v>10</v>
          </cell>
          <cell r="I82">
            <v>10</v>
          </cell>
          <cell r="J82" t="str">
            <v>TIEMPO DE ESPERA</v>
          </cell>
          <cell r="L82" t="str">
            <v>OPERACIÓN</v>
          </cell>
          <cell r="M82" t="str">
            <v>Entra una llamada y es atendida despues de 1minuto 13 segundos, independientemente que la llamada sea de un niño debe recibirla apenas entra a la ext.</v>
          </cell>
          <cell r="N82">
            <v>86</v>
          </cell>
          <cell r="O82" t="str">
            <v>TIEMPO DE ESPERA</v>
          </cell>
          <cell r="P82">
            <v>779</v>
          </cell>
        </row>
        <row r="83">
          <cell r="A83" t="str">
            <v>DIEGO</v>
          </cell>
          <cell r="B83">
            <v>2</v>
          </cell>
          <cell r="C83">
            <v>83</v>
          </cell>
          <cell r="D83">
            <v>31</v>
          </cell>
          <cell r="E83">
            <v>52786372</v>
          </cell>
          <cell r="F83">
            <v>31138</v>
          </cell>
          <cell r="G83" t="str">
            <v xml:space="preserve">GALINDO GOMEZ MARYLUZ </v>
          </cell>
          <cell r="H83">
            <v>100</v>
          </cell>
          <cell r="I83">
            <v>100</v>
          </cell>
          <cell r="K83" t="str">
            <v>PROMOCIONES Y CAMPAÑAS</v>
          </cell>
          <cell r="M83" t="str">
            <v xml:space="preserve">Abre la llamada de manera adecuada, la cliente pregunta sobre la promocion que tenemos al medio dia, personaliza la llamada, identifica ciudad de origen y pide numero telefonico, informa adecuadamente que la linea se encunetra inscrita en Tarifa Personal </v>
          </cell>
          <cell r="N83">
            <v>105</v>
          </cell>
        </row>
        <row r="84">
          <cell r="A84" t="str">
            <v>DIEGO</v>
          </cell>
          <cell r="B84">
            <v>2</v>
          </cell>
          <cell r="C84">
            <v>84</v>
          </cell>
          <cell r="D84">
            <v>31</v>
          </cell>
          <cell r="E84">
            <v>52425315</v>
          </cell>
          <cell r="F84">
            <v>31137</v>
          </cell>
          <cell r="G84" t="str">
            <v xml:space="preserve">FRIAS RODRIGUEZ INDIRA </v>
          </cell>
          <cell r="H84">
            <v>97.65</v>
          </cell>
          <cell r="I84">
            <v>100</v>
          </cell>
          <cell r="J84" t="str">
            <v>TIEMPO DE ESPERA</v>
          </cell>
          <cell r="K84" t="str">
            <v>PROMOCIONES Y CAMPAÑAS</v>
          </cell>
          <cell r="L84" t="str">
            <v>CRITICO</v>
          </cell>
          <cell r="M84" t="str">
            <v>Abre la llamada con el script de bienvenida, la cliente desea saber si desde su linea puede utilizar la promocion, personaliza la llamada, solicita numero telefonico, aunque le informa el motivo de la espera no le dice el tiempo aproximado de espera, la c</v>
          </cell>
          <cell r="N84">
            <v>214</v>
          </cell>
          <cell r="O84" t="str">
            <v>TIEMPO DE ESPERA</v>
          </cell>
          <cell r="P84">
            <v>785</v>
          </cell>
        </row>
        <row r="85">
          <cell r="A85" t="str">
            <v>DIANA</v>
          </cell>
          <cell r="B85">
            <v>2</v>
          </cell>
          <cell r="C85">
            <v>85</v>
          </cell>
          <cell r="D85">
            <v>31</v>
          </cell>
          <cell r="E85">
            <v>79912411</v>
          </cell>
          <cell r="F85">
            <v>32157</v>
          </cell>
          <cell r="G85" t="str">
            <v>CASTILLO FAJARDO WILSON RENE</v>
          </cell>
          <cell r="H85">
            <v>91</v>
          </cell>
          <cell r="I85">
            <v>91.67</v>
          </cell>
          <cell r="K85" t="str">
            <v>PROMOCIONES Y CAMPAÑAS</v>
          </cell>
          <cell r="L85" t="str">
            <v>POR MEJORAR</v>
          </cell>
          <cell r="M85" t="str">
            <v>Recibe la llamada adecuadamente de un compañero de Internet, personaliza la llamada, verifica que el teléfono está inscrito en valor único y le informa a la usuaria que no le aplica la promoción, la usuaria pregunta entonces que tarifa le aplica, el aseso</v>
          </cell>
          <cell r="N85" t="str">
            <v>cliente incognito</v>
          </cell>
        </row>
        <row r="86">
          <cell r="A86" t="str">
            <v>JOHANNA</v>
          </cell>
          <cell r="B86">
            <v>2</v>
          </cell>
          <cell r="C86">
            <v>86</v>
          </cell>
          <cell r="D86">
            <v>31</v>
          </cell>
          <cell r="E86">
            <v>52788012</v>
          </cell>
          <cell r="F86">
            <v>32142</v>
          </cell>
          <cell r="G86" t="str">
            <v>HOOKER JUNCO DIANA ALEJANDRA</v>
          </cell>
          <cell r="H86">
            <v>31</v>
          </cell>
          <cell r="I86">
            <v>0</v>
          </cell>
          <cell r="J86" t="str">
            <v>INFORMACION INCOMPLETA</v>
          </cell>
          <cell r="K86" t="str">
            <v>PROMOCIONES Y CAMPAÑAS</v>
          </cell>
          <cell r="L86" t="str">
            <v>FATAL</v>
          </cell>
          <cell r="M86" t="str">
            <v>No personaliza la llamada, el cliente desea saber sobre promocion, la asesora en ningun momento confirma el numero telefonico mas informa sobre la promocion internacional, se genera un error fatal ya que la linea puede tener activo plan valor unico o plan</v>
          </cell>
          <cell r="N86" t="str">
            <v>L</v>
          </cell>
          <cell r="O86" t="str">
            <v>INFORMACION ERRADA</v>
          </cell>
          <cell r="P86">
            <v>793</v>
          </cell>
        </row>
        <row r="87">
          <cell r="B87">
            <v>0</v>
          </cell>
          <cell r="C87">
            <v>87</v>
          </cell>
          <cell r="E87" t="e">
            <v>#VALUE!</v>
          </cell>
          <cell r="F87" t="e">
            <v>#VALUE!</v>
          </cell>
        </row>
        <row r="88">
          <cell r="B88">
            <v>0</v>
          </cell>
          <cell r="C88">
            <v>88</v>
          </cell>
          <cell r="E88" t="e">
            <v>#VALUE!</v>
          </cell>
          <cell r="F88" t="e">
            <v>#VALUE!</v>
          </cell>
        </row>
        <row r="89">
          <cell r="B89">
            <v>0</v>
          </cell>
          <cell r="C89">
            <v>89</v>
          </cell>
          <cell r="E89" t="e">
            <v>#VALUE!</v>
          </cell>
          <cell r="F89" t="e">
            <v>#VALUE!</v>
          </cell>
        </row>
        <row r="90">
          <cell r="B90">
            <v>0</v>
          </cell>
          <cell r="C90">
            <v>90</v>
          </cell>
          <cell r="E90" t="e">
            <v>#VALUE!</v>
          </cell>
          <cell r="F90" t="e">
            <v>#VALUE!</v>
          </cell>
        </row>
        <row r="91">
          <cell r="B91">
            <v>0</v>
          </cell>
          <cell r="C91">
            <v>91</v>
          </cell>
          <cell r="E91" t="e">
            <v>#VALUE!</v>
          </cell>
          <cell r="F91" t="e">
            <v>#VALUE!</v>
          </cell>
        </row>
        <row r="92">
          <cell r="B92">
            <v>0</v>
          </cell>
          <cell r="C92">
            <v>92</v>
          </cell>
          <cell r="E92" t="e">
            <v>#VALUE!</v>
          </cell>
          <cell r="F92" t="e">
            <v>#VALUE!</v>
          </cell>
        </row>
        <row r="93">
          <cell r="B93">
            <v>0</v>
          </cell>
          <cell r="C93">
            <v>93</v>
          </cell>
          <cell r="E93" t="e">
            <v>#VALUE!</v>
          </cell>
          <cell r="F93" t="e">
            <v>#VALUE!</v>
          </cell>
        </row>
        <row r="94">
          <cell r="B94">
            <v>0</v>
          </cell>
          <cell r="C94">
            <v>94</v>
          </cell>
          <cell r="E94" t="e">
            <v>#VALUE!</v>
          </cell>
          <cell r="F94" t="e">
            <v>#VALUE!</v>
          </cell>
        </row>
        <row r="95">
          <cell r="B95">
            <v>0</v>
          </cell>
          <cell r="C95">
            <v>95</v>
          </cell>
          <cell r="E95" t="e">
            <v>#VALUE!</v>
          </cell>
          <cell r="F95" t="e">
            <v>#VALUE!</v>
          </cell>
        </row>
        <row r="96">
          <cell r="B96">
            <v>0</v>
          </cell>
          <cell r="C96">
            <v>96</v>
          </cell>
          <cell r="E96" t="e">
            <v>#VALUE!</v>
          </cell>
          <cell r="F96" t="e">
            <v>#VALUE!</v>
          </cell>
        </row>
        <row r="97">
          <cell r="B97">
            <v>0</v>
          </cell>
          <cell r="C97">
            <v>97</v>
          </cell>
          <cell r="E97" t="e">
            <v>#VALUE!</v>
          </cell>
          <cell r="F97" t="e">
            <v>#VALUE!</v>
          </cell>
        </row>
        <row r="98">
          <cell r="B98">
            <v>0</v>
          </cell>
          <cell r="C98">
            <v>98</v>
          </cell>
          <cell r="E98" t="e">
            <v>#VALUE!</v>
          </cell>
          <cell r="F98" t="e">
            <v>#VALUE!</v>
          </cell>
        </row>
        <row r="99">
          <cell r="B99">
            <v>0</v>
          </cell>
          <cell r="C99">
            <v>99</v>
          </cell>
          <cell r="E99" t="e">
            <v>#VALUE!</v>
          </cell>
          <cell r="F99" t="e">
            <v>#VALUE!</v>
          </cell>
        </row>
        <row r="100">
          <cell r="B100">
            <v>0</v>
          </cell>
          <cell r="C100">
            <v>100</v>
          </cell>
          <cell r="E100" t="e">
            <v>#VALUE!</v>
          </cell>
          <cell r="F100" t="e">
            <v>#VALUE!</v>
          </cell>
        </row>
        <row r="101">
          <cell r="B101">
            <v>0</v>
          </cell>
          <cell r="C101">
            <v>101</v>
          </cell>
          <cell r="E101" t="e">
            <v>#VALUE!</v>
          </cell>
          <cell r="F101" t="e">
            <v>#VALUE!</v>
          </cell>
        </row>
        <row r="102">
          <cell r="B102">
            <v>0</v>
          </cell>
          <cell r="C102">
            <v>102</v>
          </cell>
          <cell r="E102" t="e">
            <v>#VALUE!</v>
          </cell>
          <cell r="F102" t="e">
            <v>#VALUE!</v>
          </cell>
        </row>
        <row r="103">
          <cell r="B103">
            <v>0</v>
          </cell>
          <cell r="C103">
            <v>103</v>
          </cell>
          <cell r="E103" t="e">
            <v>#VALUE!</v>
          </cell>
          <cell r="F103" t="e">
            <v>#VALUE!</v>
          </cell>
        </row>
        <row r="104">
          <cell r="B104">
            <v>0</v>
          </cell>
          <cell r="C104">
            <v>104</v>
          </cell>
          <cell r="E104" t="e">
            <v>#VALUE!</v>
          </cell>
          <cell r="F104" t="e">
            <v>#VALUE!</v>
          </cell>
        </row>
        <row r="105">
          <cell r="B105">
            <v>0</v>
          </cell>
          <cell r="C105">
            <v>105</v>
          </cell>
          <cell r="E105" t="e">
            <v>#VALUE!</v>
          </cell>
          <cell r="F105" t="e">
            <v>#VALUE!</v>
          </cell>
        </row>
        <row r="106">
          <cell r="B106">
            <v>0</v>
          </cell>
          <cell r="C106">
            <v>106</v>
          </cell>
          <cell r="E106" t="e">
            <v>#VALUE!</v>
          </cell>
          <cell r="F106" t="e">
            <v>#VALUE!</v>
          </cell>
        </row>
        <row r="107">
          <cell r="B107">
            <v>0</v>
          </cell>
          <cell r="C107">
            <v>107</v>
          </cell>
          <cell r="E107" t="e">
            <v>#VALUE!</v>
          </cell>
          <cell r="F107" t="e">
            <v>#VALUE!</v>
          </cell>
        </row>
        <row r="108">
          <cell r="B108">
            <v>0</v>
          </cell>
          <cell r="C108">
            <v>108</v>
          </cell>
          <cell r="E108" t="e">
            <v>#VALUE!</v>
          </cell>
          <cell r="F108" t="e">
            <v>#VALUE!</v>
          </cell>
        </row>
        <row r="109">
          <cell r="B109">
            <v>0</v>
          </cell>
          <cell r="C109">
            <v>109</v>
          </cell>
          <cell r="E109" t="e">
            <v>#VALUE!</v>
          </cell>
          <cell r="F109" t="e">
            <v>#VALUE!</v>
          </cell>
        </row>
        <row r="110">
          <cell r="B110">
            <v>0</v>
          </cell>
          <cell r="C110">
            <v>110</v>
          </cell>
          <cell r="E110" t="e">
            <v>#VALUE!</v>
          </cell>
          <cell r="F110" t="e">
            <v>#VALUE!</v>
          </cell>
        </row>
        <row r="111">
          <cell r="B111">
            <v>0</v>
          </cell>
          <cell r="C111">
            <v>111</v>
          </cell>
          <cell r="E111" t="e">
            <v>#VALUE!</v>
          </cell>
          <cell r="F111" t="e">
            <v>#VALUE!</v>
          </cell>
        </row>
        <row r="112">
          <cell r="B112">
            <v>0</v>
          </cell>
          <cell r="C112">
            <v>112</v>
          </cell>
          <cell r="E112" t="e">
            <v>#VALUE!</v>
          </cell>
          <cell r="F112" t="e">
            <v>#VALUE!</v>
          </cell>
        </row>
        <row r="113">
          <cell r="B113">
            <v>0</v>
          </cell>
          <cell r="C113">
            <v>113</v>
          </cell>
          <cell r="E113" t="e">
            <v>#VALUE!</v>
          </cell>
          <cell r="F113" t="e">
            <v>#VALUE!</v>
          </cell>
        </row>
        <row r="114">
          <cell r="B114">
            <v>0</v>
          </cell>
          <cell r="C114">
            <v>114</v>
          </cell>
          <cell r="E114" t="e">
            <v>#VALUE!</v>
          </cell>
          <cell r="F114" t="e">
            <v>#VALUE!</v>
          </cell>
        </row>
        <row r="115">
          <cell r="B115">
            <v>0</v>
          </cell>
          <cell r="C115">
            <v>115</v>
          </cell>
          <cell r="E115" t="e">
            <v>#VALUE!</v>
          </cell>
          <cell r="F115" t="e">
            <v>#VALUE!</v>
          </cell>
        </row>
        <row r="116">
          <cell r="B116">
            <v>0</v>
          </cell>
          <cell r="C116">
            <v>116</v>
          </cell>
          <cell r="E116" t="e">
            <v>#VALUE!</v>
          </cell>
          <cell r="F116" t="e">
            <v>#VALUE!</v>
          </cell>
        </row>
        <row r="117">
          <cell r="B117">
            <v>0</v>
          </cell>
          <cell r="C117">
            <v>117</v>
          </cell>
          <cell r="E117" t="e">
            <v>#VALUE!</v>
          </cell>
          <cell r="F117" t="e">
            <v>#VALUE!</v>
          </cell>
        </row>
        <row r="118">
          <cell r="B118">
            <v>0</v>
          </cell>
          <cell r="C118">
            <v>118</v>
          </cell>
          <cell r="E118" t="e">
            <v>#VALUE!</v>
          </cell>
          <cell r="F118" t="e">
            <v>#VALUE!</v>
          </cell>
        </row>
        <row r="119">
          <cell r="B119">
            <v>0</v>
          </cell>
          <cell r="C119">
            <v>119</v>
          </cell>
          <cell r="E119" t="e">
            <v>#VALUE!</v>
          </cell>
          <cell r="F119" t="e">
            <v>#VALUE!</v>
          </cell>
        </row>
        <row r="120">
          <cell r="B120">
            <v>0</v>
          </cell>
          <cell r="C120">
            <v>120</v>
          </cell>
          <cell r="E120" t="e">
            <v>#VALUE!</v>
          </cell>
          <cell r="F120" t="e">
            <v>#VALUE!</v>
          </cell>
        </row>
        <row r="121">
          <cell r="B121">
            <v>0</v>
          </cell>
          <cell r="C121">
            <v>121</v>
          </cell>
          <cell r="E121" t="e">
            <v>#VALUE!</v>
          </cell>
          <cell r="F121" t="e">
            <v>#VALUE!</v>
          </cell>
        </row>
        <row r="122">
          <cell r="B122">
            <v>0</v>
          </cell>
          <cell r="C122">
            <v>122</v>
          </cell>
          <cell r="E122" t="e">
            <v>#VALUE!</v>
          </cell>
          <cell r="F122" t="e">
            <v>#VALUE!</v>
          </cell>
        </row>
        <row r="123">
          <cell r="B123">
            <v>0</v>
          </cell>
          <cell r="C123">
            <v>123</v>
          </cell>
          <cell r="E123" t="e">
            <v>#VALUE!</v>
          </cell>
          <cell r="F123" t="e">
            <v>#VALUE!</v>
          </cell>
        </row>
        <row r="124">
          <cell r="B124">
            <v>0</v>
          </cell>
          <cell r="C124">
            <v>124</v>
          </cell>
          <cell r="E124" t="e">
            <v>#VALUE!</v>
          </cell>
          <cell r="F124" t="e">
            <v>#VALUE!</v>
          </cell>
        </row>
        <row r="125">
          <cell r="B125">
            <v>0</v>
          </cell>
          <cell r="C125">
            <v>125</v>
          </cell>
          <cell r="E125" t="e">
            <v>#VALUE!</v>
          </cell>
          <cell r="F125" t="e">
            <v>#VALUE!</v>
          </cell>
        </row>
        <row r="126">
          <cell r="B126">
            <v>0</v>
          </cell>
          <cell r="C126">
            <v>126</v>
          </cell>
          <cell r="E126" t="e">
            <v>#VALUE!</v>
          </cell>
          <cell r="F126" t="e">
            <v>#VALUE!</v>
          </cell>
        </row>
        <row r="127">
          <cell r="B127">
            <v>0</v>
          </cell>
          <cell r="C127">
            <v>127</v>
          </cell>
          <cell r="E127" t="e">
            <v>#VALUE!</v>
          </cell>
          <cell r="F127" t="e">
            <v>#VALUE!</v>
          </cell>
        </row>
        <row r="128">
          <cell r="B128">
            <v>0</v>
          </cell>
          <cell r="C128">
            <v>128</v>
          </cell>
          <cell r="E128" t="e">
            <v>#VALUE!</v>
          </cell>
          <cell r="F128" t="e">
            <v>#VALUE!</v>
          </cell>
        </row>
        <row r="129">
          <cell r="B129">
            <v>0</v>
          </cell>
          <cell r="C129">
            <v>129</v>
          </cell>
          <cell r="E129" t="e">
            <v>#VALUE!</v>
          </cell>
          <cell r="F129" t="e">
            <v>#VALUE!</v>
          </cell>
        </row>
        <row r="130">
          <cell r="B130">
            <v>0</v>
          </cell>
          <cell r="C130">
            <v>130</v>
          </cell>
          <cell r="E130" t="e">
            <v>#VALUE!</v>
          </cell>
          <cell r="F130" t="e">
            <v>#VALUE!</v>
          </cell>
        </row>
        <row r="131">
          <cell r="B131">
            <v>0</v>
          </cell>
          <cell r="C131">
            <v>131</v>
          </cell>
          <cell r="E131" t="e">
            <v>#VALUE!</v>
          </cell>
          <cell r="F131" t="e">
            <v>#VALUE!</v>
          </cell>
        </row>
        <row r="132">
          <cell r="B132">
            <v>0</v>
          </cell>
          <cell r="C132">
            <v>132</v>
          </cell>
          <cell r="E132" t="e">
            <v>#VALUE!</v>
          </cell>
          <cell r="F132" t="e">
            <v>#VALUE!</v>
          </cell>
        </row>
        <row r="133">
          <cell r="B133">
            <v>0</v>
          </cell>
          <cell r="C133">
            <v>133</v>
          </cell>
          <cell r="E133" t="e">
            <v>#VALUE!</v>
          </cell>
          <cell r="F133" t="e">
            <v>#VALUE!</v>
          </cell>
        </row>
        <row r="134">
          <cell r="B134">
            <v>0</v>
          </cell>
          <cell r="C134">
            <v>134</v>
          </cell>
          <cell r="E134" t="e">
            <v>#VALUE!</v>
          </cell>
          <cell r="F134" t="e">
            <v>#VALUE!</v>
          </cell>
        </row>
        <row r="135">
          <cell r="B135">
            <v>0</v>
          </cell>
          <cell r="C135">
            <v>135</v>
          </cell>
          <cell r="E135" t="e">
            <v>#VALUE!</v>
          </cell>
          <cell r="F135" t="e">
            <v>#VALUE!</v>
          </cell>
        </row>
        <row r="136">
          <cell r="B136">
            <v>0</v>
          </cell>
          <cell r="C136">
            <v>136</v>
          </cell>
          <cell r="E136" t="e">
            <v>#VALUE!</v>
          </cell>
          <cell r="F136" t="e">
            <v>#VALUE!</v>
          </cell>
        </row>
        <row r="137">
          <cell r="B137">
            <v>0</v>
          </cell>
          <cell r="C137">
            <v>137</v>
          </cell>
          <cell r="E137" t="e">
            <v>#VALUE!</v>
          </cell>
          <cell r="F137" t="e">
            <v>#VALUE!</v>
          </cell>
        </row>
        <row r="138">
          <cell r="B138">
            <v>0</v>
          </cell>
          <cell r="C138">
            <v>138</v>
          </cell>
          <cell r="E138" t="e">
            <v>#VALUE!</v>
          </cell>
          <cell r="F138" t="e">
            <v>#VALUE!</v>
          </cell>
        </row>
        <row r="139">
          <cell r="B139">
            <v>0</v>
          </cell>
          <cell r="C139">
            <v>139</v>
          </cell>
          <cell r="E139" t="e">
            <v>#VALUE!</v>
          </cell>
          <cell r="F139" t="e">
            <v>#VALUE!</v>
          </cell>
        </row>
        <row r="140">
          <cell r="B140">
            <v>0</v>
          </cell>
          <cell r="C140">
            <v>140</v>
          </cell>
          <cell r="E140" t="e">
            <v>#VALUE!</v>
          </cell>
          <cell r="F140" t="e">
            <v>#VALUE!</v>
          </cell>
        </row>
        <row r="141">
          <cell r="B141">
            <v>0</v>
          </cell>
          <cell r="C141">
            <v>141</v>
          </cell>
          <cell r="E141" t="e">
            <v>#VALUE!</v>
          </cell>
          <cell r="F141" t="e">
            <v>#VALUE!</v>
          </cell>
        </row>
        <row r="142">
          <cell r="B142">
            <v>0</v>
          </cell>
          <cell r="C142">
            <v>142</v>
          </cell>
          <cell r="E142" t="e">
            <v>#VALUE!</v>
          </cell>
          <cell r="F142" t="e">
            <v>#VALUE!</v>
          </cell>
        </row>
        <row r="143">
          <cell r="B143">
            <v>0</v>
          </cell>
          <cell r="C143">
            <v>143</v>
          </cell>
          <cell r="E143" t="e">
            <v>#VALUE!</v>
          </cell>
          <cell r="F143" t="e">
            <v>#VALUE!</v>
          </cell>
        </row>
        <row r="144">
          <cell r="B144">
            <v>0</v>
          </cell>
          <cell r="C144">
            <v>144</v>
          </cell>
          <cell r="E144" t="e">
            <v>#VALUE!</v>
          </cell>
          <cell r="F144" t="e">
            <v>#VALUE!</v>
          </cell>
        </row>
        <row r="145">
          <cell r="B145">
            <v>0</v>
          </cell>
          <cell r="C145">
            <v>145</v>
          </cell>
          <cell r="E145" t="e">
            <v>#VALUE!</v>
          </cell>
          <cell r="F145" t="e">
            <v>#VALUE!</v>
          </cell>
        </row>
        <row r="146">
          <cell r="B146">
            <v>0</v>
          </cell>
          <cell r="C146">
            <v>146</v>
          </cell>
          <cell r="E146" t="e">
            <v>#VALUE!</v>
          </cell>
          <cell r="F146" t="e">
            <v>#VALUE!</v>
          </cell>
        </row>
        <row r="147">
          <cell r="B147">
            <v>0</v>
          </cell>
          <cell r="C147">
            <v>147</v>
          </cell>
          <cell r="E147" t="e">
            <v>#VALUE!</v>
          </cell>
          <cell r="F147" t="e">
            <v>#VALUE!</v>
          </cell>
        </row>
        <row r="148">
          <cell r="B148">
            <v>0</v>
          </cell>
          <cell r="C148">
            <v>148</v>
          </cell>
          <cell r="E148" t="e">
            <v>#VALUE!</v>
          </cell>
          <cell r="F148" t="e">
            <v>#VALUE!</v>
          </cell>
        </row>
        <row r="149">
          <cell r="B149">
            <v>0</v>
          </cell>
          <cell r="C149">
            <v>149</v>
          </cell>
          <cell r="E149" t="e">
            <v>#VALUE!</v>
          </cell>
          <cell r="F149" t="e">
            <v>#VALUE!</v>
          </cell>
        </row>
        <row r="150">
          <cell r="B150">
            <v>0</v>
          </cell>
          <cell r="C150">
            <v>150</v>
          </cell>
          <cell r="E150" t="e">
            <v>#VALUE!</v>
          </cell>
          <cell r="F150" t="e">
            <v>#VALUE!</v>
          </cell>
        </row>
        <row r="151">
          <cell r="B151">
            <v>0</v>
          </cell>
          <cell r="C151">
            <v>151</v>
          </cell>
          <cell r="E151" t="e">
            <v>#VALUE!</v>
          </cell>
          <cell r="F151" t="e">
            <v>#VALUE!</v>
          </cell>
        </row>
        <row r="152">
          <cell r="B152">
            <v>0</v>
          </cell>
          <cell r="C152">
            <v>152</v>
          </cell>
          <cell r="E152" t="e">
            <v>#VALUE!</v>
          </cell>
          <cell r="F152" t="e">
            <v>#VALUE!</v>
          </cell>
        </row>
        <row r="153">
          <cell r="B153">
            <v>0</v>
          </cell>
          <cell r="C153">
            <v>153</v>
          </cell>
          <cell r="E153" t="e">
            <v>#VALUE!</v>
          </cell>
          <cell r="F153" t="e">
            <v>#VALUE!</v>
          </cell>
        </row>
        <row r="154">
          <cell r="B154">
            <v>0</v>
          </cell>
          <cell r="C154">
            <v>154</v>
          </cell>
          <cell r="E154" t="e">
            <v>#VALUE!</v>
          </cell>
          <cell r="F154" t="e">
            <v>#VALUE!</v>
          </cell>
        </row>
        <row r="155">
          <cell r="B155">
            <v>0</v>
          </cell>
          <cell r="C155">
            <v>155</v>
          </cell>
          <cell r="E155" t="e">
            <v>#VALUE!</v>
          </cell>
          <cell r="F155" t="e">
            <v>#VALUE!</v>
          </cell>
        </row>
        <row r="156">
          <cell r="B156">
            <v>0</v>
          </cell>
          <cell r="C156">
            <v>156</v>
          </cell>
          <cell r="E156" t="e">
            <v>#VALUE!</v>
          </cell>
          <cell r="F156" t="e">
            <v>#VALUE!</v>
          </cell>
        </row>
        <row r="157">
          <cell r="B157">
            <v>0</v>
          </cell>
          <cell r="C157">
            <v>157</v>
          </cell>
          <cell r="E157" t="e">
            <v>#VALUE!</v>
          </cell>
          <cell r="F157" t="e">
            <v>#VALUE!</v>
          </cell>
        </row>
        <row r="158">
          <cell r="B158">
            <v>0</v>
          </cell>
          <cell r="C158">
            <v>158</v>
          </cell>
          <cell r="E158" t="e">
            <v>#VALUE!</v>
          </cell>
          <cell r="F158" t="e">
            <v>#VALUE!</v>
          </cell>
        </row>
        <row r="159">
          <cell r="B159">
            <v>0</v>
          </cell>
          <cell r="C159">
            <v>159</v>
          </cell>
          <cell r="E159" t="e">
            <v>#VALUE!</v>
          </cell>
          <cell r="F159" t="e">
            <v>#VALUE!</v>
          </cell>
        </row>
        <row r="160">
          <cell r="B160">
            <v>0</v>
          </cell>
          <cell r="C160">
            <v>160</v>
          </cell>
          <cell r="E160" t="e">
            <v>#VALUE!</v>
          </cell>
          <cell r="F160" t="e">
            <v>#VALUE!</v>
          </cell>
        </row>
        <row r="161">
          <cell r="B161">
            <v>0</v>
          </cell>
          <cell r="C161">
            <v>161</v>
          </cell>
          <cell r="E161" t="e">
            <v>#VALUE!</v>
          </cell>
          <cell r="F161" t="e">
            <v>#VALUE!</v>
          </cell>
        </row>
        <row r="162">
          <cell r="B162">
            <v>0</v>
          </cell>
          <cell r="C162">
            <v>162</v>
          </cell>
          <cell r="E162" t="e">
            <v>#VALUE!</v>
          </cell>
          <cell r="F162" t="e">
            <v>#VALUE!</v>
          </cell>
        </row>
        <row r="163">
          <cell r="B163">
            <v>0</v>
          </cell>
          <cell r="C163">
            <v>163</v>
          </cell>
          <cell r="E163" t="e">
            <v>#VALUE!</v>
          </cell>
          <cell r="F163" t="e">
            <v>#VALUE!</v>
          </cell>
        </row>
        <row r="164">
          <cell r="B164">
            <v>0</v>
          </cell>
          <cell r="C164">
            <v>164</v>
          </cell>
          <cell r="E164" t="e">
            <v>#VALUE!</v>
          </cell>
          <cell r="F164" t="e">
            <v>#VALUE!</v>
          </cell>
        </row>
        <row r="165">
          <cell r="B165">
            <v>0</v>
          </cell>
          <cell r="C165">
            <v>165</v>
          </cell>
          <cell r="E165" t="e">
            <v>#VALUE!</v>
          </cell>
          <cell r="F165" t="e">
            <v>#VALUE!</v>
          </cell>
        </row>
        <row r="166">
          <cell r="B166">
            <v>0</v>
          </cell>
          <cell r="C166">
            <v>166</v>
          </cell>
          <cell r="E166" t="e">
            <v>#VALUE!</v>
          </cell>
          <cell r="F166" t="e">
            <v>#VALUE!</v>
          </cell>
        </row>
        <row r="167">
          <cell r="B167">
            <v>0</v>
          </cell>
          <cell r="C167">
            <v>167</v>
          </cell>
          <cell r="E167" t="e">
            <v>#VALUE!</v>
          </cell>
          <cell r="F167" t="e">
            <v>#VALUE!</v>
          </cell>
        </row>
        <row r="168">
          <cell r="B168">
            <v>0</v>
          </cell>
          <cell r="C168">
            <v>168</v>
          </cell>
          <cell r="E168" t="e">
            <v>#VALUE!</v>
          </cell>
          <cell r="F168" t="e">
            <v>#VALUE!</v>
          </cell>
        </row>
        <row r="169">
          <cell r="B169">
            <v>0</v>
          </cell>
          <cell r="C169">
            <v>169</v>
          </cell>
          <cell r="E169" t="e">
            <v>#VALUE!</v>
          </cell>
          <cell r="F169" t="e">
            <v>#VALUE!</v>
          </cell>
        </row>
        <row r="170">
          <cell r="B170">
            <v>0</v>
          </cell>
          <cell r="C170">
            <v>170</v>
          </cell>
          <cell r="E170" t="e">
            <v>#VALUE!</v>
          </cell>
          <cell r="F170" t="e">
            <v>#VALUE!</v>
          </cell>
        </row>
        <row r="171">
          <cell r="B171">
            <v>0</v>
          </cell>
          <cell r="C171">
            <v>171</v>
          </cell>
          <cell r="E171" t="e">
            <v>#VALUE!</v>
          </cell>
          <cell r="F171" t="e">
            <v>#VALUE!</v>
          </cell>
        </row>
        <row r="172">
          <cell r="B172">
            <v>0</v>
          </cell>
          <cell r="C172">
            <v>172</v>
          </cell>
          <cell r="E172" t="e">
            <v>#VALUE!</v>
          </cell>
          <cell r="F172" t="e">
            <v>#VALUE!</v>
          </cell>
        </row>
        <row r="173">
          <cell r="B173">
            <v>0</v>
          </cell>
          <cell r="C173">
            <v>173</v>
          </cell>
          <cell r="E173" t="e">
            <v>#VALUE!</v>
          </cell>
          <cell r="F173" t="e">
            <v>#VALUE!</v>
          </cell>
        </row>
        <row r="174">
          <cell r="B174">
            <v>0</v>
          </cell>
          <cell r="C174">
            <v>174</v>
          </cell>
          <cell r="E174" t="e">
            <v>#VALUE!</v>
          </cell>
          <cell r="F174" t="e">
            <v>#VALUE!</v>
          </cell>
        </row>
        <row r="175">
          <cell r="B175">
            <v>0</v>
          </cell>
          <cell r="C175">
            <v>175</v>
          </cell>
          <cell r="E175" t="e">
            <v>#VALUE!</v>
          </cell>
          <cell r="F175" t="e">
            <v>#VALUE!</v>
          </cell>
        </row>
        <row r="176">
          <cell r="B176">
            <v>0</v>
          </cell>
          <cell r="C176">
            <v>176</v>
          </cell>
          <cell r="E176" t="e">
            <v>#VALUE!</v>
          </cell>
          <cell r="F176" t="e">
            <v>#VALUE!</v>
          </cell>
        </row>
        <row r="177">
          <cell r="B177">
            <v>0</v>
          </cell>
          <cell r="C177">
            <v>177</v>
          </cell>
          <cell r="E177" t="e">
            <v>#VALUE!</v>
          </cell>
          <cell r="F177" t="e">
            <v>#VALUE!</v>
          </cell>
        </row>
        <row r="178">
          <cell r="B178">
            <v>0</v>
          </cell>
          <cell r="C178">
            <v>178</v>
          </cell>
          <cell r="E178" t="e">
            <v>#VALUE!</v>
          </cell>
          <cell r="F178" t="e">
            <v>#VALUE!</v>
          </cell>
        </row>
        <row r="179">
          <cell r="B179">
            <v>0</v>
          </cell>
          <cell r="C179">
            <v>179</v>
          </cell>
          <cell r="E179" t="e">
            <v>#VALUE!</v>
          </cell>
          <cell r="F179" t="e">
            <v>#VALUE!</v>
          </cell>
        </row>
        <row r="180">
          <cell r="B180">
            <v>0</v>
          </cell>
          <cell r="C180">
            <v>180</v>
          </cell>
          <cell r="E180" t="e">
            <v>#VALUE!</v>
          </cell>
          <cell r="F180" t="e">
            <v>#VALUE!</v>
          </cell>
        </row>
        <row r="181">
          <cell r="B181">
            <v>0</v>
          </cell>
          <cell r="C181">
            <v>181</v>
          </cell>
          <cell r="E181" t="e">
            <v>#VALUE!</v>
          </cell>
          <cell r="F181" t="e">
            <v>#VALUE!</v>
          </cell>
        </row>
        <row r="182">
          <cell r="B182">
            <v>0</v>
          </cell>
          <cell r="C182">
            <v>182</v>
          </cell>
          <cell r="E182" t="e">
            <v>#VALUE!</v>
          </cell>
          <cell r="F182" t="e">
            <v>#VALUE!</v>
          </cell>
        </row>
        <row r="183">
          <cell r="B183">
            <v>0</v>
          </cell>
          <cell r="C183">
            <v>183</v>
          </cell>
          <cell r="E183" t="e">
            <v>#VALUE!</v>
          </cell>
          <cell r="F183" t="e">
            <v>#VALUE!</v>
          </cell>
        </row>
        <row r="184">
          <cell r="B184">
            <v>0</v>
          </cell>
          <cell r="C184">
            <v>184</v>
          </cell>
          <cell r="E184" t="e">
            <v>#VALUE!</v>
          </cell>
          <cell r="F184" t="e">
            <v>#VALUE!</v>
          </cell>
        </row>
        <row r="185">
          <cell r="B185">
            <v>0</v>
          </cell>
          <cell r="C185">
            <v>185</v>
          </cell>
          <cell r="E185" t="e">
            <v>#VALUE!</v>
          </cell>
          <cell r="F185" t="e">
            <v>#VALUE!</v>
          </cell>
        </row>
        <row r="186">
          <cell r="B186">
            <v>0</v>
          </cell>
          <cell r="C186">
            <v>186</v>
          </cell>
          <cell r="E186" t="e">
            <v>#VALUE!</v>
          </cell>
          <cell r="F186" t="e">
            <v>#VALUE!</v>
          </cell>
        </row>
        <row r="187">
          <cell r="B187">
            <v>0</v>
          </cell>
          <cell r="C187">
            <v>187</v>
          </cell>
          <cell r="E187" t="e">
            <v>#VALUE!</v>
          </cell>
          <cell r="F187" t="e">
            <v>#VALUE!</v>
          </cell>
        </row>
        <row r="188">
          <cell r="B188">
            <v>0</v>
          </cell>
          <cell r="C188">
            <v>188</v>
          </cell>
          <cell r="E188" t="e">
            <v>#VALUE!</v>
          </cell>
          <cell r="F188" t="e">
            <v>#VALUE!</v>
          </cell>
        </row>
        <row r="189">
          <cell r="B189">
            <v>0</v>
          </cell>
          <cell r="C189">
            <v>189</v>
          </cell>
          <cell r="E189" t="e">
            <v>#VALUE!</v>
          </cell>
          <cell r="F189" t="e">
            <v>#VALUE!</v>
          </cell>
        </row>
        <row r="190">
          <cell r="B190">
            <v>0</v>
          </cell>
          <cell r="C190">
            <v>190</v>
          </cell>
          <cell r="E190" t="e">
            <v>#VALUE!</v>
          </cell>
          <cell r="F190" t="e">
            <v>#VALUE!</v>
          </cell>
        </row>
        <row r="191">
          <cell r="B191">
            <v>0</v>
          </cell>
          <cell r="C191">
            <v>191</v>
          </cell>
          <cell r="E191" t="e">
            <v>#VALUE!</v>
          </cell>
          <cell r="F191" t="e">
            <v>#VALUE!</v>
          </cell>
        </row>
        <row r="192">
          <cell r="B192">
            <v>0</v>
          </cell>
          <cell r="C192">
            <v>192</v>
          </cell>
          <cell r="E192" t="e">
            <v>#VALUE!</v>
          </cell>
          <cell r="F192" t="e">
            <v>#VALUE!</v>
          </cell>
        </row>
        <row r="193">
          <cell r="B193">
            <v>0</v>
          </cell>
          <cell r="C193">
            <v>193</v>
          </cell>
          <cell r="E193" t="e">
            <v>#VALUE!</v>
          </cell>
          <cell r="F193" t="e">
            <v>#VALUE!</v>
          </cell>
        </row>
        <row r="194">
          <cell r="B194">
            <v>0</v>
          </cell>
          <cell r="C194">
            <v>194</v>
          </cell>
          <cell r="E194" t="e">
            <v>#VALUE!</v>
          </cell>
          <cell r="F194" t="e">
            <v>#VALUE!</v>
          </cell>
        </row>
        <row r="195">
          <cell r="B195">
            <v>0</v>
          </cell>
          <cell r="C195">
            <v>195</v>
          </cell>
          <cell r="E195" t="e">
            <v>#VALUE!</v>
          </cell>
          <cell r="F195" t="e">
            <v>#VALUE!</v>
          </cell>
        </row>
        <row r="196">
          <cell r="B196">
            <v>0</v>
          </cell>
          <cell r="C196">
            <v>196</v>
          </cell>
          <cell r="E196" t="e">
            <v>#VALUE!</v>
          </cell>
          <cell r="F196" t="e">
            <v>#VALUE!</v>
          </cell>
        </row>
        <row r="197">
          <cell r="B197">
            <v>0</v>
          </cell>
          <cell r="C197">
            <v>197</v>
          </cell>
          <cell r="E197" t="e">
            <v>#VALUE!</v>
          </cell>
          <cell r="F197" t="e">
            <v>#VALUE!</v>
          </cell>
        </row>
        <row r="198">
          <cell r="B198">
            <v>0</v>
          </cell>
          <cell r="C198">
            <v>198</v>
          </cell>
          <cell r="E198" t="e">
            <v>#VALUE!</v>
          </cell>
          <cell r="F198" t="e">
            <v>#VALUE!</v>
          </cell>
        </row>
        <row r="199">
          <cell r="B199">
            <v>0</v>
          </cell>
          <cell r="C199">
            <v>199</v>
          </cell>
          <cell r="E199" t="e">
            <v>#VALUE!</v>
          </cell>
          <cell r="F199" t="e">
            <v>#VALUE!</v>
          </cell>
        </row>
        <row r="200">
          <cell r="B200">
            <v>0</v>
          </cell>
          <cell r="C200">
            <v>200</v>
          </cell>
          <cell r="E200" t="e">
            <v>#VALUE!</v>
          </cell>
          <cell r="F200" t="e">
            <v>#VALUE!</v>
          </cell>
        </row>
        <row r="201">
          <cell r="B201">
            <v>0</v>
          </cell>
          <cell r="C201">
            <v>201</v>
          </cell>
          <cell r="E201" t="e">
            <v>#VALUE!</v>
          </cell>
          <cell r="F201" t="e">
            <v>#VALUE!</v>
          </cell>
        </row>
        <row r="202">
          <cell r="B202">
            <v>0</v>
          </cell>
          <cell r="C202">
            <v>202</v>
          </cell>
          <cell r="E202" t="e">
            <v>#VALUE!</v>
          </cell>
          <cell r="F202" t="e">
            <v>#VALUE!</v>
          </cell>
        </row>
        <row r="203">
          <cell r="B203">
            <v>0</v>
          </cell>
          <cell r="C203">
            <v>203</v>
          </cell>
          <cell r="E203" t="e">
            <v>#VALUE!</v>
          </cell>
          <cell r="F203" t="e">
            <v>#VALUE!</v>
          </cell>
        </row>
        <row r="204">
          <cell r="B204">
            <v>0</v>
          </cell>
          <cell r="C204">
            <v>204</v>
          </cell>
          <cell r="E204" t="e">
            <v>#VALUE!</v>
          </cell>
          <cell r="F204" t="e">
            <v>#VALUE!</v>
          </cell>
        </row>
        <row r="205">
          <cell r="B205">
            <v>0</v>
          </cell>
          <cell r="C205">
            <v>205</v>
          </cell>
          <cell r="E205" t="e">
            <v>#VALUE!</v>
          </cell>
          <cell r="F205" t="e">
            <v>#VALUE!</v>
          </cell>
        </row>
        <row r="206">
          <cell r="B206">
            <v>0</v>
          </cell>
          <cell r="C206">
            <v>206</v>
          </cell>
          <cell r="E206" t="e">
            <v>#VALUE!</v>
          </cell>
          <cell r="F206" t="e">
            <v>#VALUE!</v>
          </cell>
        </row>
        <row r="207">
          <cell r="B207">
            <v>0</v>
          </cell>
          <cell r="C207">
            <v>207</v>
          </cell>
          <cell r="E207" t="e">
            <v>#VALUE!</v>
          </cell>
          <cell r="F207" t="e">
            <v>#VALUE!</v>
          </cell>
        </row>
        <row r="208">
          <cell r="B208">
            <v>0</v>
          </cell>
          <cell r="C208">
            <v>208</v>
          </cell>
          <cell r="E208" t="e">
            <v>#VALUE!</v>
          </cell>
          <cell r="F208" t="e">
            <v>#VALUE!</v>
          </cell>
        </row>
        <row r="209">
          <cell r="B209">
            <v>0</v>
          </cell>
          <cell r="C209">
            <v>209</v>
          </cell>
          <cell r="E209" t="e">
            <v>#VALUE!</v>
          </cell>
          <cell r="F209" t="e">
            <v>#VALUE!</v>
          </cell>
        </row>
        <row r="210">
          <cell r="B210">
            <v>0</v>
          </cell>
          <cell r="C210">
            <v>210</v>
          </cell>
          <cell r="E210" t="e">
            <v>#VALUE!</v>
          </cell>
          <cell r="F210" t="e">
            <v>#VALUE!</v>
          </cell>
        </row>
        <row r="211">
          <cell r="B211">
            <v>0</v>
          </cell>
          <cell r="C211">
            <v>211</v>
          </cell>
          <cell r="E211" t="e">
            <v>#VALUE!</v>
          </cell>
          <cell r="F211" t="e">
            <v>#VALUE!</v>
          </cell>
        </row>
        <row r="212">
          <cell r="B212">
            <v>0</v>
          </cell>
          <cell r="C212">
            <v>212</v>
          </cell>
          <cell r="E212" t="e">
            <v>#VALUE!</v>
          </cell>
          <cell r="F212" t="e">
            <v>#VALUE!</v>
          </cell>
        </row>
        <row r="213">
          <cell r="B213">
            <v>0</v>
          </cell>
          <cell r="C213">
            <v>213</v>
          </cell>
          <cell r="E213" t="e">
            <v>#VALUE!</v>
          </cell>
          <cell r="F213" t="e">
            <v>#VALUE!</v>
          </cell>
        </row>
        <row r="214">
          <cell r="B214">
            <v>0</v>
          </cell>
          <cell r="C214">
            <v>214</v>
          </cell>
          <cell r="E214" t="e">
            <v>#VALUE!</v>
          </cell>
          <cell r="F214" t="e">
            <v>#VALUE!</v>
          </cell>
        </row>
        <row r="215">
          <cell r="B215">
            <v>0</v>
          </cell>
          <cell r="C215">
            <v>215</v>
          </cell>
          <cell r="E215" t="e">
            <v>#VALUE!</v>
          </cell>
          <cell r="F215" t="e">
            <v>#VALUE!</v>
          </cell>
        </row>
        <row r="216">
          <cell r="B216">
            <v>0</v>
          </cell>
          <cell r="C216">
            <v>216</v>
          </cell>
          <cell r="E216" t="e">
            <v>#VALUE!</v>
          </cell>
          <cell r="F216" t="e">
            <v>#VALUE!</v>
          </cell>
        </row>
        <row r="217">
          <cell r="B217">
            <v>0</v>
          </cell>
          <cell r="C217">
            <v>217</v>
          </cell>
          <cell r="E217" t="e">
            <v>#VALUE!</v>
          </cell>
          <cell r="F217" t="e">
            <v>#VALUE!</v>
          </cell>
        </row>
        <row r="218">
          <cell r="B218">
            <v>0</v>
          </cell>
          <cell r="C218">
            <v>218</v>
          </cell>
          <cell r="E218" t="e">
            <v>#VALUE!</v>
          </cell>
          <cell r="F218" t="e">
            <v>#VALUE!</v>
          </cell>
        </row>
        <row r="219">
          <cell r="B219">
            <v>0</v>
          </cell>
          <cell r="C219">
            <v>219</v>
          </cell>
          <cell r="E219" t="e">
            <v>#VALUE!</v>
          </cell>
          <cell r="F219" t="e">
            <v>#VALUE!</v>
          </cell>
        </row>
        <row r="220">
          <cell r="B220">
            <v>0</v>
          </cell>
          <cell r="C220">
            <v>220</v>
          </cell>
          <cell r="E220" t="e">
            <v>#VALUE!</v>
          </cell>
          <cell r="F220" t="e">
            <v>#VALUE!</v>
          </cell>
        </row>
        <row r="221">
          <cell r="B221">
            <v>0</v>
          </cell>
          <cell r="C221">
            <v>221</v>
          </cell>
          <cell r="E221" t="e">
            <v>#VALUE!</v>
          </cell>
          <cell r="F221" t="e">
            <v>#VALUE!</v>
          </cell>
        </row>
        <row r="222">
          <cell r="B222">
            <v>0</v>
          </cell>
          <cell r="C222">
            <v>222</v>
          </cell>
          <cell r="E222" t="e">
            <v>#VALUE!</v>
          </cell>
          <cell r="F222" t="e">
            <v>#VALUE!</v>
          </cell>
        </row>
        <row r="223">
          <cell r="B223">
            <v>0</v>
          </cell>
          <cell r="C223">
            <v>223</v>
          </cell>
          <cell r="E223" t="e">
            <v>#VALUE!</v>
          </cell>
          <cell r="F223" t="e">
            <v>#VALUE!</v>
          </cell>
        </row>
        <row r="224">
          <cell r="B224">
            <v>0</v>
          </cell>
          <cell r="C224">
            <v>224</v>
          </cell>
          <cell r="E224" t="e">
            <v>#VALUE!</v>
          </cell>
          <cell r="F224" t="e">
            <v>#VALUE!</v>
          </cell>
        </row>
        <row r="225">
          <cell r="B225">
            <v>0</v>
          </cell>
          <cell r="C225">
            <v>225</v>
          </cell>
          <cell r="E225" t="e">
            <v>#VALUE!</v>
          </cell>
          <cell r="F225" t="e">
            <v>#VALUE!</v>
          </cell>
        </row>
        <row r="226">
          <cell r="B226">
            <v>0</v>
          </cell>
          <cell r="C226">
            <v>226</v>
          </cell>
          <cell r="E226" t="e">
            <v>#VALUE!</v>
          </cell>
          <cell r="F226" t="e">
            <v>#VALUE!</v>
          </cell>
        </row>
        <row r="227">
          <cell r="B227">
            <v>0</v>
          </cell>
          <cell r="C227">
            <v>227</v>
          </cell>
          <cell r="E227" t="e">
            <v>#VALUE!</v>
          </cell>
          <cell r="F227" t="e">
            <v>#VALUE!</v>
          </cell>
        </row>
        <row r="228">
          <cell r="B228">
            <v>0</v>
          </cell>
          <cell r="C228">
            <v>228</v>
          </cell>
          <cell r="E228" t="e">
            <v>#VALUE!</v>
          </cell>
          <cell r="F228" t="e">
            <v>#VALUE!</v>
          </cell>
        </row>
        <row r="229">
          <cell r="B229">
            <v>0</v>
          </cell>
          <cell r="C229">
            <v>229</v>
          </cell>
          <cell r="E229" t="e">
            <v>#VALUE!</v>
          </cell>
          <cell r="F229" t="e">
            <v>#VALUE!</v>
          </cell>
        </row>
        <row r="230">
          <cell r="B230">
            <v>0</v>
          </cell>
          <cell r="C230">
            <v>230</v>
          </cell>
          <cell r="E230" t="e">
            <v>#VALUE!</v>
          </cell>
          <cell r="F230" t="e">
            <v>#VALUE!</v>
          </cell>
        </row>
        <row r="231">
          <cell r="B231">
            <v>0</v>
          </cell>
          <cell r="C231">
            <v>231</v>
          </cell>
          <cell r="E231" t="e">
            <v>#VALUE!</v>
          </cell>
          <cell r="F231" t="e">
            <v>#VALUE!</v>
          </cell>
        </row>
        <row r="232">
          <cell r="B232">
            <v>0</v>
          </cell>
          <cell r="C232">
            <v>232</v>
          </cell>
          <cell r="E232" t="e">
            <v>#VALUE!</v>
          </cell>
          <cell r="F232" t="e">
            <v>#VALUE!</v>
          </cell>
        </row>
        <row r="233">
          <cell r="B233">
            <v>0</v>
          </cell>
          <cell r="C233">
            <v>233</v>
          </cell>
          <cell r="E233" t="e">
            <v>#VALUE!</v>
          </cell>
          <cell r="F233" t="e">
            <v>#VALUE!</v>
          </cell>
        </row>
        <row r="234">
          <cell r="B234">
            <v>0</v>
          </cell>
          <cell r="C234">
            <v>234</v>
          </cell>
          <cell r="E234" t="e">
            <v>#VALUE!</v>
          </cell>
          <cell r="F234" t="e">
            <v>#VALUE!</v>
          </cell>
        </row>
        <row r="235">
          <cell r="B235">
            <v>0</v>
          </cell>
          <cell r="C235">
            <v>235</v>
          </cell>
          <cell r="E235" t="e">
            <v>#VALUE!</v>
          </cell>
          <cell r="F235" t="e">
            <v>#VALUE!</v>
          </cell>
        </row>
        <row r="236">
          <cell r="B236">
            <v>0</v>
          </cell>
          <cell r="C236">
            <v>236</v>
          </cell>
          <cell r="E236" t="e">
            <v>#VALUE!</v>
          </cell>
          <cell r="F236" t="e">
            <v>#VALUE!</v>
          </cell>
        </row>
        <row r="237">
          <cell r="B237">
            <v>0</v>
          </cell>
          <cell r="C237">
            <v>237</v>
          </cell>
          <cell r="E237" t="e">
            <v>#VALUE!</v>
          </cell>
          <cell r="F237" t="e">
            <v>#VALUE!</v>
          </cell>
        </row>
        <row r="238">
          <cell r="B238">
            <v>0</v>
          </cell>
          <cell r="C238">
            <v>238</v>
          </cell>
          <cell r="E238" t="e">
            <v>#VALUE!</v>
          </cell>
          <cell r="F238" t="e">
            <v>#VALUE!</v>
          </cell>
        </row>
        <row r="239">
          <cell r="B239">
            <v>0</v>
          </cell>
          <cell r="C239">
            <v>239</v>
          </cell>
          <cell r="E239" t="e">
            <v>#VALUE!</v>
          </cell>
          <cell r="F239" t="e">
            <v>#VALUE!</v>
          </cell>
        </row>
        <row r="240">
          <cell r="B240">
            <v>0</v>
          </cell>
          <cell r="C240">
            <v>240</v>
          </cell>
          <cell r="E240" t="e">
            <v>#VALUE!</v>
          </cell>
          <cell r="F240" t="e">
            <v>#VALUE!</v>
          </cell>
        </row>
        <row r="241">
          <cell r="B241">
            <v>0</v>
          </cell>
          <cell r="C241">
            <v>241</v>
          </cell>
          <cell r="E241" t="e">
            <v>#VALUE!</v>
          </cell>
          <cell r="F241" t="e">
            <v>#VALUE!</v>
          </cell>
        </row>
        <row r="242">
          <cell r="B242">
            <v>0</v>
          </cell>
          <cell r="C242">
            <v>242</v>
          </cell>
          <cell r="E242" t="e">
            <v>#VALUE!</v>
          </cell>
          <cell r="F242" t="e">
            <v>#VALUE!</v>
          </cell>
        </row>
        <row r="243">
          <cell r="B243">
            <v>0</v>
          </cell>
          <cell r="C243">
            <v>243</v>
          </cell>
          <cell r="E243" t="e">
            <v>#VALUE!</v>
          </cell>
          <cell r="F243" t="e">
            <v>#VALUE!</v>
          </cell>
        </row>
        <row r="244">
          <cell r="B244">
            <v>0</v>
          </cell>
          <cell r="C244">
            <v>244</v>
          </cell>
          <cell r="E244" t="e">
            <v>#VALUE!</v>
          </cell>
          <cell r="F244" t="e">
            <v>#VALUE!</v>
          </cell>
        </row>
        <row r="245">
          <cell r="B245">
            <v>0</v>
          </cell>
          <cell r="C245">
            <v>245</v>
          </cell>
          <cell r="E245" t="e">
            <v>#VALUE!</v>
          </cell>
          <cell r="F245" t="e">
            <v>#VALUE!</v>
          </cell>
        </row>
        <row r="246">
          <cell r="B246">
            <v>0</v>
          </cell>
          <cell r="C246">
            <v>246</v>
          </cell>
          <cell r="E246" t="e">
            <v>#VALUE!</v>
          </cell>
          <cell r="F246" t="e">
            <v>#VALUE!</v>
          </cell>
        </row>
        <row r="247">
          <cell r="B247">
            <v>0</v>
          </cell>
          <cell r="C247">
            <v>247</v>
          </cell>
          <cell r="E247" t="e">
            <v>#VALUE!</v>
          </cell>
          <cell r="F247" t="e">
            <v>#VALUE!</v>
          </cell>
        </row>
        <row r="248">
          <cell r="B248">
            <v>0</v>
          </cell>
          <cell r="C248">
            <v>248</v>
          </cell>
          <cell r="E248" t="e">
            <v>#VALUE!</v>
          </cell>
          <cell r="F248" t="e">
            <v>#VALUE!</v>
          </cell>
        </row>
        <row r="249">
          <cell r="B249">
            <v>0</v>
          </cell>
          <cell r="C249">
            <v>249</v>
          </cell>
          <cell r="E249" t="e">
            <v>#VALUE!</v>
          </cell>
          <cell r="F249" t="e">
            <v>#VALUE!</v>
          </cell>
        </row>
        <row r="250">
          <cell r="B250">
            <v>0</v>
          </cell>
          <cell r="C250">
            <v>250</v>
          </cell>
          <cell r="E250" t="e">
            <v>#VALUE!</v>
          </cell>
          <cell r="F250" t="e">
            <v>#VALUE!</v>
          </cell>
        </row>
        <row r="251">
          <cell r="B251">
            <v>0</v>
          </cell>
          <cell r="C251">
            <v>251</v>
          </cell>
          <cell r="E251" t="e">
            <v>#VALUE!</v>
          </cell>
          <cell r="F251" t="e">
            <v>#VALUE!</v>
          </cell>
        </row>
        <row r="252">
          <cell r="B252">
            <v>0</v>
          </cell>
          <cell r="C252">
            <v>252</v>
          </cell>
          <cell r="E252" t="e">
            <v>#VALUE!</v>
          </cell>
          <cell r="F252" t="e">
            <v>#VALUE!</v>
          </cell>
        </row>
        <row r="253">
          <cell r="B253">
            <v>0</v>
          </cell>
          <cell r="C253">
            <v>253</v>
          </cell>
          <cell r="E253" t="e">
            <v>#VALUE!</v>
          </cell>
          <cell r="F253" t="e">
            <v>#VALUE!</v>
          </cell>
        </row>
        <row r="254">
          <cell r="B254">
            <v>0</v>
          </cell>
          <cell r="C254">
            <v>254</v>
          </cell>
          <cell r="E254" t="e">
            <v>#VALUE!</v>
          </cell>
          <cell r="F254" t="e">
            <v>#VALUE!</v>
          </cell>
        </row>
        <row r="255">
          <cell r="B255">
            <v>0</v>
          </cell>
          <cell r="C255">
            <v>255</v>
          </cell>
          <cell r="E255" t="e">
            <v>#VALUE!</v>
          </cell>
          <cell r="F255" t="e">
            <v>#VALUE!</v>
          </cell>
        </row>
        <row r="256">
          <cell r="B256">
            <v>0</v>
          </cell>
          <cell r="C256">
            <v>256</v>
          </cell>
          <cell r="E256" t="e">
            <v>#VALUE!</v>
          </cell>
          <cell r="F256" t="e">
            <v>#VALUE!</v>
          </cell>
        </row>
        <row r="257">
          <cell r="B257">
            <v>0</v>
          </cell>
          <cell r="C257">
            <v>257</v>
          </cell>
          <cell r="E257" t="e">
            <v>#VALUE!</v>
          </cell>
          <cell r="F257" t="e">
            <v>#VALUE!</v>
          </cell>
        </row>
        <row r="258">
          <cell r="B258">
            <v>0</v>
          </cell>
          <cell r="C258">
            <v>258</v>
          </cell>
          <cell r="E258" t="e">
            <v>#VALUE!</v>
          </cell>
          <cell r="F258" t="e">
            <v>#VALUE!</v>
          </cell>
        </row>
        <row r="259">
          <cell r="B259">
            <v>0</v>
          </cell>
          <cell r="C259">
            <v>259</v>
          </cell>
          <cell r="E259" t="e">
            <v>#VALUE!</v>
          </cell>
          <cell r="F259" t="e">
            <v>#VALUE!</v>
          </cell>
        </row>
        <row r="260">
          <cell r="B260">
            <v>0</v>
          </cell>
          <cell r="C260">
            <v>260</v>
          </cell>
          <cell r="E260" t="e">
            <v>#VALUE!</v>
          </cell>
          <cell r="F260" t="e">
            <v>#VALUE!</v>
          </cell>
        </row>
        <row r="261">
          <cell r="B261">
            <v>0</v>
          </cell>
          <cell r="C261">
            <v>261</v>
          </cell>
          <cell r="E261" t="e">
            <v>#VALUE!</v>
          </cell>
          <cell r="F261" t="e">
            <v>#VALUE!</v>
          </cell>
        </row>
        <row r="262">
          <cell r="B262">
            <v>0</v>
          </cell>
          <cell r="C262">
            <v>262</v>
          </cell>
          <cell r="E262" t="e">
            <v>#VALUE!</v>
          </cell>
          <cell r="F262" t="e">
            <v>#VALUE!</v>
          </cell>
        </row>
        <row r="263">
          <cell r="B263">
            <v>0</v>
          </cell>
          <cell r="C263">
            <v>263</v>
          </cell>
          <cell r="E263" t="e">
            <v>#VALUE!</v>
          </cell>
          <cell r="F263" t="e">
            <v>#VALUE!</v>
          </cell>
        </row>
        <row r="264">
          <cell r="B264">
            <v>0</v>
          </cell>
          <cell r="C264">
            <v>264</v>
          </cell>
          <cell r="E264" t="e">
            <v>#VALUE!</v>
          </cell>
          <cell r="F264" t="e">
            <v>#VALUE!</v>
          </cell>
        </row>
        <row r="265">
          <cell r="B265">
            <v>0</v>
          </cell>
          <cell r="C265">
            <v>265</v>
          </cell>
          <cell r="E265" t="e">
            <v>#VALUE!</v>
          </cell>
          <cell r="F265" t="e">
            <v>#VALUE!</v>
          </cell>
        </row>
        <row r="266">
          <cell r="B266">
            <v>0</v>
          </cell>
          <cell r="C266">
            <v>266</v>
          </cell>
          <cell r="E266" t="e">
            <v>#VALUE!</v>
          </cell>
          <cell r="F266" t="e">
            <v>#VALUE!</v>
          </cell>
        </row>
        <row r="267">
          <cell r="B267">
            <v>0</v>
          </cell>
          <cell r="C267">
            <v>267</v>
          </cell>
          <cell r="E267" t="e">
            <v>#VALUE!</v>
          </cell>
          <cell r="F267" t="e">
            <v>#VALUE!</v>
          </cell>
        </row>
        <row r="268">
          <cell r="B268">
            <v>0</v>
          </cell>
          <cell r="C268">
            <v>268</v>
          </cell>
          <cell r="E268" t="e">
            <v>#VALUE!</v>
          </cell>
          <cell r="F268" t="e">
            <v>#VALUE!</v>
          </cell>
        </row>
        <row r="269">
          <cell r="B269">
            <v>0</v>
          </cell>
          <cell r="C269">
            <v>269</v>
          </cell>
          <cell r="E269" t="e">
            <v>#VALUE!</v>
          </cell>
          <cell r="F269" t="e">
            <v>#VALUE!</v>
          </cell>
        </row>
        <row r="270">
          <cell r="B270">
            <v>0</v>
          </cell>
          <cell r="C270">
            <v>270</v>
          </cell>
          <cell r="E270" t="e">
            <v>#VALUE!</v>
          </cell>
          <cell r="F270" t="e">
            <v>#VALUE!</v>
          </cell>
        </row>
        <row r="271">
          <cell r="B271">
            <v>0</v>
          </cell>
          <cell r="C271">
            <v>271</v>
          </cell>
          <cell r="E271" t="e">
            <v>#VALUE!</v>
          </cell>
          <cell r="F271" t="e">
            <v>#VALUE!</v>
          </cell>
        </row>
        <row r="272">
          <cell r="B272">
            <v>0</v>
          </cell>
          <cell r="C272">
            <v>272</v>
          </cell>
          <cell r="E272" t="e">
            <v>#VALUE!</v>
          </cell>
          <cell r="F272" t="e">
            <v>#VALUE!</v>
          </cell>
        </row>
        <row r="273">
          <cell r="B273">
            <v>0</v>
          </cell>
          <cell r="C273">
            <v>273</v>
          </cell>
          <cell r="E273" t="e">
            <v>#VALUE!</v>
          </cell>
          <cell r="F273" t="e">
            <v>#VALUE!</v>
          </cell>
        </row>
        <row r="274">
          <cell r="B274">
            <v>0</v>
          </cell>
          <cell r="C274">
            <v>274</v>
          </cell>
          <cell r="E274" t="e">
            <v>#VALUE!</v>
          </cell>
          <cell r="F274" t="e">
            <v>#VALUE!</v>
          </cell>
        </row>
        <row r="275">
          <cell r="B275">
            <v>0</v>
          </cell>
          <cell r="C275">
            <v>275</v>
          </cell>
          <cell r="E275" t="e">
            <v>#VALUE!</v>
          </cell>
          <cell r="F275" t="e">
            <v>#VALUE!</v>
          </cell>
        </row>
        <row r="276">
          <cell r="B276">
            <v>0</v>
          </cell>
          <cell r="C276">
            <v>276</v>
          </cell>
          <cell r="E276" t="e">
            <v>#VALUE!</v>
          </cell>
          <cell r="F276" t="e">
            <v>#VALUE!</v>
          </cell>
        </row>
        <row r="277">
          <cell r="B277">
            <v>0</v>
          </cell>
          <cell r="C277">
            <v>277</v>
          </cell>
          <cell r="E277" t="e">
            <v>#VALUE!</v>
          </cell>
          <cell r="F277" t="e">
            <v>#VALUE!</v>
          </cell>
        </row>
        <row r="278">
          <cell r="B278">
            <v>0</v>
          </cell>
          <cell r="C278">
            <v>278</v>
          </cell>
          <cell r="E278" t="e">
            <v>#VALUE!</v>
          </cell>
          <cell r="F278" t="e">
            <v>#VALUE!</v>
          </cell>
        </row>
        <row r="279">
          <cell r="B279">
            <v>0</v>
          </cell>
          <cell r="C279">
            <v>279</v>
          </cell>
          <cell r="E279" t="e">
            <v>#VALUE!</v>
          </cell>
          <cell r="F279" t="e">
            <v>#VALUE!</v>
          </cell>
        </row>
        <row r="280">
          <cell r="B280">
            <v>0</v>
          </cell>
          <cell r="C280">
            <v>280</v>
          </cell>
          <cell r="E280" t="e">
            <v>#VALUE!</v>
          </cell>
          <cell r="F280" t="e">
            <v>#VALUE!</v>
          </cell>
        </row>
        <row r="281">
          <cell r="B281">
            <v>0</v>
          </cell>
          <cell r="C281">
            <v>281</v>
          </cell>
          <cell r="E281" t="e">
            <v>#VALUE!</v>
          </cell>
          <cell r="F281" t="e">
            <v>#VALUE!</v>
          </cell>
        </row>
        <row r="282">
          <cell r="B282">
            <v>0</v>
          </cell>
          <cell r="C282">
            <v>282</v>
          </cell>
          <cell r="E282" t="e">
            <v>#VALUE!</v>
          </cell>
          <cell r="F282" t="e">
            <v>#VALUE!</v>
          </cell>
        </row>
        <row r="283">
          <cell r="B283">
            <v>0</v>
          </cell>
          <cell r="C283">
            <v>283</v>
          </cell>
          <cell r="E283" t="e">
            <v>#VALUE!</v>
          </cell>
          <cell r="F283" t="e">
            <v>#VALUE!</v>
          </cell>
        </row>
        <row r="284">
          <cell r="B284">
            <v>0</v>
          </cell>
          <cell r="C284">
            <v>284</v>
          </cell>
          <cell r="E284" t="e">
            <v>#VALUE!</v>
          </cell>
          <cell r="F284" t="e">
            <v>#VALUE!</v>
          </cell>
        </row>
        <row r="285">
          <cell r="B285">
            <v>0</v>
          </cell>
          <cell r="C285">
            <v>285</v>
          </cell>
          <cell r="E285" t="e">
            <v>#VALUE!</v>
          </cell>
          <cell r="F285" t="e">
            <v>#VALUE!</v>
          </cell>
        </row>
        <row r="286">
          <cell r="B286">
            <v>0</v>
          </cell>
          <cell r="C286">
            <v>286</v>
          </cell>
          <cell r="E286" t="e">
            <v>#VALUE!</v>
          </cell>
          <cell r="F286" t="e">
            <v>#VALUE!</v>
          </cell>
        </row>
        <row r="287">
          <cell r="B287">
            <v>0</v>
          </cell>
          <cell r="C287">
            <v>287</v>
          </cell>
          <cell r="E287" t="e">
            <v>#VALUE!</v>
          </cell>
          <cell r="F287" t="e">
            <v>#VALUE!</v>
          </cell>
        </row>
        <row r="288">
          <cell r="B288">
            <v>0</v>
          </cell>
          <cell r="C288">
            <v>288</v>
          </cell>
          <cell r="E288" t="e">
            <v>#VALUE!</v>
          </cell>
          <cell r="F288" t="e">
            <v>#VALUE!</v>
          </cell>
        </row>
        <row r="289">
          <cell r="B289">
            <v>0</v>
          </cell>
          <cell r="C289">
            <v>289</v>
          </cell>
          <cell r="E289" t="e">
            <v>#VALUE!</v>
          </cell>
          <cell r="F289" t="e">
            <v>#VALUE!</v>
          </cell>
        </row>
        <row r="290">
          <cell r="B290">
            <v>0</v>
          </cell>
          <cell r="C290">
            <v>290</v>
          </cell>
          <cell r="E290" t="e">
            <v>#VALUE!</v>
          </cell>
          <cell r="F290" t="e">
            <v>#VALUE!</v>
          </cell>
        </row>
        <row r="291">
          <cell r="B291">
            <v>0</v>
          </cell>
          <cell r="C291">
            <v>291</v>
          </cell>
          <cell r="E291" t="e">
            <v>#VALUE!</v>
          </cell>
          <cell r="F291" t="e">
            <v>#VALUE!</v>
          </cell>
        </row>
        <row r="292">
          <cell r="B292">
            <v>0</v>
          </cell>
          <cell r="C292">
            <v>292</v>
          </cell>
          <cell r="E292" t="e">
            <v>#VALUE!</v>
          </cell>
          <cell r="F292" t="e">
            <v>#VALUE!</v>
          </cell>
        </row>
        <row r="293">
          <cell r="B293">
            <v>0</v>
          </cell>
          <cell r="C293">
            <v>293</v>
          </cell>
          <cell r="E293" t="e">
            <v>#VALUE!</v>
          </cell>
          <cell r="F293" t="e">
            <v>#VALUE!</v>
          </cell>
        </row>
        <row r="294">
          <cell r="B294">
            <v>0</v>
          </cell>
          <cell r="C294">
            <v>294</v>
          </cell>
          <cell r="E294" t="e">
            <v>#VALUE!</v>
          </cell>
          <cell r="F294" t="e">
            <v>#VALUE!</v>
          </cell>
        </row>
        <row r="295">
          <cell r="B295">
            <v>0</v>
          </cell>
          <cell r="C295">
            <v>295</v>
          </cell>
          <cell r="E295" t="e">
            <v>#VALUE!</v>
          </cell>
          <cell r="F295" t="e">
            <v>#VALUE!</v>
          </cell>
        </row>
        <row r="296">
          <cell r="B296">
            <v>0</v>
          </cell>
          <cell r="C296">
            <v>296</v>
          </cell>
          <cell r="E296" t="e">
            <v>#VALUE!</v>
          </cell>
          <cell r="F296" t="e">
            <v>#VALUE!</v>
          </cell>
        </row>
        <row r="297">
          <cell r="B297">
            <v>0</v>
          </cell>
          <cell r="C297">
            <v>297</v>
          </cell>
          <cell r="E297" t="e">
            <v>#VALUE!</v>
          </cell>
          <cell r="F297" t="e">
            <v>#VALUE!</v>
          </cell>
        </row>
        <row r="298">
          <cell r="B298">
            <v>0</v>
          </cell>
          <cell r="C298">
            <v>298</v>
          </cell>
          <cell r="E298" t="e">
            <v>#VALUE!</v>
          </cell>
          <cell r="F298" t="e">
            <v>#VALUE!</v>
          </cell>
        </row>
        <row r="299">
          <cell r="B299">
            <v>0</v>
          </cell>
          <cell r="C299">
            <v>299</v>
          </cell>
          <cell r="E299" t="e">
            <v>#VALUE!</v>
          </cell>
          <cell r="F299" t="e">
            <v>#VALUE!</v>
          </cell>
        </row>
        <row r="300">
          <cell r="B300">
            <v>0</v>
          </cell>
          <cell r="C300">
            <v>300</v>
          </cell>
          <cell r="E300" t="e">
            <v>#VALUE!</v>
          </cell>
          <cell r="F300" t="e">
            <v>#VALUE!</v>
          </cell>
        </row>
      </sheetData>
      <sheetData sheetId="6">
        <row r="1">
          <cell r="A1" t="str">
            <v>CALIDAD</v>
          </cell>
          <cell r="B1" t="str">
            <v>EVALUADAS</v>
          </cell>
          <cell r="C1" t="str">
            <v>INDICE</v>
          </cell>
          <cell r="D1" t="str">
            <v>DIA</v>
          </cell>
          <cell r="E1" t="str">
            <v>CC</v>
          </cell>
          <cell r="F1" t="str">
            <v>ID</v>
          </cell>
          <cell r="G1" t="str">
            <v>ASESOR</v>
          </cell>
          <cell r="H1" t="str">
            <v>TOTAL</v>
          </cell>
          <cell r="I1" t="str">
            <v>PRESICIÓN</v>
          </cell>
          <cell r="J1" t="str">
            <v xml:space="preserve"> CAUSA REQ NO CUMPLIDO</v>
          </cell>
          <cell r="K1" t="str">
            <v>PROCESO</v>
          </cell>
          <cell r="L1" t="str">
            <v>CATEGORIA</v>
          </cell>
          <cell r="M1" t="str">
            <v>OBSERVACIONES</v>
          </cell>
          <cell r="N1" t="str">
            <v>DCP</v>
          </cell>
          <cell r="O1" t="str">
            <v xml:space="preserve">TIPOLOGIA </v>
          </cell>
          <cell r="P1" t="str">
            <v>No. Caso</v>
          </cell>
        </row>
        <row r="2">
          <cell r="A2" t="str">
            <v>PAOLA</v>
          </cell>
          <cell r="B2">
            <v>1</v>
          </cell>
          <cell r="C2">
            <v>2</v>
          </cell>
          <cell r="D2">
            <v>19</v>
          </cell>
          <cell r="E2">
            <v>80024733</v>
          </cell>
          <cell r="F2">
            <v>32023</v>
          </cell>
          <cell r="G2" t="str">
            <v xml:space="preserve">NIVIA MONROY WILLIAM </v>
          </cell>
          <cell r="H2">
            <v>92</v>
          </cell>
          <cell r="I2">
            <v>100</v>
          </cell>
          <cell r="K2" t="str">
            <v>REDENCION</v>
          </cell>
          <cell r="M2" t="str">
            <v>El asesor saluda adecuadamente. Personaliza la llamada. Escucah y entiende el requerimiento del cliente(informacion de puntos verdes acumulados). Identifica el numero de cedula y numero telefonico inscrito.Verifica en SGS y le brinda la informacion de los</v>
          </cell>
        </row>
        <row r="3">
          <cell r="A3" t="str">
            <v>PAOLA</v>
          </cell>
          <cell r="B3">
            <v>1</v>
          </cell>
          <cell r="C3">
            <v>3</v>
          </cell>
          <cell r="D3">
            <v>19</v>
          </cell>
          <cell r="E3">
            <v>52437103</v>
          </cell>
          <cell r="F3">
            <v>31181</v>
          </cell>
          <cell r="G3" t="str">
            <v>PALACIOS CIFUENTES LUZ EDITH</v>
          </cell>
          <cell r="H3">
            <v>100</v>
          </cell>
          <cell r="I3">
            <v>100</v>
          </cell>
          <cell r="K3" t="str">
            <v>VALOR UNICO</v>
          </cell>
          <cell r="M3" t="str">
            <v xml:space="preserve">El asesor saluda adecuadamente. Personaliza la llamada. Escucha y entiende el requerimiento del cliente(la Sra. Habia llamado hace unos minutos y deseaba confirmar si efectivamente habia quedado inscrita en el plan BASICO II y que le informaran a cuantos </v>
          </cell>
        </row>
        <row r="4">
          <cell r="A4" t="str">
            <v>PAOLA</v>
          </cell>
          <cell r="B4">
            <v>1</v>
          </cell>
          <cell r="C4">
            <v>4</v>
          </cell>
          <cell r="D4">
            <v>19</v>
          </cell>
          <cell r="E4">
            <v>52804723</v>
          </cell>
          <cell r="F4">
            <v>31438</v>
          </cell>
          <cell r="G4" t="str">
            <v>RODRIGUEZ GARCIA KATTY MADELENY</v>
          </cell>
          <cell r="H4">
            <v>35</v>
          </cell>
          <cell r="I4">
            <v>0</v>
          </cell>
          <cell r="K4" t="str">
            <v>TRANSFERENCIA</v>
          </cell>
          <cell r="L4" t="str">
            <v>FATAL</v>
          </cell>
          <cell r="M4" t="str">
            <v>El asesor saluda  adecuadamente. Personaliza la llamada. Identifica el requerimiento del cliente( desea adquirir codigo secreto para sus 2 lineas telefonicas y desea saber si es necesario diligenciar dos cartas(una por cada linea) o si puede enviar una so</v>
          </cell>
        </row>
        <row r="5">
          <cell r="A5" t="str">
            <v>PAOLA</v>
          </cell>
          <cell r="B5">
            <v>1</v>
          </cell>
          <cell r="C5">
            <v>5</v>
          </cell>
          <cell r="D5">
            <v>19</v>
          </cell>
          <cell r="E5">
            <v>52081333</v>
          </cell>
          <cell r="F5">
            <v>31196</v>
          </cell>
          <cell r="G5" t="str">
            <v>RICO PRIETO DIANA ELVIRA</v>
          </cell>
          <cell r="H5">
            <v>97</v>
          </cell>
          <cell r="I5">
            <v>100</v>
          </cell>
          <cell r="K5" t="str">
            <v>TRANSFERENCIA</v>
          </cell>
          <cell r="M5" t="str">
            <v>El asesor saluda adecuademente al cliente. Personaliza la llamada. Escucha e identifica la solicitud del cliente(activar el servicio de contestador virtual) Identifica el numero telefonico y le pide un minuto en la linea y le comente que le va a transferi</v>
          </cell>
        </row>
        <row r="6">
          <cell r="A6" t="str">
            <v>DIANA</v>
          </cell>
          <cell r="B6">
            <v>1</v>
          </cell>
          <cell r="C6">
            <v>6</v>
          </cell>
          <cell r="D6">
            <v>19</v>
          </cell>
          <cell r="E6">
            <v>52933906</v>
          </cell>
          <cell r="F6">
            <v>31243</v>
          </cell>
          <cell r="G6" t="str">
            <v>OSORIO  LUYFER DAVID</v>
          </cell>
          <cell r="H6">
            <v>80</v>
          </cell>
          <cell r="I6">
            <v>66.67</v>
          </cell>
          <cell r="J6" t="str">
            <v>INFORMACION INCOMPLETA</v>
          </cell>
          <cell r="K6" t="str">
            <v>PROMOCIONES Y CAMPAÑAS</v>
          </cell>
          <cell r="L6" t="str">
            <v>CRITICO COMERCIAL</v>
          </cell>
          <cell r="M6" t="str">
            <v>El asesor no contesta la llamada inmediatamente ingresa sino que la coloca en hold, la retoma 18 segundos después, la usuaria desea saber si tenemos promoción, el asesor pregunta el teléfono y verifica en SGS e  informa el plan que tiene a la usuaria y ta</v>
          </cell>
          <cell r="N6">
            <v>69</v>
          </cell>
          <cell r="P6">
            <v>616</v>
          </cell>
        </row>
        <row r="7">
          <cell r="A7" t="str">
            <v>DIANA</v>
          </cell>
          <cell r="B7">
            <v>1</v>
          </cell>
          <cell r="C7">
            <v>7</v>
          </cell>
          <cell r="D7">
            <v>19</v>
          </cell>
          <cell r="E7">
            <v>79905878</v>
          </cell>
          <cell r="F7">
            <v>31190</v>
          </cell>
          <cell r="G7" t="str">
            <v>PIÑEROS PRIETO RAFAEL ORLANDO</v>
          </cell>
          <cell r="H7">
            <v>86</v>
          </cell>
          <cell r="I7">
            <v>91.67</v>
          </cell>
          <cell r="K7" t="str">
            <v>TARIFAS</v>
          </cell>
          <cell r="L7" t="str">
            <v>POR MEJORAR</v>
          </cell>
          <cell r="M7" t="str">
            <v>No utiliza el nuevo script de saludo, personaliza la llamada, la usuaria desea conocer la tarifa a Bogotá, el asesor solicita el teléfono y verifica la línea en SGS, brinda la tarifa correcta por operadora ya que el ha verificado previamente cual medio em</v>
          </cell>
          <cell r="N7">
            <v>114</v>
          </cell>
        </row>
        <row r="8">
          <cell r="A8" t="str">
            <v>DIANA</v>
          </cell>
          <cell r="B8">
            <v>1</v>
          </cell>
          <cell r="C8">
            <v>8</v>
          </cell>
          <cell r="D8">
            <v>19</v>
          </cell>
          <cell r="E8">
            <v>80093618</v>
          </cell>
          <cell r="F8">
            <v>31411</v>
          </cell>
          <cell r="G8" t="str">
            <v>OSPINA OVIEDO CARLOS ANDRES</v>
          </cell>
          <cell r="H8">
            <v>89.76</v>
          </cell>
          <cell r="I8">
            <v>82.93</v>
          </cell>
          <cell r="K8" t="str">
            <v>SOPORTE TARJETA</v>
          </cell>
          <cell r="M8" t="str">
            <v xml:space="preserve">Saluda de acuerdo al nuevo script, personaliza la llamada, el cliente desea una tarjeta, el asesor le aclara que si la pide en este momento le llegaría al otro día, el cliente le pregunta si puede sumar avarias tarjetas de $1000 para realizar una llamada </v>
          </cell>
          <cell r="N8">
            <v>106</v>
          </cell>
        </row>
        <row r="9">
          <cell r="A9" t="str">
            <v>RAUL</v>
          </cell>
          <cell r="B9">
            <v>1</v>
          </cell>
          <cell r="C9">
            <v>9</v>
          </cell>
          <cell r="D9">
            <v>20</v>
          </cell>
          <cell r="E9">
            <v>80148946</v>
          </cell>
          <cell r="F9">
            <v>31322</v>
          </cell>
          <cell r="G9" t="str">
            <v>RUBIO SAENZ JAVIER ANDRES</v>
          </cell>
          <cell r="H9">
            <v>100</v>
          </cell>
          <cell r="I9">
            <v>100</v>
          </cell>
          <cell r="K9" t="str">
            <v>TARIFAS</v>
          </cell>
          <cell r="M9" t="str">
            <v>El asesor personaliza la llamada, le solicita el numero telefonico, utliza muletilla (el nombre del cliente), le  brinda el  valor del minuto hacia los Estados Unidos, tanto por medio de  operadora como por discado directo, brinda la informacion de la pro</v>
          </cell>
          <cell r="N9">
            <v>206</v>
          </cell>
        </row>
        <row r="10">
          <cell r="A10" t="str">
            <v>RAUL</v>
          </cell>
          <cell r="B10">
            <v>1</v>
          </cell>
          <cell r="C10">
            <v>10</v>
          </cell>
          <cell r="D10">
            <v>20</v>
          </cell>
          <cell r="E10">
            <v>53010990</v>
          </cell>
          <cell r="F10">
            <v>31208</v>
          </cell>
          <cell r="G10" t="str">
            <v>SAMACA GIRALDO EVELYN JOHANNA</v>
          </cell>
          <cell r="H10">
            <v>100</v>
          </cell>
          <cell r="I10">
            <v>100</v>
          </cell>
          <cell r="K10" t="str">
            <v>VALOR UNICO</v>
          </cell>
          <cell r="M10" t="str">
            <v>La aseosra personaliza la llamada, asi mismo le solicita el numero telefonico al cliente para poder verificar el saldo de su plna valor unico, brinda el saldo y aclara hasta que fecha va este saldo, maneja el script de despedida.</v>
          </cell>
        </row>
        <row r="11">
          <cell r="A11" t="str">
            <v>RAUL</v>
          </cell>
          <cell r="B11">
            <v>1</v>
          </cell>
          <cell r="C11">
            <v>11</v>
          </cell>
          <cell r="D11">
            <v>20</v>
          </cell>
          <cell r="E11">
            <v>80024187</v>
          </cell>
          <cell r="F11">
            <v>31313</v>
          </cell>
          <cell r="G11" t="str">
            <v>NIETO BERNATE SERGIO ANDRES</v>
          </cell>
          <cell r="H11">
            <v>100</v>
          </cell>
          <cell r="I11">
            <v>100</v>
          </cell>
          <cell r="K11" t="str">
            <v>TRANSFERENCIA</v>
          </cell>
          <cell r="M11" t="str">
            <v>El asesor personaliza la llamada, asi mismo solicita el numero telefonico al cliente para poder verificar y transferir la llamada al  area  indicada,  indica al cliente que va transferir la llamada al area encargada, realiza  la presentacion correspodient</v>
          </cell>
        </row>
        <row r="12">
          <cell r="A12" t="str">
            <v>DIANA</v>
          </cell>
          <cell r="B12">
            <v>1</v>
          </cell>
          <cell r="C12">
            <v>12</v>
          </cell>
          <cell r="D12">
            <v>20</v>
          </cell>
          <cell r="E12">
            <v>52992461</v>
          </cell>
          <cell r="F12">
            <v>31193</v>
          </cell>
          <cell r="G12" t="str">
            <v>RAMIREZ BELTRAN JENNY PATRICIA</v>
          </cell>
          <cell r="H12">
            <v>87</v>
          </cell>
          <cell r="I12">
            <v>78.33</v>
          </cell>
          <cell r="K12" t="str">
            <v>CANCELACION PLAN</v>
          </cell>
          <cell r="L12" t="str">
            <v>CRITICO</v>
          </cell>
          <cell r="M12" t="str">
            <v>Saluda de acuerdo al nuevo script, personaliza la llamada, la usuaria desea conocer la tarifa a Canadá, la asesora trata de transferir al IVR pero no lo logra, retoma la llamada y solicita el teléfonopara verificar si tiene plan de ahorro, le informa el p</v>
          </cell>
          <cell r="N12">
            <v>174</v>
          </cell>
          <cell r="P12">
            <v>629</v>
          </cell>
        </row>
        <row r="13">
          <cell r="A13" t="str">
            <v>JOHANNA</v>
          </cell>
          <cell r="B13">
            <v>1</v>
          </cell>
          <cell r="C13">
            <v>13</v>
          </cell>
          <cell r="D13">
            <v>21</v>
          </cell>
          <cell r="E13">
            <v>79749640</v>
          </cell>
          <cell r="F13">
            <v>32148</v>
          </cell>
          <cell r="G13" t="str">
            <v>ORTIZ SEGURA JOSE  ALEXANDER</v>
          </cell>
          <cell r="H13">
            <v>100</v>
          </cell>
          <cell r="I13">
            <v>100</v>
          </cell>
          <cell r="K13" t="str">
            <v>TRANSFERENCIA</v>
          </cell>
          <cell r="M13" t="str">
            <v>Personaliza la llamada, confirma numero teleofnico, el cliente desea saber sobre plan de ahorro (solucion conecta), el asesor informa de manera superficial sobre estos planes, es amable, genera empatia con el cliente, informa sobre la transferencia a real</v>
          </cell>
          <cell r="N13" t="str">
            <v>L</v>
          </cell>
        </row>
        <row r="14">
          <cell r="A14" t="str">
            <v>PAOLA</v>
          </cell>
          <cell r="B14">
            <v>1</v>
          </cell>
          <cell r="C14">
            <v>14</v>
          </cell>
          <cell r="D14">
            <v>22</v>
          </cell>
          <cell r="E14">
            <v>52130808</v>
          </cell>
          <cell r="F14">
            <v>32061</v>
          </cell>
          <cell r="G14" t="str">
            <v>PRIETO GARCIA LUZ  ELENA</v>
          </cell>
          <cell r="H14">
            <v>100</v>
          </cell>
          <cell r="I14">
            <v>100</v>
          </cell>
          <cell r="K14" t="str">
            <v>PROMOCIONES Y CAMPAÑAS</v>
          </cell>
          <cell r="M14" t="str">
            <v>Saluda adecuadamente al cliente con el nuevo script. Personaliza la llamada. Escucha e identifica la inquietud del cliente(promocion vigente). La asesora identifica el numero telefonico y realiza la verificacion correspondiente en SGS del plan tarifa pers</v>
          </cell>
          <cell r="N14" t="str">
            <v>L</v>
          </cell>
        </row>
        <row r="15">
          <cell r="A15" t="str">
            <v>DIEGO</v>
          </cell>
          <cell r="B15">
            <v>1</v>
          </cell>
          <cell r="C15">
            <v>15</v>
          </cell>
          <cell r="D15">
            <v>23</v>
          </cell>
          <cell r="E15">
            <v>52848004</v>
          </cell>
          <cell r="F15">
            <v>32041</v>
          </cell>
          <cell r="G15" t="str">
            <v>ROJAS PARRA PILAR ANDREA</v>
          </cell>
          <cell r="H15">
            <v>100</v>
          </cell>
          <cell r="I15">
            <v>100</v>
          </cell>
          <cell r="K15" t="str">
            <v>PROMOCIONES Y CAMPAÑAS</v>
          </cell>
          <cell r="M15" t="str">
            <v>Abre la llamada de manera adecuada, la cliente llama para coroborar la promocion que estamos ofreciendo en el momento, verifica el numero telefonico que aperece en pantalla, da la caracteristicas, verifica la inscripcion al plan, tiene buena actitud de se</v>
          </cell>
          <cell r="N15" t="str">
            <v>L</v>
          </cell>
        </row>
        <row r="16">
          <cell r="A16" t="str">
            <v>DIEGO</v>
          </cell>
          <cell r="B16">
            <v>1</v>
          </cell>
          <cell r="C16">
            <v>16</v>
          </cell>
          <cell r="D16">
            <v>23</v>
          </cell>
          <cell r="E16">
            <v>39760699</v>
          </cell>
          <cell r="F16">
            <v>32039</v>
          </cell>
          <cell r="G16" t="str">
            <v>RUBIANO MAYORGA MARTHA LUCIA</v>
          </cell>
          <cell r="H16">
            <v>100</v>
          </cell>
          <cell r="I16">
            <v>100</v>
          </cell>
          <cell r="K16" t="str">
            <v>PROMOCIONES Y CAMPAÑAS</v>
          </cell>
          <cell r="M16" t="str">
            <v>Saluda de acuerdo el script establecido, el cliente quiere verificar la promocion actual, personaliza la llamada, pide numero telefonico, nota que la linea no tiene inscripcion, la asesora da la informacion detallada  sobre los planes de ahorro, con benef</v>
          </cell>
          <cell r="N16" t="str">
            <v>L</v>
          </cell>
        </row>
        <row r="17">
          <cell r="A17" t="str">
            <v>DIEGO</v>
          </cell>
          <cell r="B17">
            <v>1</v>
          </cell>
          <cell r="C17">
            <v>17</v>
          </cell>
          <cell r="D17">
            <v>23</v>
          </cell>
          <cell r="E17">
            <v>52960272</v>
          </cell>
          <cell r="F17">
            <v>32049</v>
          </cell>
          <cell r="G17" t="str">
            <v>ROMERO  BUITRAGO CAROLINA NAIDA</v>
          </cell>
          <cell r="H17">
            <v>90</v>
          </cell>
          <cell r="I17">
            <v>83.33</v>
          </cell>
          <cell r="K17" t="str">
            <v>TRANSFERENCIA</v>
          </cell>
          <cell r="M17" t="str">
            <v xml:space="preserve">Saluda correctamente, la cliente quiere verificar si en algunos dias puntuales se realizaron llamadas por intermedio de 007 desde una linea de Zipaquira, solicita el numero telefonico, ella le informa que sera transferida al area de reclamos para que sea </v>
          </cell>
          <cell r="N17" t="str">
            <v>L</v>
          </cell>
        </row>
        <row r="18">
          <cell r="A18" t="str">
            <v>DIEGO</v>
          </cell>
          <cell r="B18">
            <v>1</v>
          </cell>
          <cell r="C18">
            <v>18</v>
          </cell>
          <cell r="D18">
            <v>23</v>
          </cell>
          <cell r="E18">
            <v>79949196</v>
          </cell>
          <cell r="F18">
            <v>31505</v>
          </cell>
          <cell r="G18" t="str">
            <v>ROJAS RODRIGUEZ JAVIER ERNESTO</v>
          </cell>
          <cell r="H18">
            <v>83</v>
          </cell>
          <cell r="I18">
            <v>75</v>
          </cell>
          <cell r="K18" t="str">
            <v>INDICATIVOS</v>
          </cell>
          <cell r="M18" t="str">
            <v>Saluda de acuerdo al script correspondiente, la cliente tiene inconvenientes para marcar a Venezuela, no personaliza la llamada, solicita numero telefonico, verifica plan de ahorro activo, no utiliza guiones de etiqueta telefonica, filtra si la comunicaci</v>
          </cell>
          <cell r="N18" t="str">
            <v>L</v>
          </cell>
        </row>
        <row r="19">
          <cell r="A19" t="str">
            <v>DIANA</v>
          </cell>
          <cell r="B19">
            <v>1</v>
          </cell>
          <cell r="C19">
            <v>19</v>
          </cell>
          <cell r="D19">
            <v>23</v>
          </cell>
          <cell r="E19">
            <v>53075224</v>
          </cell>
          <cell r="F19">
            <v>31915</v>
          </cell>
          <cell r="G19" t="str">
            <v>PEÑA RAMIREZ PAOLA MILENA</v>
          </cell>
          <cell r="H19">
            <v>94.55</v>
          </cell>
          <cell r="I19">
            <v>90.91</v>
          </cell>
          <cell r="J19" t="str">
            <v>CAIDA DE APLICATIVOS</v>
          </cell>
          <cell r="K19" t="str">
            <v>SOPORTE TARJETA</v>
          </cell>
          <cell r="M19" t="str">
            <v>Saluda de acuerdo al script correspondiente, personaliza la llamada, no escucha atentamente a la usuaria quien dice que tiene una tarjeta de COMCEL, posteriormente la asesora pregunta si la tarjeta que está usando es ETB, la usuaria dice que si, aunque la</v>
          </cell>
          <cell r="N19">
            <v>113</v>
          </cell>
        </row>
        <row r="20">
          <cell r="A20" t="str">
            <v>RAUL</v>
          </cell>
          <cell r="B20">
            <v>1</v>
          </cell>
          <cell r="C20">
            <v>20</v>
          </cell>
          <cell r="D20">
            <v>24</v>
          </cell>
          <cell r="E20">
            <v>52693280</v>
          </cell>
          <cell r="F20">
            <v>31444</v>
          </cell>
          <cell r="G20" t="str">
            <v>ROJAS ROJAS HEIDY YOLITH</v>
          </cell>
          <cell r="H20">
            <v>100</v>
          </cell>
          <cell r="I20">
            <v>100</v>
          </cell>
          <cell r="K20" t="str">
            <v>PUNTOS VERDES</v>
          </cell>
          <cell r="M20" t="str">
            <v>La asesora  personaliza la llamada, realiza el filtro inicial (linea en tono), la aseosra explica al cliente como debe relaizar la marcacion por medio de los  minutos cargados a la linea telefonica, maneja el script de despedida y maneja los guiones de et</v>
          </cell>
          <cell r="N20">
            <v>119</v>
          </cell>
        </row>
        <row r="21">
          <cell r="A21" t="str">
            <v>RAUL</v>
          </cell>
          <cell r="B21">
            <v>1</v>
          </cell>
          <cell r="C21">
            <v>21</v>
          </cell>
          <cell r="D21">
            <v>24</v>
          </cell>
          <cell r="E21">
            <v>52082220</v>
          </cell>
          <cell r="F21">
            <v>31187</v>
          </cell>
          <cell r="G21" t="str">
            <v>PEREZ VELASQUEZ BLANCA ASTRID</v>
          </cell>
          <cell r="H21">
            <v>90</v>
          </cell>
          <cell r="I21">
            <v>83.33</v>
          </cell>
          <cell r="K21" t="str">
            <v>INDICATIVOS</v>
          </cell>
          <cell r="L21" t="str">
            <v>CRITICO COMERCIAL</v>
          </cell>
          <cell r="M21" t="str">
            <v>La asesora personaliza la llamada, solicita el numero telefonico al cliente para poder verificar en el sistema, asi mismo  brinda el soporte al cliente de la forma de marcado hacia Ibague,  le brinda el valor de minuto, se le recuerda que aunque brindo la</v>
          </cell>
          <cell r="N21">
            <v>71</v>
          </cell>
          <cell r="O21" t="str">
            <v>INFORMACION INCOMPLETA</v>
          </cell>
          <cell r="P21">
            <v>665</v>
          </cell>
        </row>
        <row r="22">
          <cell r="A22" t="str">
            <v>DIEGO</v>
          </cell>
          <cell r="B22">
            <v>1</v>
          </cell>
          <cell r="C22">
            <v>22</v>
          </cell>
          <cell r="D22">
            <v>24</v>
          </cell>
          <cell r="E22">
            <v>1</v>
          </cell>
          <cell r="F22">
            <v>32036</v>
          </cell>
          <cell r="G22" t="str">
            <v>RODRIGUEZ BALAGUERA EDIANA ROCIO</v>
          </cell>
          <cell r="H22">
            <v>96</v>
          </cell>
          <cell r="I22">
            <v>100</v>
          </cell>
          <cell r="K22" t="str">
            <v>TARIFAS</v>
          </cell>
          <cell r="M22" t="str">
            <v>Abre la llamada de manera adecuada, la cliente requiere verificar el minuto a Estados Unidos con su Plan de ahorro, solicita el numero telefonico de manera  adecuada, personaliza la llamada diciendo "hablo con quien?" se recomienda solcitar el nombre de o</v>
          </cell>
          <cell r="N22">
            <v>70</v>
          </cell>
        </row>
        <row r="23">
          <cell r="A23" t="str">
            <v>DIEGO</v>
          </cell>
          <cell r="B23">
            <v>1</v>
          </cell>
          <cell r="C23">
            <v>23</v>
          </cell>
          <cell r="D23">
            <v>24</v>
          </cell>
          <cell r="E23">
            <v>79622557</v>
          </cell>
          <cell r="F23">
            <v>32027</v>
          </cell>
          <cell r="G23" t="str">
            <v>PALENCIA LAGOS WILSON MANUEL</v>
          </cell>
          <cell r="H23">
            <v>85</v>
          </cell>
          <cell r="I23">
            <v>83.33</v>
          </cell>
          <cell r="K23" t="str">
            <v>TRANSFERENCIA</v>
          </cell>
          <cell r="M23" t="str">
            <v>Saluda de acuerdo al script corporativo, el cliente quiere interponer una reclamacion,personaliza la llamada, solicita el numero telefonico, el asesor se percata que se trata de una linea corporativa y le informa que sera transferido al area respectiva, n</v>
          </cell>
          <cell r="N23" t="str">
            <v>L</v>
          </cell>
        </row>
        <row r="24">
          <cell r="A24" t="str">
            <v>DIEGO</v>
          </cell>
          <cell r="B24">
            <v>1</v>
          </cell>
          <cell r="C24">
            <v>24</v>
          </cell>
          <cell r="D24">
            <v>24</v>
          </cell>
          <cell r="E24">
            <v>79460566</v>
          </cell>
          <cell r="F24">
            <v>32066</v>
          </cell>
          <cell r="G24" t="str">
            <v>PINEDA MONTAÑEZ LUIS  MAURICIO</v>
          </cell>
          <cell r="H24">
            <v>90</v>
          </cell>
          <cell r="I24">
            <v>83.33</v>
          </cell>
          <cell r="K24" t="str">
            <v>PROMOCIONES Y CAMPAÑAS</v>
          </cell>
          <cell r="M24" t="str">
            <v>Saluda correctamente, la cliente quiere saber el costo del minuto a marinilla con el plan de ahorro residencial, personaliza la llamada, solicita numero telefonico, verifica en sistema la inscripcion a T.P, le da el valor del minuto, solicita tiempo de es</v>
          </cell>
          <cell r="N24" t="str">
            <v>L</v>
          </cell>
        </row>
        <row r="25">
          <cell r="A25" t="str">
            <v>DIEGO</v>
          </cell>
          <cell r="B25">
            <v>1</v>
          </cell>
          <cell r="C25">
            <v>25</v>
          </cell>
          <cell r="D25">
            <v>24</v>
          </cell>
          <cell r="E25">
            <v>41642531</v>
          </cell>
          <cell r="F25">
            <v>32026</v>
          </cell>
          <cell r="G25" t="str">
            <v>RODRIGUEZ RAMIREZ EDDA DEL SOCORRO</v>
          </cell>
          <cell r="H25">
            <v>100</v>
          </cell>
          <cell r="I25">
            <v>100</v>
          </cell>
          <cell r="K25" t="str">
            <v>TRANSFERENCIA</v>
          </cell>
          <cell r="M25" t="str">
            <v>Saluda de acuerdo al script establecido, al cliente se olvido la contraseña del COVI, personaliza la llamada, solicita numero telefonico implicado, maneja guiones de etiqueta telefonica y tiempos de espera (Indica tiempo real y motivo de la transferencia)</v>
          </cell>
          <cell r="N25" t="str">
            <v>L</v>
          </cell>
        </row>
        <row r="26">
          <cell r="A26" t="str">
            <v>DIANA</v>
          </cell>
          <cell r="B26">
            <v>1</v>
          </cell>
          <cell r="C26">
            <v>26</v>
          </cell>
          <cell r="D26">
            <v>24</v>
          </cell>
          <cell r="E26">
            <v>52301365</v>
          </cell>
          <cell r="F26">
            <v>31174</v>
          </cell>
          <cell r="G26" t="str">
            <v>NAVARRETE  MARIA CLAUDIA</v>
          </cell>
          <cell r="H26">
            <v>38</v>
          </cell>
          <cell r="I26">
            <v>0</v>
          </cell>
          <cell r="J26" t="str">
            <v>ERROR EN INFORMACION</v>
          </cell>
          <cell r="K26" t="str">
            <v>TARIFAS</v>
          </cell>
          <cell r="L26" t="str">
            <v>FATAL</v>
          </cell>
          <cell r="M26" t="str">
            <v xml:space="preserve">Saluda de acuerdo al nuevo script, pregunta el nombre a la usuaria no personaliza la llamada, la usuaria requiere la tarifa a Santa Marta, la asesora solicita el teléfono y verifica el plan que tiene pero no tiene este destino inscrito y le suministra la </v>
          </cell>
          <cell r="N26">
            <v>83</v>
          </cell>
          <cell r="O26" t="str">
            <v>INFORMACION ERRADA</v>
          </cell>
          <cell r="P26">
            <v>668</v>
          </cell>
        </row>
        <row r="27">
          <cell r="A27" t="str">
            <v>DIANA</v>
          </cell>
          <cell r="B27">
            <v>2</v>
          </cell>
          <cell r="C27">
            <v>27</v>
          </cell>
          <cell r="D27">
            <v>24</v>
          </cell>
          <cell r="E27">
            <v>52301365</v>
          </cell>
          <cell r="F27">
            <v>31174</v>
          </cell>
          <cell r="G27" t="str">
            <v>NAVARRETE  MARIA CLAUDIA</v>
          </cell>
          <cell r="H27">
            <v>93</v>
          </cell>
          <cell r="I27">
            <v>91.67</v>
          </cell>
          <cell r="K27" t="str">
            <v>PROMOCIONES Y CAMPAÑAS</v>
          </cell>
          <cell r="M27" t="str">
            <v xml:space="preserve">(Segundo requerimiento) La usuaria pregunta si la promoción le aplica, la asesora le indica que si, le explica el horario y la tarifa que aplica, la fecha en que termina, faltó informar que aplica por discado directo y operadora, y como se cobraban menos </v>
          </cell>
          <cell r="N27">
            <v>83</v>
          </cell>
        </row>
        <row r="28">
          <cell r="A28" t="str">
            <v>DIANA</v>
          </cell>
          <cell r="B28">
            <v>1</v>
          </cell>
          <cell r="C28">
            <v>28</v>
          </cell>
          <cell r="D28">
            <v>24</v>
          </cell>
          <cell r="E28">
            <v>79986386</v>
          </cell>
          <cell r="F28">
            <v>31188</v>
          </cell>
          <cell r="G28" t="str">
            <v>PINEDA PIÑEROS NELSON ANDRES</v>
          </cell>
          <cell r="H28">
            <v>31</v>
          </cell>
          <cell r="I28">
            <v>0</v>
          </cell>
          <cell r="J28" t="str">
            <v>INFORMACION INCOMPLETA</v>
          </cell>
          <cell r="K28" t="str">
            <v>PRODUCTOS LOCAL</v>
          </cell>
          <cell r="L28" t="str">
            <v>FATAL</v>
          </cell>
          <cell r="M28" t="str">
            <v>Saluda de acuerdo al script, no personaliza la llamada, la usuaria desea saber sobre línea RDSI pero se queja de que no le han enviado ningún tipo de información, el asesor no entiende bien lo que la usuaria desea el cree que es un plan de internet y lo q</v>
          </cell>
          <cell r="N28">
            <v>176</v>
          </cell>
          <cell r="O28" t="str">
            <v>INFORMACION INCOMPLETA</v>
          </cell>
          <cell r="P28">
            <v>670</v>
          </cell>
        </row>
        <row r="29">
          <cell r="A29" t="str">
            <v>DIANA</v>
          </cell>
          <cell r="B29">
            <v>1</v>
          </cell>
          <cell r="C29">
            <v>29</v>
          </cell>
          <cell r="D29">
            <v>24</v>
          </cell>
          <cell r="E29">
            <v>79686583</v>
          </cell>
          <cell r="F29">
            <v>32047</v>
          </cell>
          <cell r="G29" t="str">
            <v xml:space="preserve">ORTIZ GONZALEZ EDUARDO </v>
          </cell>
          <cell r="H29">
            <v>78</v>
          </cell>
          <cell r="I29">
            <v>83.33</v>
          </cell>
          <cell r="L29" t="str">
            <v>CRITICO COMERCIAL</v>
          </cell>
          <cell r="M29" t="str">
            <v>Saluda con el nuevo script, no pregunta el nombre al cliente, el desea realizar una llamada a SanCristobal, el asesor le solicita el teléfono y le dice al cliente que le permita un momento pero no informa para que, retoma la llamada pero aùn  no tiene seg</v>
          </cell>
          <cell r="N29">
            <v>260</v>
          </cell>
        </row>
        <row r="30">
          <cell r="A30" t="str">
            <v>DIANA</v>
          </cell>
          <cell r="B30">
            <v>1</v>
          </cell>
          <cell r="C30">
            <v>30</v>
          </cell>
          <cell r="D30">
            <v>24</v>
          </cell>
          <cell r="E30">
            <v>79652767</v>
          </cell>
          <cell r="F30">
            <v>32147</v>
          </cell>
          <cell r="G30" t="str">
            <v xml:space="preserve">RAMIREZ QUINTANA EMILIO </v>
          </cell>
          <cell r="H30">
            <v>95</v>
          </cell>
          <cell r="I30">
            <v>91.67</v>
          </cell>
          <cell r="K30" t="str">
            <v>PROMOCIONES Y CAMPAÑAS</v>
          </cell>
          <cell r="M30" t="str">
            <v>Saluda con el script adecuado, personaliza la llamada, tiene un buen tono de voz que genera empatía y amabilidad,   el asesor verifica el teléfono de la usuaria pero tomándolo del identificador, es necesario verificarlo con la cliente, le explica correcta</v>
          </cell>
          <cell r="N30" t="str">
            <v>En línea</v>
          </cell>
        </row>
        <row r="31">
          <cell r="A31" t="str">
            <v>DIANA</v>
          </cell>
          <cell r="B31">
            <v>1</v>
          </cell>
          <cell r="C31">
            <v>31</v>
          </cell>
          <cell r="D31">
            <v>24</v>
          </cell>
          <cell r="E31">
            <v>52765900</v>
          </cell>
          <cell r="F31">
            <v>31204</v>
          </cell>
          <cell r="G31" t="str">
            <v>ROJAS PARDO ADRIANA MERCEDES</v>
          </cell>
          <cell r="H31">
            <v>78.08</v>
          </cell>
          <cell r="I31">
            <v>63.46</v>
          </cell>
          <cell r="J31" t="str">
            <v>INFORMACION INCOMPLETA</v>
          </cell>
          <cell r="K31" t="str">
            <v>SOPORTE TARJETA</v>
          </cell>
          <cell r="L31" t="str">
            <v>CRITICO</v>
          </cell>
          <cell r="M31" t="str">
            <v>Saluda de acuerdo al script, personaliza la llamada, el usuario desea cargar una tarjeta en la línea que se encuentra suspendida pero no le da ninguna opción, la asesora procede a verificar si la línea se encuentra en tonos o en pulsos , explica al client</v>
          </cell>
          <cell r="N31" t="str">
            <v>En línea</v>
          </cell>
          <cell r="P31">
            <v>673</v>
          </cell>
        </row>
        <row r="32">
          <cell r="A32" t="str">
            <v>DIEGO</v>
          </cell>
          <cell r="B32">
            <v>1</v>
          </cell>
          <cell r="C32">
            <v>32</v>
          </cell>
          <cell r="D32">
            <v>25</v>
          </cell>
          <cell r="E32">
            <v>79896120</v>
          </cell>
          <cell r="F32">
            <v>32150</v>
          </cell>
          <cell r="G32" t="str">
            <v xml:space="preserve">RODRIGUEZ CARRANZA GERARDO </v>
          </cell>
          <cell r="H32">
            <v>88</v>
          </cell>
          <cell r="I32">
            <v>80</v>
          </cell>
          <cell r="K32" t="str">
            <v>PROMOCIONES Y CAMPAÑAS</v>
          </cell>
          <cell r="M32" t="str">
            <v xml:space="preserve">Saluda correctamente, el cliente requiere informacion sobre su plan de ahorro, el asesor le indica que en el momento "NO TENEMOS SISTEMA"; en novedades esta publicada una novedad que nos indica lo que tenemos que informar al cliente si decir lo anterior, </v>
          </cell>
          <cell r="N32" t="str">
            <v>L</v>
          </cell>
        </row>
        <row r="33">
          <cell r="A33" t="str">
            <v>DIANA</v>
          </cell>
          <cell r="B33">
            <v>2</v>
          </cell>
          <cell r="C33">
            <v>33</v>
          </cell>
          <cell r="D33">
            <v>25</v>
          </cell>
          <cell r="E33">
            <v>79986386</v>
          </cell>
          <cell r="F33">
            <v>31188</v>
          </cell>
          <cell r="G33" t="str">
            <v>PINEDA PIÑEROS NELSON ANDRES</v>
          </cell>
          <cell r="H33">
            <v>87</v>
          </cell>
          <cell r="I33">
            <v>91.67</v>
          </cell>
          <cell r="J33" t="str">
            <v>CAIDA DE APLICATIVOS</v>
          </cell>
          <cell r="K33" t="str">
            <v>PROMOCIONES Y CAMPAÑAS</v>
          </cell>
          <cell r="M33" t="str">
            <v>Tarda 15  segundos en contestar la llamada, no personaliza la llamada, el usuario quiere saber el plan que tiene con nosotros, el asesor le explica que nuestro sistema está en mantenimiento y por este motivo no puede verificar (no sigue el guión creado pa</v>
          </cell>
          <cell r="N33">
            <v>119</v>
          </cell>
        </row>
        <row r="34">
          <cell r="A34" t="str">
            <v>DIANA</v>
          </cell>
          <cell r="B34">
            <v>2</v>
          </cell>
          <cell r="C34">
            <v>34</v>
          </cell>
          <cell r="D34">
            <v>25</v>
          </cell>
          <cell r="E34">
            <v>52992461</v>
          </cell>
          <cell r="F34">
            <v>31193</v>
          </cell>
          <cell r="G34" t="str">
            <v>RAMIREZ BELTRAN JENNY PATRICIA</v>
          </cell>
          <cell r="H34">
            <v>95</v>
          </cell>
          <cell r="I34">
            <v>91.67</v>
          </cell>
          <cell r="J34" t="str">
            <v>CAIDA DE APLICATIVOS</v>
          </cell>
          <cell r="K34" t="str">
            <v>PROMOCIONES Y CAMPAÑAS</v>
          </cell>
          <cell r="M34" t="str">
            <v>Saluda adecuasamente usando el nuevo script, personaliza la llamada, el usuario desea saber si le aplcia la promoción, la asesora le explica que no puede confirmar el plan debido a que estamos en mantenimiento, no sigue el guión establecido para este fin,</v>
          </cell>
          <cell r="N34">
            <v>152</v>
          </cell>
        </row>
        <row r="35">
          <cell r="A35" t="str">
            <v>RAUL</v>
          </cell>
          <cell r="B35">
            <v>1</v>
          </cell>
          <cell r="C35">
            <v>35</v>
          </cell>
          <cell r="D35">
            <v>26</v>
          </cell>
          <cell r="E35">
            <v>80191842</v>
          </cell>
          <cell r="F35">
            <v>31430</v>
          </cell>
          <cell r="G35" t="str">
            <v>RANGEL  GOMEZ MIGUEL ANGEL</v>
          </cell>
          <cell r="H35">
            <v>100</v>
          </cell>
          <cell r="I35">
            <v>100</v>
          </cell>
          <cell r="K35" t="str">
            <v>TARIFAS</v>
          </cell>
          <cell r="M35" t="str">
            <v>La personaliza la llamada, el asesor  solicita el numero telefonico al cliente para poder verificar en el sistema, es amable con el cliente, le brinda las tarifas e informa  al cliente que brindara la tarifa tanto plena como descuento por motivos de aplic</v>
          </cell>
          <cell r="N35" t="str">
            <v>L</v>
          </cell>
        </row>
        <row r="36">
          <cell r="A36" t="str">
            <v>RAUL</v>
          </cell>
          <cell r="B36">
            <v>2</v>
          </cell>
          <cell r="C36">
            <v>36</v>
          </cell>
          <cell r="D36">
            <v>26</v>
          </cell>
          <cell r="E36">
            <v>52081333</v>
          </cell>
          <cell r="F36">
            <v>31196</v>
          </cell>
          <cell r="G36" t="str">
            <v>RICO PRIETO DIANA ELVIRA</v>
          </cell>
          <cell r="H36">
            <v>98</v>
          </cell>
          <cell r="I36">
            <v>100</v>
          </cell>
          <cell r="K36" t="str">
            <v>TARIFAS</v>
          </cell>
          <cell r="M36" t="str">
            <v>La asesora perosnaliza la llamada, asi mismo solicicta el numero telefonico al cliente para poder  en el sistema, la asesora debe mejorar su tono de voz, debe manejar las inflexiones de la voz, es amable con el cliente, le brinda la tarifa hacia España, a</v>
          </cell>
          <cell r="N36" t="str">
            <v>L</v>
          </cell>
        </row>
        <row r="37">
          <cell r="A37" t="str">
            <v>DIEGO</v>
          </cell>
          <cell r="B37">
            <v>1</v>
          </cell>
          <cell r="C37">
            <v>37</v>
          </cell>
          <cell r="D37">
            <v>26</v>
          </cell>
          <cell r="E37">
            <v>79647399</v>
          </cell>
          <cell r="F37">
            <v>32024</v>
          </cell>
          <cell r="G37" t="str">
            <v>PEREZ SALDAÑA CARLOS ANDRES</v>
          </cell>
          <cell r="H37">
            <v>98</v>
          </cell>
          <cell r="I37">
            <v>100</v>
          </cell>
          <cell r="K37" t="str">
            <v>TARIFAS</v>
          </cell>
          <cell r="M37" t="str">
            <v>Abre la llamada de manera adecuada, la cliente pregunta sobre promociones, personaliza la llamada, le informa sobre el inconveniente que se presenta en SGS, le recuerda que si tiene presente con seguridad, la inscripción a nuestros planes residenciales, l</v>
          </cell>
          <cell r="N37" t="str">
            <v>L</v>
          </cell>
        </row>
        <row r="38">
          <cell r="A38" t="str">
            <v>RAUL</v>
          </cell>
          <cell r="B38">
            <v>2</v>
          </cell>
          <cell r="C38">
            <v>38</v>
          </cell>
          <cell r="D38">
            <v>26</v>
          </cell>
          <cell r="E38">
            <v>53010990</v>
          </cell>
          <cell r="F38">
            <v>31208</v>
          </cell>
          <cell r="G38" t="str">
            <v>SAMACA GIRALDO EVELYN JOHANNA</v>
          </cell>
          <cell r="H38">
            <v>98</v>
          </cell>
          <cell r="I38">
            <v>100</v>
          </cell>
          <cell r="K38" t="str">
            <v>PRODUCTOS LOCAL</v>
          </cell>
          <cell r="M38" t="str">
            <v>La asesora pregunta el nombre del cliente pero no personaliza la llamada, la asesora le solicita el numero telefonico al cliente para poder verificar en el sistema, la asesora brinda al cliente el soporte  del area local al cliente, maneja el script de de</v>
          </cell>
          <cell r="N38" t="str">
            <v>L</v>
          </cell>
        </row>
        <row r="39">
          <cell r="A39" t="str">
            <v>RAUL</v>
          </cell>
          <cell r="B39">
            <v>2</v>
          </cell>
          <cell r="C39">
            <v>39</v>
          </cell>
          <cell r="D39">
            <v>26</v>
          </cell>
          <cell r="E39">
            <v>80093618</v>
          </cell>
          <cell r="F39">
            <v>31411</v>
          </cell>
          <cell r="G39" t="str">
            <v>OSPINA OVIEDO CARLOS ANDRES</v>
          </cell>
          <cell r="H39">
            <v>100</v>
          </cell>
          <cell r="I39">
            <v>100</v>
          </cell>
          <cell r="K39" t="str">
            <v>TRANSFERENCIA</v>
          </cell>
          <cell r="M39" t="str">
            <v>El asesor  personaliza la llamada, escucha con  atencion al cliente para poder verificar, le solicita tiempo al cliente para poder verificar en el sistema, explica al cliente que en  el momento el sistema se encuentra en actualizacion y no se puede entrar</v>
          </cell>
          <cell r="N39" t="str">
            <v>L</v>
          </cell>
        </row>
        <row r="40">
          <cell r="A40" t="str">
            <v>RAUL</v>
          </cell>
          <cell r="B40">
            <v>1</v>
          </cell>
          <cell r="C40">
            <v>40</v>
          </cell>
          <cell r="D40">
            <v>26</v>
          </cell>
          <cell r="E40">
            <v>52994277</v>
          </cell>
          <cell r="F40">
            <v>31503</v>
          </cell>
          <cell r="G40" t="str">
            <v>RINCON QUIROGA IVONNE NATALIA</v>
          </cell>
          <cell r="H40">
            <v>100</v>
          </cell>
          <cell r="I40">
            <v>100</v>
          </cell>
          <cell r="K40" t="str">
            <v>VALOR UNICO</v>
          </cell>
          <cell r="M40" t="str">
            <v>La asesora personaliza la llamada, le solicicta al cliente, le brinda la informacion de valor unico al cliente, con sus condiciones de uso y  tiempo de permanencia, informa al cliente que el sistema se encuentra en actualizacion y que a apartir del dia lu</v>
          </cell>
          <cell r="N40" t="str">
            <v>L</v>
          </cell>
        </row>
        <row r="41">
          <cell r="A41" t="str">
            <v>DIEGO</v>
          </cell>
          <cell r="B41">
            <v>1</v>
          </cell>
          <cell r="C41">
            <v>41</v>
          </cell>
          <cell r="D41">
            <v>26</v>
          </cell>
          <cell r="E41">
            <v>51560274</v>
          </cell>
          <cell r="F41">
            <v>32040</v>
          </cell>
          <cell r="G41" t="str">
            <v xml:space="preserve">RODRIGUEZ GRANADOS GLADYS </v>
          </cell>
          <cell r="H41">
            <v>100</v>
          </cell>
          <cell r="I41">
            <v>100</v>
          </cell>
          <cell r="K41" t="str">
            <v>TARIFAS</v>
          </cell>
          <cell r="M41" t="str">
            <v>Saluda correctamente, el cliente llama para verificar su ionscripcion a los planes de ahorro, personaliza la llamada, le informa adecuadamente que no podemos dar la inforamcion por el inconveniente en el sistema, el cliente aprovecha para efrescar las tar</v>
          </cell>
          <cell r="N41" t="str">
            <v>L</v>
          </cell>
        </row>
        <row r="42">
          <cell r="A42" t="str">
            <v>DIEGO</v>
          </cell>
          <cell r="B42">
            <v>2</v>
          </cell>
          <cell r="C42">
            <v>42</v>
          </cell>
          <cell r="D42">
            <v>26</v>
          </cell>
          <cell r="E42">
            <v>79905878</v>
          </cell>
          <cell r="F42">
            <v>31190</v>
          </cell>
          <cell r="G42" t="str">
            <v>PIÑEROS PRIETO RAFAEL ORLANDO</v>
          </cell>
          <cell r="H42">
            <v>100</v>
          </cell>
          <cell r="I42">
            <v>100</v>
          </cell>
          <cell r="K42" t="str">
            <v>PRODUCTOS LOCAL</v>
          </cell>
          <cell r="M42" t="str">
            <v>Saluda correctamente, el cliente tiene un inconveniente con la linea telefonica, personaliza la llamada, es amable, genera ambiente de retroalimentación, le informa que se comunique a partir del 29, maneja guiones de etiqueta telefonica, cierra adecuadame</v>
          </cell>
          <cell r="N42" t="str">
            <v>L</v>
          </cell>
        </row>
        <row r="43">
          <cell r="A43" t="str">
            <v>DIEGO</v>
          </cell>
          <cell r="B43">
            <v>2</v>
          </cell>
          <cell r="C43">
            <v>43</v>
          </cell>
          <cell r="D43">
            <v>28</v>
          </cell>
          <cell r="E43">
            <v>53075224</v>
          </cell>
          <cell r="F43">
            <v>31915</v>
          </cell>
          <cell r="G43" t="str">
            <v>PEÑA RAMIREZ PAOLA MILENA</v>
          </cell>
          <cell r="H43">
            <v>93</v>
          </cell>
          <cell r="I43">
            <v>91.67</v>
          </cell>
          <cell r="K43" t="str">
            <v>TARIFAS</v>
          </cell>
          <cell r="M43" t="str">
            <v>Abre la llamada de manera adecuada, la cliente solicita el valor del minuto a Estados Unidos, personaliza la llamada, solicita numero de cedula, le informa sobre las promociones activas, la cliente no tiene plan de ahorro,  ella le informa que le puede in</v>
          </cell>
          <cell r="N43" t="str">
            <v>L</v>
          </cell>
        </row>
        <row r="44">
          <cell r="A44" t="str">
            <v>DIEGO</v>
          </cell>
          <cell r="B44">
            <v>3</v>
          </cell>
          <cell r="C44">
            <v>44</v>
          </cell>
          <cell r="D44">
            <v>28</v>
          </cell>
          <cell r="E44">
            <v>79986386</v>
          </cell>
          <cell r="F44">
            <v>31188</v>
          </cell>
          <cell r="G44" t="str">
            <v>PINEDA PIÑEROS NELSON ANDRES</v>
          </cell>
          <cell r="H44">
            <v>94</v>
          </cell>
          <cell r="I44">
            <v>90</v>
          </cell>
          <cell r="K44" t="str">
            <v>PROMOCIONES Y CAMPAÑAS</v>
          </cell>
          <cell r="M44" t="str">
            <v>Saluda correctamente, el cliente requiere verificar el horario y tarifa de la promocion internacional, personaliza la llamada, solicita numero telefonico pero no confirma datos contra el sistema, maneja guiones de etiqueta telefonica pero su tono de voz n</v>
          </cell>
          <cell r="N44" t="str">
            <v>L</v>
          </cell>
        </row>
        <row r="45">
          <cell r="A45" t="str">
            <v>DIEGO</v>
          </cell>
          <cell r="B45">
            <v>2</v>
          </cell>
          <cell r="C45">
            <v>45</v>
          </cell>
          <cell r="D45">
            <v>28</v>
          </cell>
          <cell r="E45">
            <v>79686583</v>
          </cell>
          <cell r="F45">
            <v>32047</v>
          </cell>
          <cell r="G45" t="str">
            <v xml:space="preserve">ORTIZ GONZALEZ EDUARDO </v>
          </cell>
          <cell r="H45">
            <v>93</v>
          </cell>
          <cell r="I45">
            <v>91.67</v>
          </cell>
          <cell r="K45" t="str">
            <v>PROMOCIONES Y CAMPAÑAS</v>
          </cell>
          <cell r="M45" t="str">
            <v>Saluda adecuadamente,l a cliente se comunica para solicitar informacion sobre la promocion actual, solicita numero telefonico, personaliza la llamada, no tiene actitud de servicio, se limita a contestar SI o NO, se recomienda generar mas empatia con el cl</v>
          </cell>
          <cell r="N45" t="str">
            <v>L</v>
          </cell>
        </row>
        <row r="46">
          <cell r="A46" t="str">
            <v>DIANA</v>
          </cell>
          <cell r="B46">
            <v>2</v>
          </cell>
          <cell r="C46">
            <v>46</v>
          </cell>
          <cell r="D46">
            <v>28</v>
          </cell>
          <cell r="E46">
            <v>52765900</v>
          </cell>
          <cell r="F46">
            <v>31204</v>
          </cell>
          <cell r="G46" t="str">
            <v>ROJAS PARDO ADRIANA MERCEDES</v>
          </cell>
          <cell r="H46">
            <v>88</v>
          </cell>
          <cell r="I46">
            <v>83.33</v>
          </cell>
          <cell r="K46" t="str">
            <v>PROMOCIONES Y CAMPAÑAS</v>
          </cell>
          <cell r="M46" t="str">
            <v>No utiliza el nuevo saludo en la apertura de la llamada, pregutna el nombre al cliente pero no personaliza la llamada, el quiere saber si está inscrito, la asesora solicita el teléfono, informa al cleitne que tiene tarifa personal pero no le comenta que e</v>
          </cell>
          <cell r="N46">
            <v>45</v>
          </cell>
        </row>
        <row r="47">
          <cell r="A47" t="str">
            <v>LUZ MARINA</v>
          </cell>
          <cell r="B47">
            <v>1</v>
          </cell>
          <cell r="C47">
            <v>47</v>
          </cell>
          <cell r="D47">
            <v>29</v>
          </cell>
          <cell r="E47">
            <v>51956304</v>
          </cell>
          <cell r="F47">
            <v>31422</v>
          </cell>
          <cell r="G47" t="str">
            <v>PINTO LOPEZ MARIA MARGARITA</v>
          </cell>
          <cell r="H47">
            <v>100</v>
          </cell>
          <cell r="I47">
            <v>100</v>
          </cell>
          <cell r="K47" t="str">
            <v>TRANSFERENCIA</v>
          </cell>
          <cell r="M47" t="str">
            <v>la asesora saluda adecuadamente al cliente, personaliza la llamada, escucha y comprende el requerimeinto del cliente (información código secreto)La asesora solicta el número telefónico y pide  2 minutos par abrindarle la inforamción, intenta pasar la llam</v>
          </cell>
          <cell r="N47" t="str">
            <v>En línea</v>
          </cell>
        </row>
        <row r="48">
          <cell r="A48" t="str">
            <v>LUZ MARINA</v>
          </cell>
          <cell r="B48">
            <v>1</v>
          </cell>
          <cell r="C48">
            <v>48</v>
          </cell>
          <cell r="D48">
            <v>29</v>
          </cell>
          <cell r="E48">
            <v>52451619</v>
          </cell>
          <cell r="F48">
            <v>31501</v>
          </cell>
          <cell r="G48" t="str">
            <v>POVEDA SANCHEZ GINA PAOLA</v>
          </cell>
          <cell r="H48">
            <v>90</v>
          </cell>
          <cell r="I48">
            <v>83.33</v>
          </cell>
          <cell r="K48" t="str">
            <v>TRANSFERENCIA</v>
          </cell>
          <cell r="M48" t="str">
            <v xml:space="preserve">la asesora saluda adecuadamente al cliente, personaliza la llamada, escucha y comprende el requerimiento del cliente (reclamo por conexiones a internet en líneas con plan corporativo)Gina solicta el número telefónico y realiza preguntas filtro , le pide  </v>
          </cell>
          <cell r="N48" t="str">
            <v>en lin</v>
          </cell>
        </row>
        <row r="49">
          <cell r="A49" t="str">
            <v>LUZ MARINA</v>
          </cell>
          <cell r="B49">
            <v>1</v>
          </cell>
          <cell r="C49">
            <v>49</v>
          </cell>
          <cell r="D49">
            <v>29</v>
          </cell>
          <cell r="E49">
            <v>52525426</v>
          </cell>
          <cell r="F49">
            <v>32033</v>
          </cell>
          <cell r="G49" t="str">
            <v>RESTREPO RICO NUBIA VIVIANA</v>
          </cell>
          <cell r="H49">
            <v>81.67</v>
          </cell>
          <cell r="I49">
            <v>77.78</v>
          </cell>
          <cell r="K49" t="str">
            <v>FACTURACION</v>
          </cell>
          <cell r="M49" t="str">
            <v xml:space="preserve">la asesora saluda adecuadamnte al client, no pregunta el nombre dl cliente por lo tanto no personaliza la llamada, escucha y comprende el requerimiento del cliente (inforamción tiempo de reconexión línea despúes del pago)l a asesora no solicita el número </v>
          </cell>
          <cell r="N49" t="str">
            <v>en</v>
          </cell>
        </row>
        <row r="50">
          <cell r="A50" t="str">
            <v>RAUL</v>
          </cell>
          <cell r="B50">
            <v>1</v>
          </cell>
          <cell r="C50">
            <v>50</v>
          </cell>
          <cell r="D50">
            <v>29</v>
          </cell>
          <cell r="E50">
            <v>52422970</v>
          </cell>
          <cell r="F50">
            <v>31504</v>
          </cell>
          <cell r="G50" t="str">
            <v>RIVERO TORRES BIBIANA CATALINA</v>
          </cell>
          <cell r="H50">
            <v>100</v>
          </cell>
          <cell r="I50">
            <v>100</v>
          </cell>
          <cell r="K50" t="str">
            <v>PROMOCIONES Y CAMPAÑAS</v>
          </cell>
          <cell r="M50" t="str">
            <v>Personaliza la llamada, le solicita el numero telefonico al cliente para poder verificar en el sistema, es muy comercial con el cliente, le ofrece la promocion al cliente, explica las condiciones de uso de la promocion, al igual que sus horarios respectiv</v>
          </cell>
          <cell r="N50">
            <v>117</v>
          </cell>
        </row>
        <row r="51">
          <cell r="A51" t="str">
            <v>RAUL</v>
          </cell>
          <cell r="B51">
            <v>2</v>
          </cell>
          <cell r="C51">
            <v>51</v>
          </cell>
          <cell r="D51">
            <v>29</v>
          </cell>
          <cell r="E51">
            <v>80024187</v>
          </cell>
          <cell r="F51">
            <v>31313</v>
          </cell>
          <cell r="G51" t="str">
            <v>NIETO BERNATE SERGIO ANDRES</v>
          </cell>
          <cell r="H51">
            <v>98</v>
          </cell>
          <cell r="I51">
            <v>100</v>
          </cell>
          <cell r="K51" t="str">
            <v>PROMOCIONES Y CAMPAÑAS</v>
          </cell>
          <cell r="M51" t="str">
            <v>El asesor personaliza la llamada, le solicita el numero telefonico al cliente para poder verificar en el sistema, ofrece agregar destinos en su plan, le brinda la informacion de la promocion, debe hablar al ritmo del cliente, maneja muy bien la informacio</v>
          </cell>
          <cell r="N51">
            <v>194</v>
          </cell>
        </row>
        <row r="52">
          <cell r="A52" t="str">
            <v>RAUL</v>
          </cell>
          <cell r="B52">
            <v>2</v>
          </cell>
          <cell r="C52">
            <v>52</v>
          </cell>
          <cell r="D52">
            <v>29</v>
          </cell>
          <cell r="E52">
            <v>80191842</v>
          </cell>
          <cell r="F52">
            <v>31430</v>
          </cell>
          <cell r="G52" t="str">
            <v>RANGEL  GOMEZ MIGUEL ANGEL</v>
          </cell>
          <cell r="H52">
            <v>100</v>
          </cell>
          <cell r="I52">
            <v>100</v>
          </cell>
          <cell r="K52" t="str">
            <v>TARIFAS</v>
          </cell>
          <cell r="M52" t="str">
            <v>El asesor personaliza la llamada, le solicita el numero telefonico al cliente para poder verificar en el sistema, le brinda la informacion de la promocion, le  brinda el valor del minuto hacia los Estados Unidos, explica condiciones de uso  y horario, man</v>
          </cell>
          <cell r="N52">
            <v>193</v>
          </cell>
        </row>
        <row r="53">
          <cell r="A53" t="str">
            <v>RAUL</v>
          </cell>
          <cell r="B53">
            <v>3</v>
          </cell>
          <cell r="C53">
            <v>53</v>
          </cell>
          <cell r="D53">
            <v>29</v>
          </cell>
          <cell r="E53">
            <v>80191842</v>
          </cell>
          <cell r="F53">
            <v>31430</v>
          </cell>
          <cell r="G53" t="str">
            <v>RANGEL  GOMEZ MIGUEL ANGEL</v>
          </cell>
          <cell r="H53">
            <v>10</v>
          </cell>
          <cell r="I53">
            <v>10</v>
          </cell>
          <cell r="L53" t="str">
            <v>OPERACIÓN</v>
          </cell>
          <cell r="M53" t="str">
            <v>El asesor se demora 00:01:15  en contestar la llamada lo cual genera un ERROR DE OPERACIÓN.</v>
          </cell>
          <cell r="N53">
            <v>193</v>
          </cell>
          <cell r="O53" t="str">
            <v>TIEMPO DE ESPERA</v>
          </cell>
          <cell r="P53">
            <v>737</v>
          </cell>
        </row>
        <row r="54">
          <cell r="A54" t="str">
            <v>RAUL</v>
          </cell>
          <cell r="B54">
            <v>1</v>
          </cell>
          <cell r="C54">
            <v>54</v>
          </cell>
          <cell r="D54">
            <v>29</v>
          </cell>
          <cell r="E54">
            <v>52718593</v>
          </cell>
          <cell r="F54">
            <v>32035</v>
          </cell>
          <cell r="G54" t="str">
            <v>ROBAYO PEDRAZA CATHERINE XIMENA</v>
          </cell>
          <cell r="H54">
            <v>40</v>
          </cell>
          <cell r="I54">
            <v>0</v>
          </cell>
          <cell r="K54" t="str">
            <v>INDICATIVOS</v>
          </cell>
          <cell r="L54" t="str">
            <v>FATAL</v>
          </cell>
          <cell r="M54" t="str">
            <v>La asesora personaliza, la cliente desea saber el indicativo hacia COTA, la asesora le indica al cliente  SOCOTA (BOYACA), la cliente le indica que es COTA (cundinamarca) y la asesora informa que debe  marcar 071+ el numero telefonico,  la informacion err</v>
          </cell>
          <cell r="N54">
            <v>63</v>
          </cell>
          <cell r="P54">
            <v>744</v>
          </cell>
        </row>
        <row r="55">
          <cell r="A55" t="str">
            <v>DIEGO</v>
          </cell>
          <cell r="B55">
            <v>2</v>
          </cell>
          <cell r="C55">
            <v>55</v>
          </cell>
          <cell r="D55">
            <v>29</v>
          </cell>
          <cell r="E55">
            <v>52422970</v>
          </cell>
          <cell r="F55">
            <v>31504</v>
          </cell>
          <cell r="G55" t="str">
            <v>RIVERO TORRES BIBIANA CATALINA</v>
          </cell>
          <cell r="H55">
            <v>100</v>
          </cell>
          <cell r="I55">
            <v>100</v>
          </cell>
          <cell r="K55" t="str">
            <v>TRANSFERENCIA</v>
          </cell>
          <cell r="M55" t="str">
            <v>Abre la llamada de manera adecuada, el cliente requiere clarificar una informacion sobre la facturacion de Internet, personaliza la llamada, solicita numero telefonico y le informa que sera transferido a Soporte Internet, le da la informacion requeridaa s</v>
          </cell>
          <cell r="N55" t="str">
            <v>L</v>
          </cell>
        </row>
        <row r="56">
          <cell r="A56" t="str">
            <v>DIEGO</v>
          </cell>
          <cell r="B56">
            <v>2</v>
          </cell>
          <cell r="C56">
            <v>56</v>
          </cell>
          <cell r="D56">
            <v>29</v>
          </cell>
          <cell r="E56">
            <v>52933906</v>
          </cell>
          <cell r="F56">
            <v>31243</v>
          </cell>
          <cell r="G56" t="str">
            <v>OSORIO  LUYFER DAVID</v>
          </cell>
          <cell r="H56">
            <v>95</v>
          </cell>
          <cell r="I56">
            <v>91.67</v>
          </cell>
          <cell r="K56" t="str">
            <v>PROMOCIONES Y CAMPAÑAS</v>
          </cell>
          <cell r="M56" t="str">
            <v>Abre la llamada de correctamente, la cliente quiere que le especifiquen los destinos a donde aplica la promocion Internacional (Guatemala especificamente), solicita numero telefonico, verifica inscripcion (NO la tiene), le ofrece la inscripcion a los plan</v>
          </cell>
          <cell r="N56" t="str">
            <v>L</v>
          </cell>
        </row>
        <row r="57">
          <cell r="A57" t="str">
            <v>DIEGO</v>
          </cell>
          <cell r="B57">
            <v>2</v>
          </cell>
          <cell r="C57">
            <v>57</v>
          </cell>
          <cell r="D57">
            <v>29</v>
          </cell>
          <cell r="E57">
            <v>39760699</v>
          </cell>
          <cell r="F57">
            <v>32039</v>
          </cell>
          <cell r="G57" t="str">
            <v>RUBIANO MAYORGA MARTHA LUCIA</v>
          </cell>
          <cell r="H57">
            <v>100</v>
          </cell>
          <cell r="I57">
            <v>100</v>
          </cell>
          <cell r="K57" t="str">
            <v>TRANSFERENCIA</v>
          </cell>
          <cell r="M57" t="str">
            <v>Personaliza la llamada, el cliente requiere saber el estado de la linea en cuanto facturación, personaliza la llamada, solicita numero telefonico, le informa al cliente que le transferira al area correspondirente, maneja los tiempos de espera, hace la pre</v>
          </cell>
          <cell r="N57" t="str">
            <v>L</v>
          </cell>
        </row>
        <row r="58">
          <cell r="A58" t="str">
            <v>DIEGO</v>
          </cell>
          <cell r="B58">
            <v>2</v>
          </cell>
          <cell r="C58">
            <v>58</v>
          </cell>
          <cell r="D58">
            <v>29</v>
          </cell>
          <cell r="E58">
            <v>52848004</v>
          </cell>
          <cell r="F58">
            <v>32041</v>
          </cell>
          <cell r="G58" t="str">
            <v>ROJAS PARRA PILAR ANDREA</v>
          </cell>
          <cell r="H58">
            <v>100</v>
          </cell>
          <cell r="I58">
            <v>100</v>
          </cell>
          <cell r="K58" t="str">
            <v>TRANSFERENCIA</v>
          </cell>
          <cell r="M58" t="str">
            <v xml:space="preserve">Abre la llamada adecuadamente, el cliente desea cancelar su servicio de Internet, personaliza la llamada, solicita numero telefonico, identifica tipo de plan, utiliza un buen tono de voz, le informa que sera transferido al area indicada, brinda los datos </v>
          </cell>
          <cell r="N58" t="str">
            <v>L</v>
          </cell>
        </row>
        <row r="59">
          <cell r="A59" t="str">
            <v>DIEGO</v>
          </cell>
          <cell r="B59">
            <v>2</v>
          </cell>
          <cell r="C59">
            <v>59</v>
          </cell>
          <cell r="D59">
            <v>29</v>
          </cell>
          <cell r="E59">
            <v>41642531</v>
          </cell>
          <cell r="F59">
            <v>32026</v>
          </cell>
          <cell r="G59" t="str">
            <v>RODRIGUEZ RAMIREZ EDDA DEL SOCORRO</v>
          </cell>
          <cell r="H59">
            <v>93</v>
          </cell>
          <cell r="I59">
            <v>91.67</v>
          </cell>
          <cell r="K59" t="str">
            <v>PROMOCIONES Y CAMPAÑAS</v>
          </cell>
          <cell r="M59" t="str">
            <v>Recibe la llamada de manera correcta, la cliente requiere informacion sobre nuestras promociones, personaliza la llamada, solicita el numero telefonico, verifica la inscripción a algun plan residencial, da la informacion sobre las promociones, no maneja t</v>
          </cell>
          <cell r="N59" t="str">
            <v>L</v>
          </cell>
        </row>
        <row r="60">
          <cell r="A60" t="str">
            <v>DIEGO</v>
          </cell>
          <cell r="B60">
            <v>2</v>
          </cell>
          <cell r="C60">
            <v>60</v>
          </cell>
          <cell r="D60">
            <v>29</v>
          </cell>
          <cell r="E60">
            <v>79622557</v>
          </cell>
          <cell r="F60">
            <v>32027</v>
          </cell>
          <cell r="G60" t="str">
            <v>PALENCIA LAGOS WILSON MANUEL</v>
          </cell>
          <cell r="H60">
            <v>100</v>
          </cell>
          <cell r="I60">
            <v>100</v>
          </cell>
          <cell r="K60" t="str">
            <v>TRANSFERENCIA</v>
          </cell>
          <cell r="M60" t="str">
            <v>Abre la llamada de manera adecuada, el cliente desea ser transferida a soporte para que reinicien su clave, solicita numero telefonico, le informa que sera transferida a Internet, maneja tiempos de espera, hace la presentacion adecuadamente y cierra la ll</v>
          </cell>
          <cell r="N60" t="str">
            <v>L</v>
          </cell>
        </row>
        <row r="61">
          <cell r="A61" t="str">
            <v>DIEGO</v>
          </cell>
          <cell r="B61">
            <v>2</v>
          </cell>
          <cell r="C61">
            <v>61</v>
          </cell>
          <cell r="D61">
            <v>29</v>
          </cell>
          <cell r="E61">
            <v>51560274</v>
          </cell>
          <cell r="F61">
            <v>32040</v>
          </cell>
          <cell r="G61" t="str">
            <v xml:space="preserve">RODRIGUEZ GRANADOS GLADYS </v>
          </cell>
          <cell r="H61">
            <v>98</v>
          </cell>
          <cell r="I61">
            <v>100</v>
          </cell>
          <cell r="K61" t="str">
            <v>PRODUCTOS LOCAL</v>
          </cell>
          <cell r="M61" t="str">
            <v>Saluda de acuerdo al guion establecido, la cliente requiere el servicio de COVI, personaliza la llamada, solicita numero telefonico, le informa que sera transferida al area local, maneja tiempos de espera, saluda a su compañero pero en el momento no tenem</v>
          </cell>
          <cell r="N61" t="str">
            <v>L</v>
          </cell>
        </row>
        <row r="62">
          <cell r="A62" t="str">
            <v>DIEGO</v>
          </cell>
          <cell r="B62">
            <v>1</v>
          </cell>
          <cell r="C62">
            <v>62</v>
          </cell>
          <cell r="D62">
            <v>29</v>
          </cell>
          <cell r="E62">
            <v>79847433</v>
          </cell>
          <cell r="F62">
            <v>32017</v>
          </cell>
          <cell r="G62" t="str">
            <v>PINZON ANZOLA FABIAN  ALEXANDER</v>
          </cell>
          <cell r="H62">
            <v>100</v>
          </cell>
          <cell r="I62">
            <v>100</v>
          </cell>
          <cell r="K62" t="str">
            <v>PROMOCIONES Y CAMPAÑAS</v>
          </cell>
          <cell r="M62" t="str">
            <v>Abre la llamada de manera adecuada, la cliente se comunica para rectificar los destinos internacionales a los que aplica la promocion, es amable realiza preguntas filtro, le informa que en el momento no podemos corroborarlo pues no tenemos SGS, promueve e</v>
          </cell>
          <cell r="N62" t="str">
            <v>L</v>
          </cell>
        </row>
        <row r="63">
          <cell r="A63" t="str">
            <v>RAUL</v>
          </cell>
          <cell r="B63">
            <v>1</v>
          </cell>
          <cell r="C63">
            <v>63</v>
          </cell>
          <cell r="D63">
            <v>30</v>
          </cell>
          <cell r="E63">
            <v>52516108</v>
          </cell>
          <cell r="F63">
            <v>32038</v>
          </cell>
          <cell r="G63" t="str">
            <v>ROMERO ECHEVERRY ANGELA MARIA</v>
          </cell>
          <cell r="H63">
            <v>83</v>
          </cell>
          <cell r="I63">
            <v>86.67</v>
          </cell>
          <cell r="K63" t="str">
            <v>INSCRIPCION PLAN</v>
          </cell>
          <cell r="M63" t="str">
            <v xml:space="preserve">La asesora personaliza la llamada,debe estar mas concentrada en la llamada,  la asesora es comercial con el cliente, se le recuerda que es el cliente quien debe verificar el numero telefonico  y no el asesor tomarlo del sistema,  debe llevar el ritmo del </v>
          </cell>
          <cell r="N63">
            <v>615</v>
          </cell>
        </row>
        <row r="64">
          <cell r="A64" t="str">
            <v>RAUL</v>
          </cell>
          <cell r="B64">
            <v>2</v>
          </cell>
          <cell r="C64">
            <v>64</v>
          </cell>
          <cell r="D64">
            <v>30</v>
          </cell>
          <cell r="E64">
            <v>52525426</v>
          </cell>
          <cell r="F64">
            <v>32033</v>
          </cell>
          <cell r="G64" t="str">
            <v>RESTREPO RICO NUBIA VIVIANA</v>
          </cell>
          <cell r="H64">
            <v>40</v>
          </cell>
          <cell r="I64">
            <v>0</v>
          </cell>
          <cell r="K64" t="str">
            <v>TARIFAS</v>
          </cell>
          <cell r="L64" t="str">
            <v>FATAL</v>
          </cell>
          <cell r="M64" t="str">
            <v>La asesora personaliza la llamada, le solicicta el numero telefonico al cliente para poder verificar en el sistema,  brinda la informacion del planal cual esta inscrito, (plan segundos), la asesora informa que apartir de mañana le aplica la promocion al c</v>
          </cell>
          <cell r="N64">
            <v>51</v>
          </cell>
          <cell r="O64" t="str">
            <v>INFORMACION ERRADA</v>
          </cell>
          <cell r="P64">
            <v>758</v>
          </cell>
        </row>
        <row r="65">
          <cell r="B65">
            <v>0</v>
          </cell>
          <cell r="C65">
            <v>65</v>
          </cell>
          <cell r="E65" t="e">
            <v>#VALUE!</v>
          </cell>
          <cell r="F65" t="e">
            <v>#VALUE!</v>
          </cell>
        </row>
        <row r="66">
          <cell r="A66" t="str">
            <v>DIEGO</v>
          </cell>
          <cell r="B66">
            <v>2</v>
          </cell>
          <cell r="C66">
            <v>66</v>
          </cell>
          <cell r="D66">
            <v>30</v>
          </cell>
          <cell r="E66">
            <v>52082220</v>
          </cell>
          <cell r="F66">
            <v>31187</v>
          </cell>
          <cell r="G66" t="str">
            <v>PEREZ VELASQUEZ BLANCA ASTRID</v>
          </cell>
          <cell r="H66">
            <v>95</v>
          </cell>
          <cell r="I66">
            <v>100</v>
          </cell>
          <cell r="K66" t="str">
            <v>TARIFAS</v>
          </cell>
          <cell r="M66" t="str">
            <v>Abre la llamada de manera adecuada, la cliente desea saber el costo de unas llamadas generadas en el transcurso de la semana, no personaliza la llamada, le informa adecuadamente que no es posible visualizarlas aun, pues el sistema las arrojara hasta el co</v>
          </cell>
          <cell r="N66">
            <v>83</v>
          </cell>
        </row>
        <row r="67">
          <cell r="A67" t="str">
            <v>DIEGO</v>
          </cell>
          <cell r="B67">
            <v>2</v>
          </cell>
          <cell r="C67">
            <v>67</v>
          </cell>
          <cell r="D67">
            <v>30</v>
          </cell>
          <cell r="E67">
            <v>52960272</v>
          </cell>
          <cell r="F67">
            <v>32049</v>
          </cell>
          <cell r="G67" t="str">
            <v>ROMERO  BUITRAGO CAROLINA NAIDA</v>
          </cell>
          <cell r="H67">
            <v>98</v>
          </cell>
          <cell r="I67">
            <v>100</v>
          </cell>
          <cell r="K67" t="str">
            <v>VALOR UNICO</v>
          </cell>
          <cell r="M67" t="str">
            <v>Saluda según script de bienvenida, la cliente esta interesada en Valor Unico, la cliente expresa que desea un descuento a nivel local, personaliza la llamada, le informa que se trata de un plan para Larga Distancia, sin embargo verifica en sistema la insc</v>
          </cell>
          <cell r="N67">
            <v>169</v>
          </cell>
        </row>
        <row r="68">
          <cell r="A68" t="str">
            <v>DIEGO</v>
          </cell>
          <cell r="B68">
            <v>2</v>
          </cell>
          <cell r="C68">
            <v>68</v>
          </cell>
          <cell r="D68">
            <v>30</v>
          </cell>
          <cell r="E68">
            <v>1</v>
          </cell>
          <cell r="F68">
            <v>32036</v>
          </cell>
          <cell r="G68" t="str">
            <v>RODRIGUEZ BALAGUERA EDIANA ROCIO</v>
          </cell>
          <cell r="H68">
            <v>87</v>
          </cell>
          <cell r="I68">
            <v>83.33</v>
          </cell>
          <cell r="K68" t="str">
            <v>TRANSFERENCIA</v>
          </cell>
          <cell r="M68" t="str">
            <v>Abre la llamada correctamente, la cliente desea información sobre Valor Unico pero a nivel Local, no identifica en principio el proposito de la misma, personaliza la llamada de manera adecuada, se demora en decidir que le comunicara con Soluciones Conecta</v>
          </cell>
          <cell r="N68">
            <v>159</v>
          </cell>
        </row>
        <row r="69">
          <cell r="A69" t="str">
            <v>DIEGO</v>
          </cell>
          <cell r="B69">
            <v>2</v>
          </cell>
          <cell r="C69">
            <v>69</v>
          </cell>
          <cell r="D69">
            <v>30</v>
          </cell>
          <cell r="E69">
            <v>52693280</v>
          </cell>
          <cell r="F69">
            <v>31444</v>
          </cell>
          <cell r="G69" t="str">
            <v>ROJAS ROJAS HEIDY YOLITH</v>
          </cell>
          <cell r="H69">
            <v>100</v>
          </cell>
          <cell r="I69">
            <v>100</v>
          </cell>
          <cell r="J69" t="str">
            <v>TIEMPO DE ESPERA</v>
          </cell>
          <cell r="K69" t="str">
            <v>PROMOCIONES Y CAMPAÑAS</v>
          </cell>
          <cell r="M69" t="str">
            <v>Identifica el proposito de la llamada, la cliente reuiere que le refresquen la promocion que le aplica a Estados Unidos, personaliza la llamada, solicita numero telefonico, solicita un minuto de espera pero no indica el motivo del mismo, se recomienda que</v>
          </cell>
          <cell r="N69">
            <v>141</v>
          </cell>
        </row>
        <row r="70">
          <cell r="A70" t="str">
            <v>JOHANNA</v>
          </cell>
          <cell r="B70">
            <v>2</v>
          </cell>
          <cell r="C70">
            <v>70</v>
          </cell>
          <cell r="D70">
            <v>30</v>
          </cell>
          <cell r="E70">
            <v>79949196</v>
          </cell>
          <cell r="F70">
            <v>31505</v>
          </cell>
          <cell r="G70" t="str">
            <v>ROJAS RODRIGUEZ JAVIER ERNESTO</v>
          </cell>
          <cell r="H70">
            <v>10</v>
          </cell>
          <cell r="I70">
            <v>10</v>
          </cell>
          <cell r="J70" t="str">
            <v>TIEMPO DE ESPERA</v>
          </cell>
          <cell r="L70" t="str">
            <v>OPERACIÓN</v>
          </cell>
          <cell r="M70" t="str">
            <v>Pregunta el nombre del cliente mas no personaliza la llamada, confirma numero telefonico, el cliente desea saber sobre promocion pero el asesor informa plan inscrito y destinos activos mas no en que consiste, el cliente decide cambiar unos destinos, el as</v>
          </cell>
          <cell r="N70" t="str">
            <v>INCOGNITO</v>
          </cell>
          <cell r="P70">
            <v>763</v>
          </cell>
        </row>
        <row r="71">
          <cell r="A71" t="str">
            <v>DIANA</v>
          </cell>
          <cell r="B71">
            <v>1</v>
          </cell>
          <cell r="C71">
            <v>71</v>
          </cell>
          <cell r="D71">
            <v>30</v>
          </cell>
          <cell r="E71">
            <v>79743669</v>
          </cell>
          <cell r="F71">
            <v>31443</v>
          </cell>
          <cell r="G71" t="str">
            <v>ROJAS DIAZ NELSON FABIAN</v>
          </cell>
          <cell r="H71">
            <v>87</v>
          </cell>
          <cell r="I71">
            <v>86.67</v>
          </cell>
          <cell r="K71" t="str">
            <v>INSCRIPCION PLAN</v>
          </cell>
          <cell r="L71" t="str">
            <v>POR MEJORAR</v>
          </cell>
          <cell r="M71" t="str">
            <v>Saluda adecuadamente utilizando el nuevo script,pregunta el nombre al cliente pero no personaliza la llamada, el usuario desea inscribirse en un plan de ahorro, el asesor procede a solicitar el teléfono y la CC, verifica que no está inscrito y procede a e</v>
          </cell>
        </row>
        <row r="72">
          <cell r="A72" t="str">
            <v>DIANA</v>
          </cell>
          <cell r="B72">
            <v>2</v>
          </cell>
          <cell r="C72">
            <v>72</v>
          </cell>
          <cell r="D72">
            <v>30</v>
          </cell>
          <cell r="E72">
            <v>79743669</v>
          </cell>
          <cell r="F72">
            <v>31443</v>
          </cell>
          <cell r="G72" t="str">
            <v>ROJAS DIAZ NELSON FABIAN</v>
          </cell>
          <cell r="H72">
            <v>85</v>
          </cell>
          <cell r="I72">
            <v>83.33</v>
          </cell>
          <cell r="K72" t="str">
            <v>PROMOCIONES Y CAMPAÑAS</v>
          </cell>
          <cell r="M72" t="str">
            <v>(Segundo requerimiento) EL asesor procede a explicar la promoción internacional de la noche y de la tarde (horarios, tarifas, destinos) no informa hasta cuando va, ni como se cobran menos de 3 minutos, cierra con le script correspondiente.</v>
          </cell>
        </row>
        <row r="73">
          <cell r="A73" t="str">
            <v>RAUL</v>
          </cell>
          <cell r="B73">
            <v>1</v>
          </cell>
          <cell r="C73">
            <v>73</v>
          </cell>
          <cell r="D73">
            <v>31</v>
          </cell>
          <cell r="E73">
            <v>80085182</v>
          </cell>
          <cell r="F73">
            <v>31441</v>
          </cell>
          <cell r="G73" t="str">
            <v>RODRIGUEZ ROBAYO JUAN ALEJANDRO</v>
          </cell>
          <cell r="H73">
            <v>99</v>
          </cell>
          <cell r="I73">
            <v>100</v>
          </cell>
          <cell r="K73" t="str">
            <v>PROMOCIONES Y CAMPAÑAS</v>
          </cell>
          <cell r="M73" t="str">
            <v>El asesor le solicita el numero telefonico al cliente para poder verificar, no personaliza la llamada, el asesor le  brinda la informacion de la promocion internacional y nacional, debe llevar la llamada al ritmo del cliente, es muy amable con el cliente,</v>
          </cell>
          <cell r="N73">
            <v>395</v>
          </cell>
        </row>
        <row r="74">
          <cell r="A74" t="str">
            <v>RAUL</v>
          </cell>
          <cell r="B74">
            <v>1</v>
          </cell>
          <cell r="C74">
            <v>74</v>
          </cell>
          <cell r="D74">
            <v>31</v>
          </cell>
          <cell r="E74">
            <v>79849802</v>
          </cell>
          <cell r="F74">
            <v>31432</v>
          </cell>
          <cell r="G74" t="str">
            <v xml:space="preserve">RINCON BETANCURTH CAMILO ERNESTO </v>
          </cell>
          <cell r="H74">
            <v>37</v>
          </cell>
          <cell r="I74">
            <v>0</v>
          </cell>
          <cell r="K74" t="str">
            <v>PROMOCIONES Y CAMPAÑAS</v>
          </cell>
          <cell r="M74" t="str">
            <v>El asesor personaliza la llamada, el asesor le solicita tiempo al cliente sin necesidad, ya que no ha solicitado el  numero telefonico, retoma la llamada y solicita el numero telefonico, el asesor indica al cliente que se encuentra en un plan Segundos e i</v>
          </cell>
          <cell r="N74" t="str">
            <v>L</v>
          </cell>
        </row>
        <row r="75">
          <cell r="A75" t="str">
            <v>RAUL</v>
          </cell>
          <cell r="B75">
            <v>2</v>
          </cell>
          <cell r="C75">
            <v>75</v>
          </cell>
          <cell r="D75">
            <v>31</v>
          </cell>
          <cell r="E75">
            <v>79849802</v>
          </cell>
          <cell r="F75">
            <v>31432</v>
          </cell>
          <cell r="G75" t="str">
            <v xml:space="preserve">RINCON BETANCURTH CAMILO ERNESTO </v>
          </cell>
          <cell r="H75">
            <v>98</v>
          </cell>
          <cell r="I75">
            <v>100</v>
          </cell>
          <cell r="K75" t="str">
            <v>SOPORTE TARJETA</v>
          </cell>
          <cell r="M75" t="str">
            <v>El asesor pregunta el nombre del cliente pero no personaliza la llamada, el asesor solicita el numero de la linea al cliente para poder verificar en el sistema si esta o no cargada la linea telefonica,  realiza filtros al cliente (telefono en tono), manej</v>
          </cell>
          <cell r="N75" t="str">
            <v>L</v>
          </cell>
        </row>
        <row r="76">
          <cell r="A76" t="str">
            <v>DIEGO</v>
          </cell>
          <cell r="B76">
            <v>2</v>
          </cell>
          <cell r="C76">
            <v>76</v>
          </cell>
          <cell r="D76">
            <v>31</v>
          </cell>
          <cell r="E76">
            <v>80024733</v>
          </cell>
          <cell r="F76">
            <v>32023</v>
          </cell>
          <cell r="G76" t="str">
            <v xml:space="preserve">NIVIA MONROY WILLIAM </v>
          </cell>
          <cell r="H76">
            <v>85</v>
          </cell>
          <cell r="I76">
            <v>75</v>
          </cell>
          <cell r="K76" t="str">
            <v>TARIFAS</v>
          </cell>
          <cell r="M76" t="str">
            <v>Abre la llamada de manera adecuada, el cliente requiere el valor del minuto a B/manga, personaliza la llamada, solicita numero telefonico, verifica en sistema la inscripción pero no le dice en cual plan, no actuliza datos, en esta llamada no demuestra act</v>
          </cell>
          <cell r="N76">
            <v>52</v>
          </cell>
        </row>
        <row r="77">
          <cell r="A77" t="str">
            <v>DIEGO</v>
          </cell>
          <cell r="B77">
            <v>2</v>
          </cell>
          <cell r="C77">
            <v>77</v>
          </cell>
          <cell r="D77">
            <v>31</v>
          </cell>
          <cell r="E77">
            <v>51956304</v>
          </cell>
          <cell r="F77">
            <v>31422</v>
          </cell>
          <cell r="G77" t="str">
            <v>PINTO LOPEZ MARIA MARGARITA</v>
          </cell>
          <cell r="H77">
            <v>90</v>
          </cell>
          <cell r="I77">
            <v>83.33</v>
          </cell>
          <cell r="K77" t="str">
            <v>TRANSFERENCIA</v>
          </cell>
          <cell r="M77" t="str">
            <v>El asesor pregunta el nombre del cliente con etiqueta telefonica, la cliente se habia comunicado anteriormente para redimir sus puntos acumulados (Cuendo no teniamos SGS), no solicta numero de cedula en principio, solicita dos minutos de espera para carga</v>
          </cell>
          <cell r="N77">
            <v>133</v>
          </cell>
        </row>
        <row r="78">
          <cell r="A78" t="str">
            <v>DIEGO</v>
          </cell>
          <cell r="B78">
            <v>3</v>
          </cell>
          <cell r="C78">
            <v>78</v>
          </cell>
          <cell r="D78">
            <v>31</v>
          </cell>
          <cell r="E78">
            <v>52301365</v>
          </cell>
          <cell r="F78">
            <v>31174</v>
          </cell>
          <cell r="G78" t="str">
            <v>NAVARRETE  MARIA CLAUDIA</v>
          </cell>
          <cell r="H78">
            <v>97</v>
          </cell>
          <cell r="I78">
            <v>100</v>
          </cell>
          <cell r="K78" t="str">
            <v>TARIFAS</v>
          </cell>
          <cell r="M78" t="str">
            <v>Abre la llamada de manera adecuada, la cliente desea la tarifa hacia Salvador, personaliza la llamada, solicita numero telfonico pero la cliente quiere la tarifa plena no le interes ningun plan de descuento,  no maneja tiempos de espera, dice: Permitame u</v>
          </cell>
          <cell r="N78">
            <v>122</v>
          </cell>
        </row>
        <row r="79">
          <cell r="A79" t="str">
            <v>DIEGO</v>
          </cell>
          <cell r="B79">
            <v>2</v>
          </cell>
          <cell r="C79">
            <v>79</v>
          </cell>
          <cell r="D79">
            <v>31</v>
          </cell>
          <cell r="E79">
            <v>52437103</v>
          </cell>
          <cell r="F79">
            <v>31181</v>
          </cell>
          <cell r="G79" t="str">
            <v>PALACIOS CIFUENTES LUZ EDITH</v>
          </cell>
          <cell r="H79">
            <v>96</v>
          </cell>
          <cell r="I79">
            <v>100</v>
          </cell>
          <cell r="K79" t="str">
            <v>INDICATIVOS</v>
          </cell>
          <cell r="M79" t="str">
            <v>Identifica el requerimineto del cliente, la cliente desea comunicarse a un telefono movil pero no sabe como hacerlo, personaliza la llamada, realiza preguntas filtro, da la informacion adecuadamente, la cliente desea que le hagan la llamada, Luz no maneja</v>
          </cell>
          <cell r="N79">
            <v>32</v>
          </cell>
        </row>
        <row r="80">
          <cell r="A80" t="str">
            <v>DIEGO</v>
          </cell>
          <cell r="B80">
            <v>2</v>
          </cell>
          <cell r="C80">
            <v>80</v>
          </cell>
          <cell r="D80">
            <v>31</v>
          </cell>
          <cell r="E80">
            <v>79460566</v>
          </cell>
          <cell r="F80">
            <v>32066</v>
          </cell>
          <cell r="G80" t="str">
            <v>PINEDA MONTAÑEZ LUIS  MAURICIO</v>
          </cell>
          <cell r="H80">
            <v>100</v>
          </cell>
          <cell r="I80">
            <v>100</v>
          </cell>
          <cell r="K80" t="str">
            <v>VALOR UNICO</v>
          </cell>
          <cell r="M80" t="str">
            <v xml:space="preserve">Saluda correctamente, su tono de voz no transmite energia, la cliente es usuaria de V.U, ella misma se presenta e informa que desea conocer el saldo de su Plan, solicita numero telefonico y tiempo de espera para responder la inquietud, se comunica con un </v>
          </cell>
          <cell r="N80">
            <v>167</v>
          </cell>
        </row>
        <row r="81">
          <cell r="B81">
            <v>0</v>
          </cell>
          <cell r="C81">
            <v>81</v>
          </cell>
          <cell r="E81" t="e">
            <v>#VALUE!</v>
          </cell>
          <cell r="F81" t="e">
            <v>#VALUE!</v>
          </cell>
          <cell r="J81" t="str">
            <v>CAMBIELO</v>
          </cell>
        </row>
        <row r="82">
          <cell r="B82">
            <v>0</v>
          </cell>
          <cell r="C82">
            <v>82</v>
          </cell>
          <cell r="E82" t="e">
            <v>#VALUE!</v>
          </cell>
          <cell r="F82" t="e">
            <v>#VALUE!</v>
          </cell>
          <cell r="J82" t="str">
            <v>CAMBIELO</v>
          </cell>
        </row>
        <row r="83">
          <cell r="B83">
            <v>0</v>
          </cell>
          <cell r="C83">
            <v>83</v>
          </cell>
          <cell r="E83" t="e">
            <v>#VALUE!</v>
          </cell>
          <cell r="F83" t="e">
            <v>#VALUE!</v>
          </cell>
          <cell r="J83" t="str">
            <v>CAMBIELO</v>
          </cell>
        </row>
        <row r="84">
          <cell r="B84">
            <v>0</v>
          </cell>
          <cell r="C84">
            <v>84</v>
          </cell>
          <cell r="E84" t="e">
            <v>#VALUE!</v>
          </cell>
          <cell r="F84" t="e">
            <v>#VALUE!</v>
          </cell>
          <cell r="J84" t="str">
            <v>CAMBIELO</v>
          </cell>
        </row>
        <row r="85">
          <cell r="B85">
            <v>0</v>
          </cell>
          <cell r="C85">
            <v>85</v>
          </cell>
          <cell r="E85" t="e">
            <v>#VALUE!</v>
          </cell>
          <cell r="F85" t="e">
            <v>#VALUE!</v>
          </cell>
          <cell r="J85" t="str">
            <v>CAMBIELO</v>
          </cell>
        </row>
        <row r="86">
          <cell r="B86">
            <v>0</v>
          </cell>
          <cell r="C86">
            <v>86</v>
          </cell>
          <cell r="E86" t="e">
            <v>#VALUE!</v>
          </cell>
          <cell r="F86" t="e">
            <v>#VALUE!</v>
          </cell>
          <cell r="J86" t="str">
            <v>CAMBIELO</v>
          </cell>
        </row>
        <row r="87">
          <cell r="B87">
            <v>0</v>
          </cell>
          <cell r="C87">
            <v>87</v>
          </cell>
          <cell r="E87" t="e">
            <v>#VALUE!</v>
          </cell>
          <cell r="F87" t="e">
            <v>#VALUE!</v>
          </cell>
          <cell r="J87" t="str">
            <v>CAMBIELO</v>
          </cell>
        </row>
        <row r="88">
          <cell r="B88">
            <v>0</v>
          </cell>
          <cell r="C88">
            <v>88</v>
          </cell>
          <cell r="E88" t="e">
            <v>#VALUE!</v>
          </cell>
          <cell r="F88" t="e">
            <v>#VALUE!</v>
          </cell>
          <cell r="J88" t="str">
            <v>CAMBIELO</v>
          </cell>
        </row>
        <row r="89">
          <cell r="B89">
            <v>0</v>
          </cell>
          <cell r="C89">
            <v>89</v>
          </cell>
          <cell r="E89" t="e">
            <v>#VALUE!</v>
          </cell>
          <cell r="F89" t="e">
            <v>#VALUE!</v>
          </cell>
          <cell r="J89" t="str">
            <v>CAMBIELO</v>
          </cell>
        </row>
        <row r="90">
          <cell r="B90">
            <v>0</v>
          </cell>
          <cell r="C90">
            <v>90</v>
          </cell>
          <cell r="E90" t="e">
            <v>#VALUE!</v>
          </cell>
          <cell r="F90" t="e">
            <v>#VALUE!</v>
          </cell>
          <cell r="J90" t="str">
            <v>CAMBIELO</v>
          </cell>
        </row>
        <row r="91">
          <cell r="B91">
            <v>0</v>
          </cell>
          <cell r="C91">
            <v>91</v>
          </cell>
          <cell r="E91" t="e">
            <v>#VALUE!</v>
          </cell>
          <cell r="F91" t="e">
            <v>#VALUE!</v>
          </cell>
          <cell r="J91" t="str">
            <v>CAMBIELO</v>
          </cell>
        </row>
        <row r="92">
          <cell r="B92">
            <v>0</v>
          </cell>
          <cell r="C92">
            <v>92</v>
          </cell>
          <cell r="E92" t="e">
            <v>#VALUE!</v>
          </cell>
          <cell r="F92" t="e">
            <v>#VALUE!</v>
          </cell>
          <cell r="J92" t="str">
            <v>CAMBIELO</v>
          </cell>
        </row>
        <row r="93">
          <cell r="B93">
            <v>0</v>
          </cell>
          <cell r="C93">
            <v>93</v>
          </cell>
          <cell r="E93" t="e">
            <v>#VALUE!</v>
          </cell>
          <cell r="F93" t="e">
            <v>#VALUE!</v>
          </cell>
          <cell r="J93" t="str">
            <v>CAMBIELO</v>
          </cell>
        </row>
        <row r="94">
          <cell r="B94">
            <v>0</v>
          </cell>
          <cell r="C94">
            <v>94</v>
          </cell>
          <cell r="E94" t="e">
            <v>#VALUE!</v>
          </cell>
          <cell r="F94" t="e">
            <v>#VALUE!</v>
          </cell>
          <cell r="J94" t="str">
            <v>CAMBIELO</v>
          </cell>
        </row>
        <row r="95">
          <cell r="B95">
            <v>0</v>
          </cell>
          <cell r="C95">
            <v>95</v>
          </cell>
          <cell r="E95" t="e">
            <v>#VALUE!</v>
          </cell>
          <cell r="F95" t="e">
            <v>#VALUE!</v>
          </cell>
          <cell r="J95" t="str">
            <v>CAMBIELO</v>
          </cell>
        </row>
        <row r="96">
          <cell r="B96">
            <v>0</v>
          </cell>
          <cell r="C96">
            <v>96</v>
          </cell>
          <cell r="E96" t="e">
            <v>#VALUE!</v>
          </cell>
          <cell r="F96" t="e">
            <v>#VALUE!</v>
          </cell>
          <cell r="J96" t="str">
            <v>CAMBIELO</v>
          </cell>
        </row>
        <row r="97">
          <cell r="B97">
            <v>0</v>
          </cell>
          <cell r="C97">
            <v>97</v>
          </cell>
          <cell r="E97" t="e">
            <v>#VALUE!</v>
          </cell>
          <cell r="F97" t="e">
            <v>#VALUE!</v>
          </cell>
          <cell r="J97" t="str">
            <v>CAMBIELO</v>
          </cell>
        </row>
        <row r="98">
          <cell r="B98">
            <v>0</v>
          </cell>
          <cell r="C98">
            <v>98</v>
          </cell>
          <cell r="E98" t="e">
            <v>#VALUE!</v>
          </cell>
          <cell r="F98" t="e">
            <v>#VALUE!</v>
          </cell>
          <cell r="J98" t="str">
            <v>CAMBIELO</v>
          </cell>
        </row>
        <row r="99">
          <cell r="B99">
            <v>0</v>
          </cell>
          <cell r="C99">
            <v>99</v>
          </cell>
          <cell r="E99" t="e">
            <v>#VALUE!</v>
          </cell>
          <cell r="F99" t="e">
            <v>#VALUE!</v>
          </cell>
          <cell r="J99" t="str">
            <v>CAMBIELO</v>
          </cell>
        </row>
        <row r="100">
          <cell r="B100">
            <v>0</v>
          </cell>
          <cell r="C100">
            <v>100</v>
          </cell>
          <cell r="E100" t="e">
            <v>#VALUE!</v>
          </cell>
          <cell r="F100" t="e">
            <v>#VALUE!</v>
          </cell>
          <cell r="J100" t="str">
            <v>CAMBIELO</v>
          </cell>
        </row>
        <row r="101">
          <cell r="B101">
            <v>0</v>
          </cell>
          <cell r="C101">
            <v>101</v>
          </cell>
          <cell r="E101" t="e">
            <v>#VALUE!</v>
          </cell>
          <cell r="F101" t="e">
            <v>#VALUE!</v>
          </cell>
          <cell r="J101" t="str">
            <v>CAMBIELO</v>
          </cell>
        </row>
        <row r="102">
          <cell r="B102">
            <v>0</v>
          </cell>
          <cell r="C102">
            <v>102</v>
          </cell>
          <cell r="E102" t="e">
            <v>#VALUE!</v>
          </cell>
          <cell r="F102" t="e">
            <v>#VALUE!</v>
          </cell>
          <cell r="J102" t="str">
            <v>CAMBIELO</v>
          </cell>
        </row>
        <row r="103">
          <cell r="B103">
            <v>0</v>
          </cell>
          <cell r="C103">
            <v>103</v>
          </cell>
          <cell r="E103" t="e">
            <v>#VALUE!</v>
          </cell>
          <cell r="F103" t="e">
            <v>#VALUE!</v>
          </cell>
          <cell r="J103" t="str">
            <v>CAMBIELO</v>
          </cell>
        </row>
        <row r="104">
          <cell r="B104">
            <v>0</v>
          </cell>
          <cell r="C104">
            <v>104</v>
          </cell>
          <cell r="E104" t="e">
            <v>#VALUE!</v>
          </cell>
          <cell r="F104" t="e">
            <v>#VALUE!</v>
          </cell>
          <cell r="J104" t="str">
            <v>CAMBIELO</v>
          </cell>
        </row>
        <row r="105">
          <cell r="B105">
            <v>0</v>
          </cell>
          <cell r="C105">
            <v>105</v>
          </cell>
          <cell r="E105" t="e">
            <v>#VALUE!</v>
          </cell>
          <cell r="F105" t="e">
            <v>#VALUE!</v>
          </cell>
          <cell r="J105" t="str">
            <v>CAMBIELO</v>
          </cell>
        </row>
        <row r="106">
          <cell r="B106">
            <v>0</v>
          </cell>
          <cell r="C106">
            <v>106</v>
          </cell>
          <cell r="E106" t="e">
            <v>#VALUE!</v>
          </cell>
          <cell r="F106" t="e">
            <v>#VALUE!</v>
          </cell>
          <cell r="J106" t="str">
            <v>CAMBIELO</v>
          </cell>
        </row>
        <row r="107">
          <cell r="B107">
            <v>0</v>
          </cell>
          <cell r="C107">
            <v>107</v>
          </cell>
          <cell r="E107" t="e">
            <v>#VALUE!</v>
          </cell>
          <cell r="F107" t="e">
            <v>#VALUE!</v>
          </cell>
          <cell r="J107" t="str">
            <v>CAMBIELO</v>
          </cell>
        </row>
        <row r="108">
          <cell r="B108">
            <v>0</v>
          </cell>
          <cell r="C108">
            <v>108</v>
          </cell>
          <cell r="E108" t="e">
            <v>#VALUE!</v>
          </cell>
          <cell r="F108" t="e">
            <v>#VALUE!</v>
          </cell>
          <cell r="J108" t="str">
            <v>CAMBIELO</v>
          </cell>
        </row>
        <row r="109">
          <cell r="B109">
            <v>0</v>
          </cell>
          <cell r="C109">
            <v>109</v>
          </cell>
          <cell r="E109" t="e">
            <v>#VALUE!</v>
          </cell>
          <cell r="F109" t="e">
            <v>#VALUE!</v>
          </cell>
          <cell r="J109" t="str">
            <v>CAMBIELO</v>
          </cell>
        </row>
        <row r="110">
          <cell r="B110">
            <v>0</v>
          </cell>
          <cell r="C110">
            <v>110</v>
          </cell>
          <cell r="E110" t="e">
            <v>#VALUE!</v>
          </cell>
          <cell r="F110" t="e">
            <v>#VALUE!</v>
          </cell>
          <cell r="J110" t="str">
            <v>CAMBIELO</v>
          </cell>
        </row>
        <row r="111">
          <cell r="B111">
            <v>0</v>
          </cell>
          <cell r="C111">
            <v>111</v>
          </cell>
          <cell r="E111" t="e">
            <v>#VALUE!</v>
          </cell>
          <cell r="F111" t="e">
            <v>#VALUE!</v>
          </cell>
          <cell r="J111" t="str">
            <v>CAMBIELO</v>
          </cell>
        </row>
        <row r="112">
          <cell r="B112">
            <v>0</v>
          </cell>
          <cell r="C112">
            <v>112</v>
          </cell>
          <cell r="E112" t="e">
            <v>#VALUE!</v>
          </cell>
          <cell r="F112" t="e">
            <v>#VALUE!</v>
          </cell>
          <cell r="J112" t="str">
            <v>CAMBIELO</v>
          </cell>
        </row>
        <row r="113">
          <cell r="B113">
            <v>0</v>
          </cell>
          <cell r="C113">
            <v>113</v>
          </cell>
          <cell r="E113" t="e">
            <v>#VALUE!</v>
          </cell>
          <cell r="F113" t="e">
            <v>#VALUE!</v>
          </cell>
          <cell r="J113" t="str">
            <v>CAMBIELO</v>
          </cell>
        </row>
        <row r="114">
          <cell r="B114">
            <v>0</v>
          </cell>
          <cell r="C114">
            <v>114</v>
          </cell>
          <cell r="E114" t="e">
            <v>#VALUE!</v>
          </cell>
          <cell r="F114" t="e">
            <v>#VALUE!</v>
          </cell>
          <cell r="J114" t="str">
            <v>CAMBIELO</v>
          </cell>
        </row>
        <row r="115">
          <cell r="B115">
            <v>0</v>
          </cell>
          <cell r="C115">
            <v>115</v>
          </cell>
          <cell r="E115" t="e">
            <v>#VALUE!</v>
          </cell>
          <cell r="F115" t="e">
            <v>#VALUE!</v>
          </cell>
          <cell r="J115" t="str">
            <v>CAMBIELO</v>
          </cell>
        </row>
        <row r="116">
          <cell r="B116">
            <v>0</v>
          </cell>
          <cell r="C116">
            <v>116</v>
          </cell>
          <cell r="E116" t="e">
            <v>#VALUE!</v>
          </cell>
          <cell r="F116" t="e">
            <v>#VALUE!</v>
          </cell>
          <cell r="J116" t="str">
            <v>CAMBIELO</v>
          </cell>
        </row>
        <row r="117">
          <cell r="B117">
            <v>0</v>
          </cell>
          <cell r="C117">
            <v>117</v>
          </cell>
          <cell r="E117" t="e">
            <v>#VALUE!</v>
          </cell>
          <cell r="F117" t="e">
            <v>#VALUE!</v>
          </cell>
          <cell r="J117" t="str">
            <v>CAMBIELO</v>
          </cell>
        </row>
        <row r="118">
          <cell r="B118">
            <v>0</v>
          </cell>
          <cell r="C118">
            <v>118</v>
          </cell>
          <cell r="E118" t="e">
            <v>#VALUE!</v>
          </cell>
          <cell r="F118" t="e">
            <v>#VALUE!</v>
          </cell>
          <cell r="J118" t="str">
            <v>CAMBIELO</v>
          </cell>
        </row>
        <row r="119">
          <cell r="B119">
            <v>0</v>
          </cell>
          <cell r="C119">
            <v>119</v>
          </cell>
          <cell r="E119" t="e">
            <v>#VALUE!</v>
          </cell>
          <cell r="F119" t="e">
            <v>#VALUE!</v>
          </cell>
          <cell r="J119" t="str">
            <v>CAMBIELO</v>
          </cell>
        </row>
        <row r="120">
          <cell r="B120">
            <v>0</v>
          </cell>
          <cell r="C120">
            <v>120</v>
          </cell>
          <cell r="E120" t="e">
            <v>#VALUE!</v>
          </cell>
          <cell r="F120" t="e">
            <v>#VALUE!</v>
          </cell>
          <cell r="J120" t="str">
            <v>CAMBIELO</v>
          </cell>
        </row>
        <row r="121">
          <cell r="B121">
            <v>0</v>
          </cell>
          <cell r="C121">
            <v>121</v>
          </cell>
          <cell r="E121" t="e">
            <v>#VALUE!</v>
          </cell>
          <cell r="F121" t="e">
            <v>#VALUE!</v>
          </cell>
          <cell r="J121" t="str">
            <v>CAMBIELO</v>
          </cell>
        </row>
        <row r="122">
          <cell r="B122">
            <v>0</v>
          </cell>
          <cell r="C122">
            <v>122</v>
          </cell>
          <cell r="E122" t="e">
            <v>#VALUE!</v>
          </cell>
          <cell r="F122" t="e">
            <v>#VALUE!</v>
          </cell>
          <cell r="J122" t="str">
            <v>CAMBIELO</v>
          </cell>
        </row>
        <row r="123">
          <cell r="B123">
            <v>0</v>
          </cell>
          <cell r="C123">
            <v>123</v>
          </cell>
          <cell r="E123" t="e">
            <v>#VALUE!</v>
          </cell>
          <cell r="F123" t="e">
            <v>#VALUE!</v>
          </cell>
          <cell r="J123" t="str">
            <v>CAMBIELO</v>
          </cell>
        </row>
        <row r="124">
          <cell r="B124">
            <v>0</v>
          </cell>
          <cell r="C124">
            <v>124</v>
          </cell>
          <cell r="E124" t="e">
            <v>#VALUE!</v>
          </cell>
          <cell r="F124" t="e">
            <v>#VALUE!</v>
          </cell>
          <cell r="J124" t="str">
            <v>CAMBIELO</v>
          </cell>
        </row>
        <row r="125">
          <cell r="B125">
            <v>0</v>
          </cell>
          <cell r="C125">
            <v>125</v>
          </cell>
          <cell r="E125" t="e">
            <v>#VALUE!</v>
          </cell>
          <cell r="F125" t="e">
            <v>#VALUE!</v>
          </cell>
          <cell r="J125" t="str">
            <v>CAMBIELO</v>
          </cell>
        </row>
        <row r="126">
          <cell r="B126">
            <v>0</v>
          </cell>
          <cell r="C126">
            <v>126</v>
          </cell>
          <cell r="E126" t="e">
            <v>#VALUE!</v>
          </cell>
          <cell r="F126" t="e">
            <v>#VALUE!</v>
          </cell>
          <cell r="J126" t="str">
            <v>CAMBIELO</v>
          </cell>
        </row>
        <row r="127">
          <cell r="B127">
            <v>0</v>
          </cell>
          <cell r="C127">
            <v>127</v>
          </cell>
          <cell r="E127" t="e">
            <v>#VALUE!</v>
          </cell>
          <cell r="F127" t="e">
            <v>#VALUE!</v>
          </cell>
          <cell r="J127" t="str">
            <v>CAMBIELO</v>
          </cell>
        </row>
        <row r="128">
          <cell r="B128">
            <v>0</v>
          </cell>
          <cell r="C128">
            <v>128</v>
          </cell>
          <cell r="E128" t="e">
            <v>#VALUE!</v>
          </cell>
          <cell r="F128" t="e">
            <v>#VALUE!</v>
          </cell>
          <cell r="J128" t="str">
            <v>CAMBIELO</v>
          </cell>
        </row>
        <row r="129">
          <cell r="B129">
            <v>0</v>
          </cell>
          <cell r="C129">
            <v>129</v>
          </cell>
          <cell r="E129" t="e">
            <v>#VALUE!</v>
          </cell>
          <cell r="F129" t="e">
            <v>#VALUE!</v>
          </cell>
          <cell r="J129" t="str">
            <v>CAMBIELO</v>
          </cell>
        </row>
        <row r="130">
          <cell r="B130">
            <v>0</v>
          </cell>
          <cell r="C130">
            <v>130</v>
          </cell>
          <cell r="E130" t="e">
            <v>#VALUE!</v>
          </cell>
          <cell r="F130" t="e">
            <v>#VALUE!</v>
          </cell>
          <cell r="J130" t="str">
            <v>CAMBIELO</v>
          </cell>
        </row>
        <row r="131">
          <cell r="B131">
            <v>0</v>
          </cell>
          <cell r="C131">
            <v>131</v>
          </cell>
          <cell r="E131" t="e">
            <v>#VALUE!</v>
          </cell>
          <cell r="F131" t="e">
            <v>#VALUE!</v>
          </cell>
          <cell r="J131" t="str">
            <v>CAMBIELO</v>
          </cell>
        </row>
        <row r="132">
          <cell r="B132">
            <v>0</v>
          </cell>
          <cell r="C132">
            <v>132</v>
          </cell>
          <cell r="E132" t="e">
            <v>#VALUE!</v>
          </cell>
          <cell r="F132" t="e">
            <v>#VALUE!</v>
          </cell>
          <cell r="J132" t="str">
            <v>CAMBIELO</v>
          </cell>
        </row>
        <row r="133">
          <cell r="B133">
            <v>0</v>
          </cell>
          <cell r="C133">
            <v>133</v>
          </cell>
          <cell r="E133" t="e">
            <v>#VALUE!</v>
          </cell>
          <cell r="F133" t="e">
            <v>#VALUE!</v>
          </cell>
          <cell r="J133" t="str">
            <v>CAMBIELO</v>
          </cell>
        </row>
        <row r="134">
          <cell r="B134">
            <v>0</v>
          </cell>
          <cell r="C134">
            <v>134</v>
          </cell>
          <cell r="E134" t="e">
            <v>#VALUE!</v>
          </cell>
          <cell r="F134" t="e">
            <v>#VALUE!</v>
          </cell>
          <cell r="J134" t="str">
            <v>CAMBIELO</v>
          </cell>
        </row>
        <row r="135">
          <cell r="B135">
            <v>0</v>
          </cell>
          <cell r="C135">
            <v>135</v>
          </cell>
          <cell r="E135" t="e">
            <v>#VALUE!</v>
          </cell>
          <cell r="F135" t="e">
            <v>#VALUE!</v>
          </cell>
          <cell r="J135" t="str">
            <v>CAMBIELO</v>
          </cell>
        </row>
        <row r="136">
          <cell r="B136">
            <v>0</v>
          </cell>
          <cell r="C136">
            <v>136</v>
          </cell>
          <cell r="E136" t="e">
            <v>#VALUE!</v>
          </cell>
          <cell r="F136" t="e">
            <v>#VALUE!</v>
          </cell>
          <cell r="J136" t="str">
            <v>CAMBIELO</v>
          </cell>
        </row>
        <row r="137">
          <cell r="B137">
            <v>0</v>
          </cell>
          <cell r="C137">
            <v>137</v>
          </cell>
          <cell r="E137" t="e">
            <v>#VALUE!</v>
          </cell>
          <cell r="F137" t="e">
            <v>#VALUE!</v>
          </cell>
          <cell r="J137" t="str">
            <v>CAMBIELO</v>
          </cell>
        </row>
        <row r="138">
          <cell r="B138">
            <v>0</v>
          </cell>
          <cell r="C138">
            <v>138</v>
          </cell>
          <cell r="E138" t="e">
            <v>#VALUE!</v>
          </cell>
          <cell r="F138" t="e">
            <v>#VALUE!</v>
          </cell>
          <cell r="J138" t="str">
            <v>CAMBIELO</v>
          </cell>
        </row>
        <row r="139">
          <cell r="B139">
            <v>0</v>
          </cell>
          <cell r="C139">
            <v>139</v>
          </cell>
          <cell r="E139" t="e">
            <v>#VALUE!</v>
          </cell>
          <cell r="F139" t="e">
            <v>#VALUE!</v>
          </cell>
          <cell r="J139" t="str">
            <v>CAMBIELO</v>
          </cell>
        </row>
        <row r="140">
          <cell r="B140">
            <v>0</v>
          </cell>
          <cell r="C140">
            <v>140</v>
          </cell>
          <cell r="E140" t="e">
            <v>#VALUE!</v>
          </cell>
          <cell r="F140" t="e">
            <v>#VALUE!</v>
          </cell>
          <cell r="J140" t="str">
            <v>CAMBIELO</v>
          </cell>
        </row>
        <row r="141">
          <cell r="B141">
            <v>0</v>
          </cell>
          <cell r="C141">
            <v>141</v>
          </cell>
          <cell r="E141" t="e">
            <v>#VALUE!</v>
          </cell>
          <cell r="F141" t="e">
            <v>#VALUE!</v>
          </cell>
          <cell r="J141" t="str">
            <v>CAMBIELO</v>
          </cell>
        </row>
        <row r="142">
          <cell r="B142">
            <v>0</v>
          </cell>
          <cell r="C142">
            <v>142</v>
          </cell>
          <cell r="E142" t="e">
            <v>#VALUE!</v>
          </cell>
          <cell r="F142" t="e">
            <v>#VALUE!</v>
          </cell>
          <cell r="J142" t="str">
            <v>CAMBIELO</v>
          </cell>
        </row>
        <row r="143">
          <cell r="B143">
            <v>0</v>
          </cell>
          <cell r="C143">
            <v>143</v>
          </cell>
          <cell r="E143" t="e">
            <v>#VALUE!</v>
          </cell>
          <cell r="F143" t="e">
            <v>#VALUE!</v>
          </cell>
          <cell r="J143" t="str">
            <v>CAMBIELO</v>
          </cell>
        </row>
        <row r="144">
          <cell r="B144">
            <v>0</v>
          </cell>
          <cell r="C144">
            <v>144</v>
          </cell>
          <cell r="E144" t="e">
            <v>#VALUE!</v>
          </cell>
          <cell r="F144" t="e">
            <v>#VALUE!</v>
          </cell>
          <cell r="J144" t="str">
            <v>CAMBIELO</v>
          </cell>
        </row>
        <row r="145">
          <cell r="B145">
            <v>0</v>
          </cell>
          <cell r="C145">
            <v>145</v>
          </cell>
          <cell r="E145" t="e">
            <v>#VALUE!</v>
          </cell>
          <cell r="F145" t="e">
            <v>#VALUE!</v>
          </cell>
          <cell r="J145" t="str">
            <v>CAMBIELO</v>
          </cell>
        </row>
        <row r="146">
          <cell r="B146">
            <v>0</v>
          </cell>
          <cell r="C146">
            <v>146</v>
          </cell>
          <cell r="E146" t="e">
            <v>#VALUE!</v>
          </cell>
          <cell r="F146" t="e">
            <v>#VALUE!</v>
          </cell>
          <cell r="J146" t="str">
            <v>CAMBIELO</v>
          </cell>
        </row>
        <row r="147">
          <cell r="B147">
            <v>0</v>
          </cell>
          <cell r="C147">
            <v>147</v>
          </cell>
          <cell r="E147" t="e">
            <v>#VALUE!</v>
          </cell>
          <cell r="F147" t="e">
            <v>#VALUE!</v>
          </cell>
          <cell r="J147" t="str">
            <v>CAMBIELO</v>
          </cell>
        </row>
        <row r="148">
          <cell r="B148">
            <v>0</v>
          </cell>
          <cell r="C148">
            <v>148</v>
          </cell>
          <cell r="E148" t="e">
            <v>#VALUE!</v>
          </cell>
          <cell r="F148" t="e">
            <v>#VALUE!</v>
          </cell>
          <cell r="J148" t="str">
            <v>CAMBIELO</v>
          </cell>
        </row>
        <row r="149">
          <cell r="B149">
            <v>0</v>
          </cell>
          <cell r="C149">
            <v>149</v>
          </cell>
          <cell r="E149" t="e">
            <v>#VALUE!</v>
          </cell>
          <cell r="F149" t="e">
            <v>#VALUE!</v>
          </cell>
          <cell r="J149" t="str">
            <v>CAMBIELO</v>
          </cell>
        </row>
        <row r="150">
          <cell r="B150">
            <v>0</v>
          </cell>
          <cell r="C150">
            <v>150</v>
          </cell>
          <cell r="E150" t="e">
            <v>#VALUE!</v>
          </cell>
          <cell r="F150" t="e">
            <v>#VALUE!</v>
          </cell>
          <cell r="J150" t="str">
            <v>CAMBIELO</v>
          </cell>
        </row>
        <row r="151">
          <cell r="B151">
            <v>0</v>
          </cell>
          <cell r="C151">
            <v>151</v>
          </cell>
          <cell r="E151" t="e">
            <v>#VALUE!</v>
          </cell>
          <cell r="F151" t="e">
            <v>#VALUE!</v>
          </cell>
          <cell r="J151" t="str">
            <v>CAMBIELO</v>
          </cell>
        </row>
        <row r="152">
          <cell r="B152">
            <v>0</v>
          </cell>
          <cell r="C152">
            <v>152</v>
          </cell>
          <cell r="E152" t="e">
            <v>#VALUE!</v>
          </cell>
          <cell r="F152" t="e">
            <v>#VALUE!</v>
          </cell>
          <cell r="J152" t="str">
            <v>CAMBIELO</v>
          </cell>
        </row>
        <row r="153">
          <cell r="B153">
            <v>0</v>
          </cell>
          <cell r="C153">
            <v>153</v>
          </cell>
          <cell r="E153" t="e">
            <v>#VALUE!</v>
          </cell>
          <cell r="F153" t="e">
            <v>#VALUE!</v>
          </cell>
          <cell r="J153" t="str">
            <v>CAMBIELO</v>
          </cell>
        </row>
        <row r="154">
          <cell r="B154">
            <v>0</v>
          </cell>
          <cell r="C154">
            <v>154</v>
          </cell>
          <cell r="E154" t="e">
            <v>#VALUE!</v>
          </cell>
          <cell r="F154" t="e">
            <v>#VALUE!</v>
          </cell>
          <cell r="J154" t="str">
            <v>CAMBIELO</v>
          </cell>
        </row>
        <row r="155">
          <cell r="B155">
            <v>0</v>
          </cell>
          <cell r="C155">
            <v>155</v>
          </cell>
          <cell r="E155" t="e">
            <v>#VALUE!</v>
          </cell>
          <cell r="F155" t="e">
            <v>#VALUE!</v>
          </cell>
          <cell r="J155" t="str">
            <v>CAMBIELO</v>
          </cell>
        </row>
        <row r="156">
          <cell r="B156">
            <v>0</v>
          </cell>
          <cell r="C156">
            <v>156</v>
          </cell>
          <cell r="E156" t="e">
            <v>#VALUE!</v>
          </cell>
          <cell r="F156" t="e">
            <v>#VALUE!</v>
          </cell>
          <cell r="J156" t="str">
            <v>CAMBIELO</v>
          </cell>
        </row>
        <row r="157">
          <cell r="B157">
            <v>0</v>
          </cell>
          <cell r="C157">
            <v>157</v>
          </cell>
          <cell r="E157" t="e">
            <v>#VALUE!</v>
          </cell>
          <cell r="F157" t="e">
            <v>#VALUE!</v>
          </cell>
          <cell r="J157" t="str">
            <v>CAMBIELO</v>
          </cell>
        </row>
        <row r="158">
          <cell r="B158">
            <v>0</v>
          </cell>
          <cell r="C158">
            <v>158</v>
          </cell>
          <cell r="E158" t="e">
            <v>#VALUE!</v>
          </cell>
          <cell r="F158" t="e">
            <v>#VALUE!</v>
          </cell>
          <cell r="J158" t="str">
            <v>CAMBIELO</v>
          </cell>
        </row>
        <row r="159">
          <cell r="B159">
            <v>0</v>
          </cell>
          <cell r="C159">
            <v>159</v>
          </cell>
          <cell r="E159" t="e">
            <v>#VALUE!</v>
          </cell>
          <cell r="F159" t="e">
            <v>#VALUE!</v>
          </cell>
          <cell r="J159" t="str">
            <v>CAMBIELO</v>
          </cell>
        </row>
        <row r="160">
          <cell r="B160">
            <v>0</v>
          </cell>
          <cell r="C160">
            <v>160</v>
          </cell>
          <cell r="E160" t="e">
            <v>#VALUE!</v>
          </cell>
          <cell r="F160" t="e">
            <v>#VALUE!</v>
          </cell>
          <cell r="J160" t="str">
            <v>CAMBIELO</v>
          </cell>
        </row>
        <row r="161">
          <cell r="B161">
            <v>0</v>
          </cell>
          <cell r="C161">
            <v>161</v>
          </cell>
          <cell r="E161" t="e">
            <v>#VALUE!</v>
          </cell>
          <cell r="F161" t="e">
            <v>#VALUE!</v>
          </cell>
          <cell r="J161" t="str">
            <v>CAMBIELO</v>
          </cell>
        </row>
        <row r="162">
          <cell r="B162">
            <v>0</v>
          </cell>
          <cell r="C162">
            <v>162</v>
          </cell>
          <cell r="E162" t="e">
            <v>#VALUE!</v>
          </cell>
          <cell r="F162" t="e">
            <v>#VALUE!</v>
          </cell>
          <cell r="J162" t="str">
            <v>CAMBIELO</v>
          </cell>
        </row>
        <row r="163">
          <cell r="B163">
            <v>0</v>
          </cell>
          <cell r="C163">
            <v>163</v>
          </cell>
          <cell r="E163" t="e">
            <v>#VALUE!</v>
          </cell>
          <cell r="F163" t="e">
            <v>#VALUE!</v>
          </cell>
          <cell r="J163" t="str">
            <v>CAMBIELO</v>
          </cell>
        </row>
        <row r="164">
          <cell r="B164">
            <v>0</v>
          </cell>
          <cell r="C164">
            <v>164</v>
          </cell>
          <cell r="E164" t="e">
            <v>#VALUE!</v>
          </cell>
          <cell r="F164" t="e">
            <v>#VALUE!</v>
          </cell>
          <cell r="J164" t="str">
            <v>CAMBIELO</v>
          </cell>
        </row>
        <row r="165">
          <cell r="B165">
            <v>0</v>
          </cell>
          <cell r="C165">
            <v>165</v>
          </cell>
          <cell r="E165" t="e">
            <v>#VALUE!</v>
          </cell>
          <cell r="F165" t="e">
            <v>#VALUE!</v>
          </cell>
          <cell r="J165" t="str">
            <v>CAMBIELO</v>
          </cell>
        </row>
        <row r="166">
          <cell r="B166">
            <v>0</v>
          </cell>
          <cell r="C166">
            <v>166</v>
          </cell>
          <cell r="E166" t="e">
            <v>#VALUE!</v>
          </cell>
          <cell r="F166" t="e">
            <v>#VALUE!</v>
          </cell>
          <cell r="J166" t="str">
            <v>CAMBIELO</v>
          </cell>
        </row>
        <row r="167">
          <cell r="B167">
            <v>0</v>
          </cell>
          <cell r="C167">
            <v>167</v>
          </cell>
          <cell r="E167" t="e">
            <v>#VALUE!</v>
          </cell>
          <cell r="F167" t="e">
            <v>#VALUE!</v>
          </cell>
          <cell r="J167" t="str">
            <v>CAMBIELO</v>
          </cell>
        </row>
        <row r="168">
          <cell r="B168">
            <v>0</v>
          </cell>
          <cell r="C168">
            <v>168</v>
          </cell>
          <cell r="E168" t="e">
            <v>#VALUE!</v>
          </cell>
          <cell r="F168" t="e">
            <v>#VALUE!</v>
          </cell>
          <cell r="J168" t="str">
            <v>CAMBIELO</v>
          </cell>
        </row>
        <row r="169">
          <cell r="B169">
            <v>0</v>
          </cell>
          <cell r="C169">
            <v>169</v>
          </cell>
          <cell r="E169" t="e">
            <v>#VALUE!</v>
          </cell>
          <cell r="F169" t="e">
            <v>#VALUE!</v>
          </cell>
          <cell r="J169" t="str">
            <v>CAMBIELO</v>
          </cell>
        </row>
        <row r="170">
          <cell r="B170">
            <v>0</v>
          </cell>
          <cell r="C170">
            <v>170</v>
          </cell>
          <cell r="E170" t="e">
            <v>#VALUE!</v>
          </cell>
          <cell r="F170" t="e">
            <v>#VALUE!</v>
          </cell>
          <cell r="J170" t="str">
            <v>CAMBIELO</v>
          </cell>
        </row>
        <row r="171">
          <cell r="B171">
            <v>0</v>
          </cell>
          <cell r="C171">
            <v>171</v>
          </cell>
          <cell r="E171" t="e">
            <v>#VALUE!</v>
          </cell>
          <cell r="F171" t="e">
            <v>#VALUE!</v>
          </cell>
          <cell r="J171" t="str">
            <v>CAMBIELO</v>
          </cell>
        </row>
        <row r="172">
          <cell r="B172">
            <v>0</v>
          </cell>
          <cell r="C172">
            <v>172</v>
          </cell>
          <cell r="E172" t="e">
            <v>#VALUE!</v>
          </cell>
          <cell r="F172" t="e">
            <v>#VALUE!</v>
          </cell>
          <cell r="J172" t="str">
            <v>CAMBIELO</v>
          </cell>
        </row>
        <row r="173">
          <cell r="B173">
            <v>0</v>
          </cell>
          <cell r="C173">
            <v>173</v>
          </cell>
          <cell r="E173" t="e">
            <v>#VALUE!</v>
          </cell>
          <cell r="F173" t="e">
            <v>#VALUE!</v>
          </cell>
          <cell r="J173" t="str">
            <v>CAMBIELO</v>
          </cell>
        </row>
        <row r="174">
          <cell r="B174">
            <v>0</v>
          </cell>
          <cell r="C174">
            <v>174</v>
          </cell>
          <cell r="E174" t="e">
            <v>#VALUE!</v>
          </cell>
          <cell r="F174" t="e">
            <v>#VALUE!</v>
          </cell>
          <cell r="J174" t="str">
            <v>CAMBIELO</v>
          </cell>
        </row>
        <row r="175">
          <cell r="B175">
            <v>0</v>
          </cell>
          <cell r="C175">
            <v>175</v>
          </cell>
          <cell r="E175" t="e">
            <v>#VALUE!</v>
          </cell>
          <cell r="F175" t="e">
            <v>#VALUE!</v>
          </cell>
          <cell r="J175" t="str">
            <v>CAMBIELO</v>
          </cell>
        </row>
        <row r="176">
          <cell r="B176">
            <v>0</v>
          </cell>
          <cell r="C176">
            <v>176</v>
          </cell>
          <cell r="E176" t="e">
            <v>#VALUE!</v>
          </cell>
          <cell r="F176" t="e">
            <v>#VALUE!</v>
          </cell>
          <cell r="J176" t="str">
            <v>CAMBIELO</v>
          </cell>
        </row>
        <row r="177">
          <cell r="B177">
            <v>0</v>
          </cell>
          <cell r="C177">
            <v>177</v>
          </cell>
          <cell r="E177" t="e">
            <v>#VALUE!</v>
          </cell>
          <cell r="F177" t="e">
            <v>#VALUE!</v>
          </cell>
          <cell r="J177" t="str">
            <v>CAMBIELO</v>
          </cell>
        </row>
        <row r="178">
          <cell r="B178">
            <v>0</v>
          </cell>
          <cell r="C178">
            <v>178</v>
          </cell>
          <cell r="E178" t="e">
            <v>#VALUE!</v>
          </cell>
          <cell r="F178" t="e">
            <v>#VALUE!</v>
          </cell>
          <cell r="J178" t="str">
            <v>CAMBIELO</v>
          </cell>
        </row>
        <row r="179">
          <cell r="B179">
            <v>0</v>
          </cell>
          <cell r="C179">
            <v>179</v>
          </cell>
          <cell r="E179" t="e">
            <v>#VALUE!</v>
          </cell>
          <cell r="F179" t="e">
            <v>#VALUE!</v>
          </cell>
          <cell r="J179" t="str">
            <v>CAMBIELO</v>
          </cell>
        </row>
        <row r="180">
          <cell r="B180">
            <v>0</v>
          </cell>
          <cell r="C180">
            <v>180</v>
          </cell>
          <cell r="E180" t="e">
            <v>#VALUE!</v>
          </cell>
          <cell r="F180" t="e">
            <v>#VALUE!</v>
          </cell>
          <cell r="J180" t="str">
            <v>CAMBIELO</v>
          </cell>
        </row>
        <row r="181">
          <cell r="B181">
            <v>0</v>
          </cell>
          <cell r="C181">
            <v>181</v>
          </cell>
          <cell r="E181" t="e">
            <v>#VALUE!</v>
          </cell>
          <cell r="F181" t="e">
            <v>#VALUE!</v>
          </cell>
          <cell r="J181" t="str">
            <v>CAMBIELO</v>
          </cell>
        </row>
        <row r="182">
          <cell r="B182">
            <v>0</v>
          </cell>
          <cell r="C182">
            <v>182</v>
          </cell>
          <cell r="E182" t="e">
            <v>#VALUE!</v>
          </cell>
          <cell r="F182" t="e">
            <v>#VALUE!</v>
          </cell>
          <cell r="J182" t="str">
            <v>CAMBIELO</v>
          </cell>
        </row>
        <row r="183">
          <cell r="B183">
            <v>0</v>
          </cell>
          <cell r="C183">
            <v>183</v>
          </cell>
          <cell r="E183" t="e">
            <v>#VALUE!</v>
          </cell>
          <cell r="F183" t="e">
            <v>#VALUE!</v>
          </cell>
          <cell r="J183" t="str">
            <v>CAMBIELO</v>
          </cell>
        </row>
        <row r="184">
          <cell r="B184">
            <v>0</v>
          </cell>
          <cell r="C184">
            <v>184</v>
          </cell>
          <cell r="E184" t="e">
            <v>#VALUE!</v>
          </cell>
          <cell r="F184" t="e">
            <v>#VALUE!</v>
          </cell>
          <cell r="J184" t="str">
            <v>CAMBIELO</v>
          </cell>
        </row>
        <row r="185">
          <cell r="B185">
            <v>0</v>
          </cell>
          <cell r="C185">
            <v>185</v>
          </cell>
          <cell r="E185" t="e">
            <v>#VALUE!</v>
          </cell>
          <cell r="F185" t="e">
            <v>#VALUE!</v>
          </cell>
          <cell r="J185" t="str">
            <v>CAMBIELO</v>
          </cell>
        </row>
        <row r="186">
          <cell r="B186">
            <v>0</v>
          </cell>
          <cell r="C186">
            <v>186</v>
          </cell>
          <cell r="E186" t="e">
            <v>#VALUE!</v>
          </cell>
          <cell r="F186" t="e">
            <v>#VALUE!</v>
          </cell>
          <cell r="J186" t="str">
            <v>CAMBIELO</v>
          </cell>
        </row>
        <row r="187">
          <cell r="B187">
            <v>0</v>
          </cell>
          <cell r="C187">
            <v>187</v>
          </cell>
          <cell r="E187" t="e">
            <v>#VALUE!</v>
          </cell>
          <cell r="F187" t="e">
            <v>#VALUE!</v>
          </cell>
          <cell r="J187" t="str">
            <v>CAMBIELO</v>
          </cell>
        </row>
        <row r="188">
          <cell r="B188">
            <v>0</v>
          </cell>
          <cell r="C188">
            <v>188</v>
          </cell>
          <cell r="E188" t="e">
            <v>#VALUE!</v>
          </cell>
          <cell r="F188" t="e">
            <v>#VALUE!</v>
          </cell>
          <cell r="J188" t="str">
            <v>CAMBIELO</v>
          </cell>
        </row>
        <row r="189">
          <cell r="B189">
            <v>0</v>
          </cell>
          <cell r="C189">
            <v>189</v>
          </cell>
          <cell r="E189" t="e">
            <v>#VALUE!</v>
          </cell>
          <cell r="F189" t="e">
            <v>#VALUE!</v>
          </cell>
          <cell r="J189" t="str">
            <v>CAMBIELO</v>
          </cell>
        </row>
        <row r="190">
          <cell r="B190">
            <v>0</v>
          </cell>
          <cell r="C190">
            <v>190</v>
          </cell>
          <cell r="E190" t="e">
            <v>#VALUE!</v>
          </cell>
          <cell r="F190" t="e">
            <v>#VALUE!</v>
          </cell>
          <cell r="J190" t="str">
            <v>CAMBIELO</v>
          </cell>
        </row>
        <row r="191">
          <cell r="B191">
            <v>0</v>
          </cell>
          <cell r="C191">
            <v>191</v>
          </cell>
          <cell r="E191" t="e">
            <v>#VALUE!</v>
          </cell>
          <cell r="F191" t="e">
            <v>#VALUE!</v>
          </cell>
          <cell r="J191" t="str">
            <v>CAMBIELO</v>
          </cell>
        </row>
        <row r="192">
          <cell r="B192">
            <v>0</v>
          </cell>
          <cell r="C192">
            <v>192</v>
          </cell>
          <cell r="E192" t="e">
            <v>#VALUE!</v>
          </cell>
          <cell r="F192" t="e">
            <v>#VALUE!</v>
          </cell>
          <cell r="J192" t="str">
            <v>CAMBIELO</v>
          </cell>
        </row>
        <row r="193">
          <cell r="B193">
            <v>0</v>
          </cell>
          <cell r="C193">
            <v>193</v>
          </cell>
          <cell r="E193" t="e">
            <v>#VALUE!</v>
          </cell>
          <cell r="F193" t="e">
            <v>#VALUE!</v>
          </cell>
          <cell r="J193" t="str">
            <v>CAMBIELO</v>
          </cell>
        </row>
        <row r="194">
          <cell r="B194">
            <v>0</v>
          </cell>
          <cell r="C194">
            <v>194</v>
          </cell>
          <cell r="E194" t="e">
            <v>#VALUE!</v>
          </cell>
          <cell r="F194" t="e">
            <v>#VALUE!</v>
          </cell>
          <cell r="J194" t="str">
            <v>CAMBIELO</v>
          </cell>
        </row>
        <row r="195">
          <cell r="B195">
            <v>0</v>
          </cell>
          <cell r="C195">
            <v>195</v>
          </cell>
          <cell r="E195" t="e">
            <v>#VALUE!</v>
          </cell>
          <cell r="F195" t="e">
            <v>#VALUE!</v>
          </cell>
          <cell r="J195" t="str">
            <v>CAMBIELO</v>
          </cell>
        </row>
        <row r="196">
          <cell r="B196">
            <v>0</v>
          </cell>
          <cell r="C196">
            <v>196</v>
          </cell>
          <cell r="E196" t="e">
            <v>#VALUE!</v>
          </cell>
          <cell r="F196" t="e">
            <v>#VALUE!</v>
          </cell>
          <cell r="J196" t="str">
            <v>CAMBIELO</v>
          </cell>
        </row>
        <row r="197">
          <cell r="B197">
            <v>0</v>
          </cell>
          <cell r="C197">
            <v>197</v>
          </cell>
          <cell r="E197" t="e">
            <v>#VALUE!</v>
          </cell>
          <cell r="F197" t="e">
            <v>#VALUE!</v>
          </cell>
          <cell r="J197" t="str">
            <v>CAMBIELO</v>
          </cell>
        </row>
        <row r="198">
          <cell r="B198">
            <v>0</v>
          </cell>
          <cell r="C198">
            <v>198</v>
          </cell>
          <cell r="E198" t="e">
            <v>#VALUE!</v>
          </cell>
          <cell r="F198" t="e">
            <v>#VALUE!</v>
          </cell>
          <cell r="J198" t="str">
            <v>CAMBIELO</v>
          </cell>
        </row>
        <row r="199">
          <cell r="B199">
            <v>0</v>
          </cell>
          <cell r="C199">
            <v>199</v>
          </cell>
          <cell r="E199" t="e">
            <v>#VALUE!</v>
          </cell>
          <cell r="F199" t="e">
            <v>#VALUE!</v>
          </cell>
          <cell r="J199" t="str">
            <v>CAMBIELO</v>
          </cell>
        </row>
        <row r="200">
          <cell r="B200">
            <v>0</v>
          </cell>
          <cell r="C200">
            <v>200</v>
          </cell>
          <cell r="E200" t="e">
            <v>#VALUE!</v>
          </cell>
          <cell r="F200" t="e">
            <v>#VALUE!</v>
          </cell>
          <cell r="J200" t="str">
            <v>CAMBIELO</v>
          </cell>
        </row>
        <row r="201">
          <cell r="B201">
            <v>0</v>
          </cell>
          <cell r="C201">
            <v>201</v>
          </cell>
          <cell r="E201" t="e">
            <v>#VALUE!</v>
          </cell>
          <cell r="F201" t="e">
            <v>#VALUE!</v>
          </cell>
          <cell r="J201" t="str">
            <v>CAMBIELO</v>
          </cell>
        </row>
        <row r="202">
          <cell r="B202">
            <v>0</v>
          </cell>
          <cell r="C202">
            <v>202</v>
          </cell>
          <cell r="E202" t="e">
            <v>#VALUE!</v>
          </cell>
          <cell r="F202" t="e">
            <v>#VALUE!</v>
          </cell>
          <cell r="J202" t="str">
            <v>CAMBIELO</v>
          </cell>
        </row>
        <row r="203">
          <cell r="B203">
            <v>0</v>
          </cell>
          <cell r="C203">
            <v>203</v>
          </cell>
          <cell r="E203" t="e">
            <v>#VALUE!</v>
          </cell>
          <cell r="F203" t="e">
            <v>#VALUE!</v>
          </cell>
          <cell r="J203" t="str">
            <v>CAMBIELO</v>
          </cell>
        </row>
        <row r="204">
          <cell r="B204">
            <v>0</v>
          </cell>
          <cell r="C204">
            <v>204</v>
          </cell>
          <cell r="E204" t="e">
            <v>#VALUE!</v>
          </cell>
          <cell r="F204" t="e">
            <v>#VALUE!</v>
          </cell>
          <cell r="J204" t="str">
            <v>CAMBIELO</v>
          </cell>
        </row>
        <row r="205">
          <cell r="B205">
            <v>0</v>
          </cell>
          <cell r="C205">
            <v>205</v>
          </cell>
          <cell r="E205" t="e">
            <v>#VALUE!</v>
          </cell>
          <cell r="F205" t="e">
            <v>#VALUE!</v>
          </cell>
          <cell r="J205" t="str">
            <v>CAMBIELO</v>
          </cell>
        </row>
        <row r="206">
          <cell r="B206">
            <v>0</v>
          </cell>
          <cell r="C206">
            <v>206</v>
          </cell>
          <cell r="E206" t="e">
            <v>#VALUE!</v>
          </cell>
          <cell r="F206" t="e">
            <v>#VALUE!</v>
          </cell>
          <cell r="J206" t="str">
            <v>CAMBIELO</v>
          </cell>
        </row>
        <row r="207">
          <cell r="B207">
            <v>0</v>
          </cell>
          <cell r="C207">
            <v>207</v>
          </cell>
          <cell r="E207" t="e">
            <v>#VALUE!</v>
          </cell>
          <cell r="F207" t="e">
            <v>#VALUE!</v>
          </cell>
          <cell r="J207" t="str">
            <v>CAMBIELO</v>
          </cell>
        </row>
        <row r="208">
          <cell r="B208">
            <v>0</v>
          </cell>
          <cell r="C208">
            <v>208</v>
          </cell>
          <cell r="E208" t="e">
            <v>#VALUE!</v>
          </cell>
          <cell r="F208" t="e">
            <v>#VALUE!</v>
          </cell>
          <cell r="J208" t="str">
            <v>CAMBIELO</v>
          </cell>
        </row>
        <row r="209">
          <cell r="B209">
            <v>0</v>
          </cell>
          <cell r="C209">
            <v>209</v>
          </cell>
          <cell r="E209" t="e">
            <v>#VALUE!</v>
          </cell>
          <cell r="F209" t="e">
            <v>#VALUE!</v>
          </cell>
          <cell r="J209" t="str">
            <v>CAMBIELO</v>
          </cell>
        </row>
        <row r="210">
          <cell r="B210">
            <v>0</v>
          </cell>
          <cell r="C210">
            <v>210</v>
          </cell>
          <cell r="E210" t="e">
            <v>#VALUE!</v>
          </cell>
          <cell r="F210" t="e">
            <v>#VALUE!</v>
          </cell>
          <cell r="J210" t="str">
            <v>CAMBIELO</v>
          </cell>
        </row>
        <row r="211">
          <cell r="B211">
            <v>0</v>
          </cell>
          <cell r="C211">
            <v>211</v>
          </cell>
          <cell r="E211" t="e">
            <v>#VALUE!</v>
          </cell>
          <cell r="F211" t="e">
            <v>#VALUE!</v>
          </cell>
          <cell r="J211" t="str">
            <v>CAMBIELO</v>
          </cell>
        </row>
        <row r="212">
          <cell r="B212">
            <v>0</v>
          </cell>
          <cell r="C212">
            <v>212</v>
          </cell>
          <cell r="E212" t="e">
            <v>#VALUE!</v>
          </cell>
          <cell r="F212" t="e">
            <v>#VALUE!</v>
          </cell>
          <cell r="J212" t="str">
            <v>CAMBIELO</v>
          </cell>
        </row>
        <row r="213">
          <cell r="B213">
            <v>0</v>
          </cell>
          <cell r="C213">
            <v>213</v>
          </cell>
          <cell r="E213" t="e">
            <v>#VALUE!</v>
          </cell>
          <cell r="F213" t="e">
            <v>#VALUE!</v>
          </cell>
          <cell r="J213" t="str">
            <v>CAMBIELO</v>
          </cell>
        </row>
        <row r="214">
          <cell r="B214">
            <v>0</v>
          </cell>
          <cell r="C214">
            <v>214</v>
          </cell>
          <cell r="E214" t="e">
            <v>#VALUE!</v>
          </cell>
          <cell r="F214" t="e">
            <v>#VALUE!</v>
          </cell>
          <cell r="J214" t="str">
            <v>CAMBIELO</v>
          </cell>
        </row>
        <row r="215">
          <cell r="B215">
            <v>0</v>
          </cell>
          <cell r="C215">
            <v>215</v>
          </cell>
          <cell r="E215" t="e">
            <v>#VALUE!</v>
          </cell>
          <cell r="F215" t="e">
            <v>#VALUE!</v>
          </cell>
          <cell r="J215" t="str">
            <v>CAMBIELO</v>
          </cell>
        </row>
        <row r="216">
          <cell r="B216">
            <v>0</v>
          </cell>
          <cell r="C216">
            <v>216</v>
          </cell>
          <cell r="E216" t="e">
            <v>#VALUE!</v>
          </cell>
          <cell r="F216" t="e">
            <v>#VALUE!</v>
          </cell>
          <cell r="J216" t="str">
            <v>CAMBIELO</v>
          </cell>
        </row>
        <row r="217">
          <cell r="B217">
            <v>0</v>
          </cell>
          <cell r="C217">
            <v>217</v>
          </cell>
          <cell r="E217" t="e">
            <v>#VALUE!</v>
          </cell>
          <cell r="F217" t="e">
            <v>#VALUE!</v>
          </cell>
          <cell r="J217" t="str">
            <v>CAMBIELO</v>
          </cell>
        </row>
        <row r="218">
          <cell r="B218">
            <v>0</v>
          </cell>
          <cell r="C218">
            <v>218</v>
          </cell>
          <cell r="E218" t="e">
            <v>#VALUE!</v>
          </cell>
          <cell r="F218" t="e">
            <v>#VALUE!</v>
          </cell>
          <cell r="J218" t="str">
            <v>CAMBIELO</v>
          </cell>
        </row>
        <row r="219">
          <cell r="B219">
            <v>0</v>
          </cell>
          <cell r="C219">
            <v>219</v>
          </cell>
          <cell r="E219" t="e">
            <v>#VALUE!</v>
          </cell>
          <cell r="F219" t="e">
            <v>#VALUE!</v>
          </cell>
          <cell r="J219" t="str">
            <v>CAMBIELO</v>
          </cell>
        </row>
        <row r="220">
          <cell r="B220">
            <v>0</v>
          </cell>
          <cell r="C220">
            <v>220</v>
          </cell>
          <cell r="E220" t="e">
            <v>#VALUE!</v>
          </cell>
          <cell r="F220" t="e">
            <v>#VALUE!</v>
          </cell>
          <cell r="J220" t="str">
            <v>CAMBIELO</v>
          </cell>
        </row>
        <row r="221">
          <cell r="B221">
            <v>0</v>
          </cell>
          <cell r="C221">
            <v>221</v>
          </cell>
          <cell r="E221" t="e">
            <v>#VALUE!</v>
          </cell>
          <cell r="F221" t="e">
            <v>#VALUE!</v>
          </cell>
          <cell r="J221" t="str">
            <v>CAMBIELO</v>
          </cell>
        </row>
        <row r="222">
          <cell r="B222">
            <v>0</v>
          </cell>
          <cell r="C222">
            <v>222</v>
          </cell>
          <cell r="E222" t="e">
            <v>#VALUE!</v>
          </cell>
          <cell r="F222" t="e">
            <v>#VALUE!</v>
          </cell>
          <cell r="J222" t="str">
            <v>CAMBIELO</v>
          </cell>
        </row>
        <row r="223">
          <cell r="B223">
            <v>0</v>
          </cell>
          <cell r="C223">
            <v>223</v>
          </cell>
          <cell r="E223" t="e">
            <v>#VALUE!</v>
          </cell>
          <cell r="F223" t="e">
            <v>#VALUE!</v>
          </cell>
          <cell r="J223" t="str">
            <v>CAMBIELO</v>
          </cell>
        </row>
        <row r="224">
          <cell r="B224">
            <v>0</v>
          </cell>
          <cell r="C224">
            <v>224</v>
          </cell>
          <cell r="E224" t="e">
            <v>#VALUE!</v>
          </cell>
          <cell r="F224" t="e">
            <v>#VALUE!</v>
          </cell>
          <cell r="J224" t="str">
            <v>CAMBIELO</v>
          </cell>
        </row>
        <row r="225">
          <cell r="B225">
            <v>0</v>
          </cell>
          <cell r="C225">
            <v>225</v>
          </cell>
          <cell r="E225" t="e">
            <v>#VALUE!</v>
          </cell>
          <cell r="F225" t="e">
            <v>#VALUE!</v>
          </cell>
          <cell r="J225" t="str">
            <v>CAMBIELO</v>
          </cell>
        </row>
        <row r="226">
          <cell r="B226">
            <v>0</v>
          </cell>
          <cell r="C226">
            <v>226</v>
          </cell>
          <cell r="E226" t="e">
            <v>#VALUE!</v>
          </cell>
          <cell r="F226" t="e">
            <v>#VALUE!</v>
          </cell>
          <cell r="J226" t="str">
            <v>CAMBIELO</v>
          </cell>
        </row>
        <row r="227">
          <cell r="B227">
            <v>0</v>
          </cell>
          <cell r="C227">
            <v>227</v>
          </cell>
          <cell r="E227" t="e">
            <v>#VALUE!</v>
          </cell>
          <cell r="F227" t="e">
            <v>#VALUE!</v>
          </cell>
          <cell r="J227" t="str">
            <v>CAMBIELO</v>
          </cell>
        </row>
        <row r="228">
          <cell r="B228">
            <v>0</v>
          </cell>
          <cell r="C228">
            <v>228</v>
          </cell>
          <cell r="E228" t="e">
            <v>#VALUE!</v>
          </cell>
          <cell r="F228" t="e">
            <v>#VALUE!</v>
          </cell>
          <cell r="J228" t="str">
            <v>CAMBIELO</v>
          </cell>
        </row>
        <row r="229">
          <cell r="B229">
            <v>0</v>
          </cell>
          <cell r="C229">
            <v>229</v>
          </cell>
          <cell r="E229" t="e">
            <v>#VALUE!</v>
          </cell>
          <cell r="F229" t="e">
            <v>#VALUE!</v>
          </cell>
          <cell r="J229" t="str">
            <v>CAMBIELO</v>
          </cell>
        </row>
        <row r="230">
          <cell r="B230">
            <v>0</v>
          </cell>
          <cell r="C230">
            <v>230</v>
          </cell>
          <cell r="E230" t="e">
            <v>#VALUE!</v>
          </cell>
          <cell r="F230" t="e">
            <v>#VALUE!</v>
          </cell>
          <cell r="J230" t="str">
            <v>CAMBIELO</v>
          </cell>
        </row>
        <row r="231">
          <cell r="B231">
            <v>0</v>
          </cell>
          <cell r="C231">
            <v>231</v>
          </cell>
          <cell r="E231" t="e">
            <v>#VALUE!</v>
          </cell>
          <cell r="F231" t="e">
            <v>#VALUE!</v>
          </cell>
          <cell r="J231" t="str">
            <v>CAMBIELO</v>
          </cell>
        </row>
        <row r="232">
          <cell r="B232">
            <v>0</v>
          </cell>
          <cell r="C232">
            <v>232</v>
          </cell>
          <cell r="E232" t="e">
            <v>#VALUE!</v>
          </cell>
          <cell r="F232" t="e">
            <v>#VALUE!</v>
          </cell>
          <cell r="J232" t="str">
            <v>CAMBIELO</v>
          </cell>
        </row>
        <row r="233">
          <cell r="B233">
            <v>0</v>
          </cell>
          <cell r="C233">
            <v>233</v>
          </cell>
          <cell r="E233" t="e">
            <v>#VALUE!</v>
          </cell>
          <cell r="F233" t="e">
            <v>#VALUE!</v>
          </cell>
          <cell r="J233" t="str">
            <v>CAMBIELO</v>
          </cell>
        </row>
        <row r="234">
          <cell r="B234">
            <v>0</v>
          </cell>
          <cell r="C234">
            <v>234</v>
          </cell>
          <cell r="E234" t="e">
            <v>#VALUE!</v>
          </cell>
          <cell r="F234" t="e">
            <v>#VALUE!</v>
          </cell>
          <cell r="J234" t="str">
            <v>CAMBIELO</v>
          </cell>
        </row>
        <row r="235">
          <cell r="B235">
            <v>0</v>
          </cell>
          <cell r="C235">
            <v>235</v>
          </cell>
          <cell r="E235" t="e">
            <v>#VALUE!</v>
          </cell>
          <cell r="F235" t="e">
            <v>#VALUE!</v>
          </cell>
          <cell r="J235" t="str">
            <v>CAMBIELO</v>
          </cell>
        </row>
        <row r="236">
          <cell r="B236">
            <v>0</v>
          </cell>
          <cell r="C236">
            <v>236</v>
          </cell>
          <cell r="E236" t="e">
            <v>#VALUE!</v>
          </cell>
          <cell r="F236" t="e">
            <v>#VALUE!</v>
          </cell>
          <cell r="J236" t="str">
            <v>CAMBIELO</v>
          </cell>
        </row>
        <row r="237">
          <cell r="B237">
            <v>0</v>
          </cell>
          <cell r="C237">
            <v>237</v>
          </cell>
          <cell r="E237" t="e">
            <v>#VALUE!</v>
          </cell>
          <cell r="F237" t="e">
            <v>#VALUE!</v>
          </cell>
          <cell r="J237" t="str">
            <v>CAMBIELO</v>
          </cell>
        </row>
        <row r="238">
          <cell r="B238">
            <v>0</v>
          </cell>
          <cell r="C238">
            <v>238</v>
          </cell>
          <cell r="E238" t="e">
            <v>#VALUE!</v>
          </cell>
          <cell r="F238" t="e">
            <v>#VALUE!</v>
          </cell>
          <cell r="J238" t="str">
            <v>CAMBIELO</v>
          </cell>
        </row>
        <row r="239">
          <cell r="B239">
            <v>0</v>
          </cell>
          <cell r="C239">
            <v>239</v>
          </cell>
          <cell r="E239" t="e">
            <v>#VALUE!</v>
          </cell>
          <cell r="F239" t="e">
            <v>#VALUE!</v>
          </cell>
          <cell r="J239" t="str">
            <v>CAMBIELO</v>
          </cell>
        </row>
        <row r="240">
          <cell r="B240">
            <v>0</v>
          </cell>
          <cell r="C240">
            <v>240</v>
          </cell>
          <cell r="E240" t="e">
            <v>#VALUE!</v>
          </cell>
          <cell r="F240" t="e">
            <v>#VALUE!</v>
          </cell>
          <cell r="J240" t="str">
            <v>CAMBIELO</v>
          </cell>
        </row>
        <row r="241">
          <cell r="B241">
            <v>0</v>
          </cell>
          <cell r="C241">
            <v>241</v>
          </cell>
          <cell r="E241" t="e">
            <v>#VALUE!</v>
          </cell>
          <cell r="F241" t="e">
            <v>#VALUE!</v>
          </cell>
          <cell r="J241" t="str">
            <v>CAMBIELO</v>
          </cell>
        </row>
        <row r="242">
          <cell r="B242">
            <v>0</v>
          </cell>
          <cell r="C242">
            <v>242</v>
          </cell>
          <cell r="E242" t="e">
            <v>#VALUE!</v>
          </cell>
          <cell r="F242" t="e">
            <v>#VALUE!</v>
          </cell>
          <cell r="J242" t="str">
            <v>CAMBIELO</v>
          </cell>
        </row>
        <row r="243">
          <cell r="B243">
            <v>0</v>
          </cell>
          <cell r="C243">
            <v>243</v>
          </cell>
          <cell r="E243" t="e">
            <v>#VALUE!</v>
          </cell>
          <cell r="F243" t="e">
            <v>#VALUE!</v>
          </cell>
          <cell r="J243" t="str">
            <v>CAMBIELO</v>
          </cell>
        </row>
        <row r="244">
          <cell r="B244">
            <v>0</v>
          </cell>
          <cell r="C244">
            <v>244</v>
          </cell>
          <cell r="E244" t="e">
            <v>#VALUE!</v>
          </cell>
          <cell r="F244" t="e">
            <v>#VALUE!</v>
          </cell>
          <cell r="J244" t="str">
            <v>CAMBIELO</v>
          </cell>
        </row>
        <row r="245">
          <cell r="B245">
            <v>0</v>
          </cell>
          <cell r="C245">
            <v>245</v>
          </cell>
          <cell r="E245" t="e">
            <v>#VALUE!</v>
          </cell>
          <cell r="F245" t="e">
            <v>#VALUE!</v>
          </cell>
          <cell r="J245" t="str">
            <v>CAMBIELO</v>
          </cell>
        </row>
        <row r="246">
          <cell r="B246">
            <v>0</v>
          </cell>
          <cell r="C246">
            <v>246</v>
          </cell>
          <cell r="E246" t="e">
            <v>#VALUE!</v>
          </cell>
          <cell r="F246" t="e">
            <v>#VALUE!</v>
          </cell>
          <cell r="J246" t="str">
            <v>CAMBIELO</v>
          </cell>
        </row>
        <row r="247">
          <cell r="B247">
            <v>0</v>
          </cell>
          <cell r="C247">
            <v>247</v>
          </cell>
          <cell r="E247" t="e">
            <v>#VALUE!</v>
          </cell>
          <cell r="F247" t="e">
            <v>#VALUE!</v>
          </cell>
          <cell r="J247" t="str">
            <v>CAMBIELO</v>
          </cell>
        </row>
        <row r="248">
          <cell r="B248">
            <v>0</v>
          </cell>
          <cell r="C248">
            <v>248</v>
          </cell>
          <cell r="E248" t="e">
            <v>#VALUE!</v>
          </cell>
          <cell r="F248" t="e">
            <v>#VALUE!</v>
          </cell>
          <cell r="J248" t="str">
            <v>CAMBIELO</v>
          </cell>
        </row>
        <row r="249">
          <cell r="B249">
            <v>0</v>
          </cell>
          <cell r="C249">
            <v>249</v>
          </cell>
          <cell r="E249" t="e">
            <v>#VALUE!</v>
          </cell>
          <cell r="F249" t="e">
            <v>#VALUE!</v>
          </cell>
          <cell r="J249" t="str">
            <v>CAMBIELO</v>
          </cell>
        </row>
        <row r="250">
          <cell r="B250">
            <v>0</v>
          </cell>
          <cell r="C250">
            <v>250</v>
          </cell>
          <cell r="E250" t="e">
            <v>#VALUE!</v>
          </cell>
          <cell r="F250" t="e">
            <v>#VALUE!</v>
          </cell>
          <cell r="J250" t="str">
            <v>CAMBIELO</v>
          </cell>
        </row>
        <row r="251">
          <cell r="B251">
            <v>0</v>
          </cell>
          <cell r="C251">
            <v>251</v>
          </cell>
          <cell r="E251" t="e">
            <v>#VALUE!</v>
          </cell>
          <cell r="F251" t="e">
            <v>#VALUE!</v>
          </cell>
          <cell r="J251" t="str">
            <v>CAMBIELO</v>
          </cell>
        </row>
        <row r="252">
          <cell r="B252">
            <v>0</v>
          </cell>
          <cell r="C252">
            <v>252</v>
          </cell>
          <cell r="E252" t="e">
            <v>#VALUE!</v>
          </cell>
          <cell r="F252" t="e">
            <v>#VALUE!</v>
          </cell>
          <cell r="J252" t="str">
            <v>CAMBIELO</v>
          </cell>
        </row>
        <row r="253">
          <cell r="B253">
            <v>0</v>
          </cell>
          <cell r="C253">
            <v>253</v>
          </cell>
          <cell r="E253" t="e">
            <v>#VALUE!</v>
          </cell>
          <cell r="F253" t="e">
            <v>#VALUE!</v>
          </cell>
          <cell r="J253" t="str">
            <v>CAMBIELO</v>
          </cell>
        </row>
        <row r="254">
          <cell r="B254">
            <v>0</v>
          </cell>
          <cell r="C254">
            <v>254</v>
          </cell>
          <cell r="E254" t="e">
            <v>#VALUE!</v>
          </cell>
          <cell r="F254" t="e">
            <v>#VALUE!</v>
          </cell>
          <cell r="J254" t="str">
            <v>CAMBIELO</v>
          </cell>
        </row>
        <row r="255">
          <cell r="B255">
            <v>0</v>
          </cell>
          <cell r="C255">
            <v>255</v>
          </cell>
          <cell r="E255" t="e">
            <v>#VALUE!</v>
          </cell>
          <cell r="F255" t="e">
            <v>#VALUE!</v>
          </cell>
          <cell r="J255" t="str">
            <v>CAMBIELO</v>
          </cell>
        </row>
        <row r="256">
          <cell r="B256">
            <v>0</v>
          </cell>
          <cell r="C256">
            <v>256</v>
          </cell>
          <cell r="E256" t="e">
            <v>#VALUE!</v>
          </cell>
          <cell r="F256" t="e">
            <v>#VALUE!</v>
          </cell>
          <cell r="J256" t="str">
            <v>CAMBIELO</v>
          </cell>
        </row>
        <row r="257">
          <cell r="B257">
            <v>0</v>
          </cell>
          <cell r="C257">
            <v>257</v>
          </cell>
          <cell r="E257" t="e">
            <v>#VALUE!</v>
          </cell>
          <cell r="F257" t="e">
            <v>#VALUE!</v>
          </cell>
          <cell r="J257" t="str">
            <v>CAMBIELO</v>
          </cell>
        </row>
        <row r="258">
          <cell r="B258">
            <v>0</v>
          </cell>
          <cell r="C258">
            <v>258</v>
          </cell>
          <cell r="E258" t="e">
            <v>#VALUE!</v>
          </cell>
          <cell r="F258" t="e">
            <v>#VALUE!</v>
          </cell>
          <cell r="J258" t="str">
            <v>CAMBIELO</v>
          </cell>
        </row>
        <row r="259">
          <cell r="B259">
            <v>0</v>
          </cell>
          <cell r="C259">
            <v>259</v>
          </cell>
          <cell r="E259" t="e">
            <v>#VALUE!</v>
          </cell>
          <cell r="F259" t="e">
            <v>#VALUE!</v>
          </cell>
          <cell r="J259" t="str">
            <v>CAMBIELO</v>
          </cell>
        </row>
        <row r="260">
          <cell r="B260">
            <v>0</v>
          </cell>
          <cell r="C260">
            <v>260</v>
          </cell>
          <cell r="E260" t="e">
            <v>#VALUE!</v>
          </cell>
          <cell r="F260" t="e">
            <v>#VALUE!</v>
          </cell>
          <cell r="J260" t="str">
            <v>CAMBIELO</v>
          </cell>
        </row>
        <row r="261">
          <cell r="B261">
            <v>0</v>
          </cell>
          <cell r="C261">
            <v>261</v>
          </cell>
          <cell r="E261" t="e">
            <v>#VALUE!</v>
          </cell>
          <cell r="F261" t="e">
            <v>#VALUE!</v>
          </cell>
          <cell r="J261" t="str">
            <v>CAMBIELO</v>
          </cell>
        </row>
        <row r="262">
          <cell r="B262">
            <v>0</v>
          </cell>
          <cell r="C262">
            <v>262</v>
          </cell>
          <cell r="E262" t="e">
            <v>#VALUE!</v>
          </cell>
          <cell r="F262" t="e">
            <v>#VALUE!</v>
          </cell>
          <cell r="J262" t="str">
            <v>CAMBIELO</v>
          </cell>
        </row>
        <row r="263">
          <cell r="B263">
            <v>0</v>
          </cell>
          <cell r="C263">
            <v>263</v>
          </cell>
          <cell r="E263" t="e">
            <v>#VALUE!</v>
          </cell>
          <cell r="F263" t="e">
            <v>#VALUE!</v>
          </cell>
          <cell r="J263" t="str">
            <v>CAMBIELO</v>
          </cell>
        </row>
        <row r="264">
          <cell r="B264">
            <v>0</v>
          </cell>
          <cell r="C264">
            <v>264</v>
          </cell>
          <cell r="E264" t="e">
            <v>#VALUE!</v>
          </cell>
          <cell r="F264" t="e">
            <v>#VALUE!</v>
          </cell>
          <cell r="J264" t="str">
            <v>CAMBIELO</v>
          </cell>
        </row>
        <row r="265">
          <cell r="B265">
            <v>0</v>
          </cell>
          <cell r="C265">
            <v>265</v>
          </cell>
          <cell r="E265" t="e">
            <v>#VALUE!</v>
          </cell>
          <cell r="F265" t="e">
            <v>#VALUE!</v>
          </cell>
          <cell r="J265" t="str">
            <v>CAMBIELO</v>
          </cell>
        </row>
        <row r="266">
          <cell r="B266">
            <v>0</v>
          </cell>
          <cell r="C266">
            <v>266</v>
          </cell>
          <cell r="E266" t="e">
            <v>#VALUE!</v>
          </cell>
          <cell r="F266" t="e">
            <v>#VALUE!</v>
          </cell>
          <cell r="J266" t="str">
            <v>CAMBIELO</v>
          </cell>
        </row>
        <row r="267">
          <cell r="B267">
            <v>0</v>
          </cell>
          <cell r="C267">
            <v>267</v>
          </cell>
          <cell r="E267" t="e">
            <v>#VALUE!</v>
          </cell>
          <cell r="F267" t="e">
            <v>#VALUE!</v>
          </cell>
          <cell r="J267" t="str">
            <v>CAMBIELO</v>
          </cell>
        </row>
        <row r="268">
          <cell r="B268">
            <v>0</v>
          </cell>
          <cell r="C268">
            <v>268</v>
          </cell>
          <cell r="E268" t="e">
            <v>#VALUE!</v>
          </cell>
          <cell r="F268" t="e">
            <v>#VALUE!</v>
          </cell>
          <cell r="J268" t="str">
            <v>CAMBIELO</v>
          </cell>
        </row>
        <row r="269">
          <cell r="B269">
            <v>0</v>
          </cell>
          <cell r="C269">
            <v>269</v>
          </cell>
          <cell r="E269" t="e">
            <v>#VALUE!</v>
          </cell>
          <cell r="F269" t="e">
            <v>#VALUE!</v>
          </cell>
          <cell r="J269" t="str">
            <v>CAMBIELO</v>
          </cell>
        </row>
        <row r="270">
          <cell r="B270">
            <v>0</v>
          </cell>
          <cell r="C270">
            <v>270</v>
          </cell>
          <cell r="E270" t="e">
            <v>#VALUE!</v>
          </cell>
          <cell r="F270" t="e">
            <v>#VALUE!</v>
          </cell>
          <cell r="J270" t="str">
            <v>CAMBIELO</v>
          </cell>
        </row>
        <row r="271">
          <cell r="B271">
            <v>0</v>
          </cell>
          <cell r="C271">
            <v>271</v>
          </cell>
          <cell r="E271" t="e">
            <v>#VALUE!</v>
          </cell>
          <cell r="F271" t="e">
            <v>#VALUE!</v>
          </cell>
          <cell r="J271" t="str">
            <v>CAMBIELO</v>
          </cell>
        </row>
        <row r="272">
          <cell r="B272">
            <v>0</v>
          </cell>
          <cell r="C272">
            <v>272</v>
          </cell>
          <cell r="E272" t="e">
            <v>#VALUE!</v>
          </cell>
          <cell r="F272" t="e">
            <v>#VALUE!</v>
          </cell>
          <cell r="J272" t="str">
            <v>CAMBIELO</v>
          </cell>
        </row>
        <row r="273">
          <cell r="B273">
            <v>0</v>
          </cell>
          <cell r="C273">
            <v>273</v>
          </cell>
          <cell r="E273" t="e">
            <v>#VALUE!</v>
          </cell>
          <cell r="F273" t="e">
            <v>#VALUE!</v>
          </cell>
          <cell r="J273" t="str">
            <v>CAMBIELO</v>
          </cell>
        </row>
        <row r="274">
          <cell r="B274">
            <v>0</v>
          </cell>
          <cell r="C274">
            <v>274</v>
          </cell>
          <cell r="E274" t="e">
            <v>#VALUE!</v>
          </cell>
          <cell r="F274" t="e">
            <v>#VALUE!</v>
          </cell>
          <cell r="J274" t="str">
            <v>CAMBIELO</v>
          </cell>
        </row>
        <row r="275">
          <cell r="B275">
            <v>0</v>
          </cell>
          <cell r="C275">
            <v>275</v>
          </cell>
          <cell r="E275" t="e">
            <v>#VALUE!</v>
          </cell>
          <cell r="F275" t="e">
            <v>#VALUE!</v>
          </cell>
          <cell r="J275" t="str">
            <v>CAMBIELO</v>
          </cell>
        </row>
        <row r="276">
          <cell r="B276">
            <v>0</v>
          </cell>
          <cell r="C276">
            <v>276</v>
          </cell>
          <cell r="E276" t="e">
            <v>#VALUE!</v>
          </cell>
          <cell r="F276" t="e">
            <v>#VALUE!</v>
          </cell>
          <cell r="J276" t="str">
            <v>CAMBIELO</v>
          </cell>
        </row>
        <row r="277">
          <cell r="B277">
            <v>0</v>
          </cell>
          <cell r="C277">
            <v>277</v>
          </cell>
          <cell r="E277" t="e">
            <v>#VALUE!</v>
          </cell>
          <cell r="F277" t="e">
            <v>#VALUE!</v>
          </cell>
          <cell r="J277" t="str">
            <v>CAMBIELO</v>
          </cell>
        </row>
        <row r="278">
          <cell r="B278">
            <v>0</v>
          </cell>
          <cell r="C278">
            <v>278</v>
          </cell>
          <cell r="E278" t="e">
            <v>#VALUE!</v>
          </cell>
          <cell r="F278" t="e">
            <v>#VALUE!</v>
          </cell>
          <cell r="J278" t="str">
            <v>CAMBIELO</v>
          </cell>
        </row>
        <row r="279">
          <cell r="B279">
            <v>0</v>
          </cell>
          <cell r="C279">
            <v>279</v>
          </cell>
          <cell r="E279" t="e">
            <v>#VALUE!</v>
          </cell>
          <cell r="F279" t="e">
            <v>#VALUE!</v>
          </cell>
          <cell r="J279" t="str">
            <v>CAMBIELO</v>
          </cell>
        </row>
        <row r="280">
          <cell r="B280">
            <v>0</v>
          </cell>
          <cell r="C280">
            <v>280</v>
          </cell>
          <cell r="E280" t="e">
            <v>#VALUE!</v>
          </cell>
          <cell r="F280" t="e">
            <v>#VALUE!</v>
          </cell>
          <cell r="J280" t="str">
            <v>CAMBIELO</v>
          </cell>
        </row>
        <row r="281">
          <cell r="B281">
            <v>0</v>
          </cell>
          <cell r="C281">
            <v>281</v>
          </cell>
          <cell r="E281" t="e">
            <v>#VALUE!</v>
          </cell>
          <cell r="F281" t="e">
            <v>#VALUE!</v>
          </cell>
          <cell r="J281" t="str">
            <v>CAMBIELO</v>
          </cell>
        </row>
        <row r="282">
          <cell r="B282">
            <v>0</v>
          </cell>
          <cell r="C282">
            <v>282</v>
          </cell>
          <cell r="E282" t="e">
            <v>#VALUE!</v>
          </cell>
          <cell r="F282" t="e">
            <v>#VALUE!</v>
          </cell>
          <cell r="J282" t="str">
            <v>CAMBIELO</v>
          </cell>
        </row>
        <row r="283">
          <cell r="B283">
            <v>0</v>
          </cell>
          <cell r="C283">
            <v>283</v>
          </cell>
          <cell r="E283" t="e">
            <v>#VALUE!</v>
          </cell>
          <cell r="F283" t="e">
            <v>#VALUE!</v>
          </cell>
          <cell r="J283" t="str">
            <v>CAMBIELO</v>
          </cell>
        </row>
        <row r="284">
          <cell r="B284">
            <v>0</v>
          </cell>
          <cell r="C284">
            <v>284</v>
          </cell>
          <cell r="E284" t="e">
            <v>#VALUE!</v>
          </cell>
          <cell r="F284" t="e">
            <v>#VALUE!</v>
          </cell>
          <cell r="J284" t="str">
            <v>CAMBIELO</v>
          </cell>
        </row>
        <row r="285">
          <cell r="B285">
            <v>0</v>
          </cell>
          <cell r="C285">
            <v>285</v>
          </cell>
          <cell r="E285" t="e">
            <v>#VALUE!</v>
          </cell>
          <cell r="F285" t="e">
            <v>#VALUE!</v>
          </cell>
          <cell r="J285" t="str">
            <v>CAMBIELO</v>
          </cell>
        </row>
        <row r="286">
          <cell r="B286">
            <v>0</v>
          </cell>
          <cell r="C286">
            <v>286</v>
          </cell>
          <cell r="E286" t="e">
            <v>#VALUE!</v>
          </cell>
          <cell r="F286" t="e">
            <v>#VALUE!</v>
          </cell>
          <cell r="J286" t="str">
            <v>CAMBIELO</v>
          </cell>
        </row>
        <row r="287">
          <cell r="B287">
            <v>0</v>
          </cell>
          <cell r="C287">
            <v>287</v>
          </cell>
          <cell r="E287" t="e">
            <v>#VALUE!</v>
          </cell>
          <cell r="F287" t="e">
            <v>#VALUE!</v>
          </cell>
          <cell r="J287" t="str">
            <v>CAMBIELO</v>
          </cell>
        </row>
        <row r="288">
          <cell r="B288">
            <v>0</v>
          </cell>
          <cell r="C288">
            <v>288</v>
          </cell>
          <cell r="E288" t="e">
            <v>#VALUE!</v>
          </cell>
          <cell r="F288" t="e">
            <v>#VALUE!</v>
          </cell>
          <cell r="J288" t="str">
            <v>CAMBIELO</v>
          </cell>
        </row>
        <row r="289">
          <cell r="B289">
            <v>0</v>
          </cell>
          <cell r="C289">
            <v>289</v>
          </cell>
          <cell r="E289" t="e">
            <v>#VALUE!</v>
          </cell>
          <cell r="F289" t="e">
            <v>#VALUE!</v>
          </cell>
          <cell r="J289" t="str">
            <v>CAMBIELO</v>
          </cell>
        </row>
        <row r="290">
          <cell r="B290">
            <v>0</v>
          </cell>
          <cell r="C290">
            <v>290</v>
          </cell>
          <cell r="E290" t="e">
            <v>#VALUE!</v>
          </cell>
          <cell r="F290" t="e">
            <v>#VALUE!</v>
          </cell>
          <cell r="J290" t="str">
            <v>CAMBIELO</v>
          </cell>
        </row>
        <row r="291">
          <cell r="B291">
            <v>0</v>
          </cell>
          <cell r="C291">
            <v>291</v>
          </cell>
          <cell r="E291" t="e">
            <v>#VALUE!</v>
          </cell>
          <cell r="F291" t="e">
            <v>#VALUE!</v>
          </cell>
          <cell r="J291" t="str">
            <v>CAMBIELO</v>
          </cell>
        </row>
        <row r="292">
          <cell r="B292">
            <v>0</v>
          </cell>
          <cell r="C292">
            <v>292</v>
          </cell>
          <cell r="E292" t="e">
            <v>#VALUE!</v>
          </cell>
          <cell r="F292" t="e">
            <v>#VALUE!</v>
          </cell>
          <cell r="J292" t="str">
            <v>CAMBIELO</v>
          </cell>
        </row>
        <row r="293">
          <cell r="B293">
            <v>0</v>
          </cell>
          <cell r="C293">
            <v>293</v>
          </cell>
          <cell r="E293" t="e">
            <v>#VALUE!</v>
          </cell>
          <cell r="F293" t="e">
            <v>#VALUE!</v>
          </cell>
          <cell r="J293" t="str">
            <v>CAMBIELO</v>
          </cell>
        </row>
        <row r="294">
          <cell r="B294">
            <v>0</v>
          </cell>
          <cell r="C294">
            <v>294</v>
          </cell>
          <cell r="E294" t="e">
            <v>#VALUE!</v>
          </cell>
          <cell r="F294" t="e">
            <v>#VALUE!</v>
          </cell>
          <cell r="J294" t="str">
            <v>CAMBIELO</v>
          </cell>
        </row>
        <row r="295">
          <cell r="B295">
            <v>0</v>
          </cell>
          <cell r="C295">
            <v>295</v>
          </cell>
          <cell r="E295" t="e">
            <v>#VALUE!</v>
          </cell>
          <cell r="F295" t="e">
            <v>#VALUE!</v>
          </cell>
          <cell r="J295" t="str">
            <v>CAMBIELO</v>
          </cell>
        </row>
        <row r="296">
          <cell r="B296">
            <v>0</v>
          </cell>
          <cell r="C296">
            <v>296</v>
          </cell>
          <cell r="E296" t="e">
            <v>#VALUE!</v>
          </cell>
          <cell r="F296" t="e">
            <v>#VALUE!</v>
          </cell>
          <cell r="J296" t="str">
            <v>CAMBIELO</v>
          </cell>
        </row>
        <row r="297">
          <cell r="B297">
            <v>0</v>
          </cell>
          <cell r="C297">
            <v>297</v>
          </cell>
          <cell r="E297" t="e">
            <v>#VALUE!</v>
          </cell>
          <cell r="F297" t="e">
            <v>#VALUE!</v>
          </cell>
          <cell r="J297" t="str">
            <v>CAMBIELO</v>
          </cell>
        </row>
        <row r="298">
          <cell r="B298">
            <v>0</v>
          </cell>
          <cell r="C298">
            <v>298</v>
          </cell>
          <cell r="E298" t="e">
            <v>#VALUE!</v>
          </cell>
          <cell r="F298" t="e">
            <v>#VALUE!</v>
          </cell>
          <cell r="J298" t="str">
            <v>CAMBIELO</v>
          </cell>
        </row>
        <row r="299">
          <cell r="B299">
            <v>0</v>
          </cell>
          <cell r="C299">
            <v>299</v>
          </cell>
          <cell r="E299" t="e">
            <v>#VALUE!</v>
          </cell>
          <cell r="F299" t="e">
            <v>#VALUE!</v>
          </cell>
          <cell r="J299" t="str">
            <v>CAMBIELO</v>
          </cell>
        </row>
        <row r="300">
          <cell r="B300">
            <v>0</v>
          </cell>
          <cell r="C300">
            <v>300</v>
          </cell>
          <cell r="E300" t="e">
            <v>#VALUE!</v>
          </cell>
          <cell r="F300" t="e">
            <v>#VALUE!</v>
          </cell>
          <cell r="J300" t="str">
            <v>CAMBIELO</v>
          </cell>
        </row>
      </sheetData>
      <sheetData sheetId="7"/>
      <sheetData sheetId="8">
        <row r="1">
          <cell r="A1" t="str">
            <v>CALIDAD</v>
          </cell>
          <cell r="B1" t="str">
            <v>EVALUADAS</v>
          </cell>
          <cell r="C1" t="str">
            <v>INDICE</v>
          </cell>
          <cell r="D1" t="str">
            <v>DIA</v>
          </cell>
          <cell r="E1" t="str">
            <v>CC</v>
          </cell>
          <cell r="F1" t="str">
            <v>ID</v>
          </cell>
          <cell r="G1" t="str">
            <v>ASESOR</v>
          </cell>
          <cell r="H1" t="str">
            <v>TOTAL</v>
          </cell>
          <cell r="I1" t="str">
            <v>PRESICIÓN</v>
          </cell>
          <cell r="J1" t="str">
            <v xml:space="preserve"> CAUSA REQ NO CUMPLIDO</v>
          </cell>
          <cell r="K1" t="str">
            <v>PROCESO</v>
          </cell>
          <cell r="L1" t="str">
            <v>CATEGORIA</v>
          </cell>
          <cell r="M1" t="str">
            <v>OBSERVACIONES</v>
          </cell>
          <cell r="N1" t="str">
            <v>DCP</v>
          </cell>
          <cell r="O1" t="str">
            <v xml:space="preserve">TIPOLOGIA </v>
          </cell>
          <cell r="P1" t="str">
            <v>No. Caso</v>
          </cell>
        </row>
        <row r="2">
          <cell r="A2" t="str">
            <v>DIANA</v>
          </cell>
          <cell r="B2">
            <v>1</v>
          </cell>
          <cell r="C2">
            <v>2</v>
          </cell>
          <cell r="D2">
            <v>19</v>
          </cell>
          <cell r="E2">
            <v>79750237</v>
          </cell>
          <cell r="F2">
            <v>31227</v>
          </cell>
          <cell r="G2" t="str">
            <v>VILLARRAGA FLOREZ IVAN DARIO</v>
          </cell>
          <cell r="H2">
            <v>95</v>
          </cell>
          <cell r="I2">
            <v>91.67</v>
          </cell>
          <cell r="K2" t="str">
            <v>TARIFAS</v>
          </cell>
          <cell r="M2" t="str">
            <v>Saluda de acuerdo al script, personaliza la llamada, la usuaria desea conocer la tarifa a Ecuador, la usuaria solicita la tarifa a Ecuador, el asesor verifica el teléfono solicitandolo a la cliente, le informael plan que tiene  y le sumnistra la tarifa co</v>
          </cell>
          <cell r="N2">
            <v>50</v>
          </cell>
        </row>
        <row r="3">
          <cell r="A3" t="str">
            <v>DIANA</v>
          </cell>
          <cell r="B3">
            <v>1</v>
          </cell>
          <cell r="C3">
            <v>3</v>
          </cell>
          <cell r="D3">
            <v>19</v>
          </cell>
          <cell r="E3">
            <v>79950135</v>
          </cell>
          <cell r="F3">
            <v>31220</v>
          </cell>
          <cell r="G3" t="str">
            <v>VANEGAS PEDRAZA JUAN MANUEL</v>
          </cell>
          <cell r="H3">
            <v>93</v>
          </cell>
          <cell r="I3">
            <v>91.67</v>
          </cell>
          <cell r="K3" t="str">
            <v>PROMOCIONES Y CAMPAÑAS</v>
          </cell>
          <cell r="M3" t="str">
            <v>Saluda de acuerdo al script, personaliza la llamada, la usuaria desea conocer si tenemos promoción,el asesor verifica el teléfono de la usuaria pero tomándolo del identificador , le explica algunas condiciones de la promoción, como los destinos nacionales</v>
          </cell>
          <cell r="N3">
            <v>80</v>
          </cell>
        </row>
        <row r="4">
          <cell r="A4" t="str">
            <v>DIEGO</v>
          </cell>
          <cell r="B4">
            <v>1</v>
          </cell>
          <cell r="C4">
            <v>4</v>
          </cell>
          <cell r="D4">
            <v>20</v>
          </cell>
          <cell r="E4">
            <v>52200729</v>
          </cell>
          <cell r="F4">
            <v>31221</v>
          </cell>
          <cell r="G4" t="str">
            <v>VANEGAS VERGARA YUDY MAGALY</v>
          </cell>
          <cell r="H4">
            <v>100</v>
          </cell>
          <cell r="I4">
            <v>100</v>
          </cell>
          <cell r="K4" t="str">
            <v>FACTURACION</v>
          </cell>
          <cell r="M4" t="str">
            <v>Abre la llamada correctamente, requiere información sobre facturación, personaliza la llamada, el cliente quiere pagar fuera de la fecha de pago, Yudy muy cordialmente le explica las politicas en cuanto al pago oportuno, cierra adecuadamente la llamada.</v>
          </cell>
          <cell r="N4" t="str">
            <v>L</v>
          </cell>
        </row>
        <row r="5">
          <cell r="A5" t="str">
            <v>RAUL</v>
          </cell>
          <cell r="B5">
            <v>1</v>
          </cell>
          <cell r="C5">
            <v>5</v>
          </cell>
          <cell r="D5">
            <v>20</v>
          </cell>
          <cell r="E5">
            <v>52426764</v>
          </cell>
          <cell r="F5">
            <v>31226</v>
          </cell>
          <cell r="G5" t="str">
            <v>VILLAMIL PRIETO LILIANA PATRICIA</v>
          </cell>
          <cell r="H5">
            <v>98</v>
          </cell>
          <cell r="I5">
            <v>100</v>
          </cell>
          <cell r="K5" t="str">
            <v>PROMOCIONES Y CAMPAÑAS</v>
          </cell>
          <cell r="M5" t="str">
            <v>La asesora  personaliza la llamada, no maneja los guiones de etiqueta telefonica, se le recuerda a la asesora  que es el cliente quien debe  brindar el numero telefono para la verificacion del plan ,no el asesor, asi mismo brinda el valor del minuto hacia</v>
          </cell>
        </row>
        <row r="6">
          <cell r="A6" t="str">
            <v>DIANA</v>
          </cell>
          <cell r="B6">
            <v>1</v>
          </cell>
          <cell r="C6">
            <v>6</v>
          </cell>
          <cell r="D6">
            <v>20</v>
          </cell>
          <cell r="E6">
            <v>53002386</v>
          </cell>
          <cell r="F6">
            <v>31450</v>
          </cell>
          <cell r="G6" t="str">
            <v>SANCHEZ MUÑOZ YUDY ANDREA</v>
          </cell>
          <cell r="H6">
            <v>80</v>
          </cell>
          <cell r="I6">
            <v>66.67</v>
          </cell>
          <cell r="J6" t="str">
            <v>INFORMACION INCOMPLETA</v>
          </cell>
          <cell r="K6" t="str">
            <v>PROMOCIONES Y CAMPAÑAS</v>
          </cell>
          <cell r="L6" t="str">
            <v>CRITICO COMERCIAL</v>
          </cell>
          <cell r="M6" t="str">
            <v xml:space="preserve">Saluda de acuerdo al script,  personalzia la llamada, la usuaria desea saber cuanto vale el minuto a USA, la asesora solciita el teléfono, verifica el plan e informa la tarifa de acuerdo a este, además informa quien es el titular, la usuaria pregunta por </v>
          </cell>
          <cell r="N6">
            <v>52</v>
          </cell>
        </row>
        <row r="7">
          <cell r="A7" t="str">
            <v>DIANA</v>
          </cell>
          <cell r="B7">
            <v>1</v>
          </cell>
          <cell r="C7">
            <v>7</v>
          </cell>
          <cell r="D7">
            <v>20</v>
          </cell>
          <cell r="E7">
            <v>52716207</v>
          </cell>
          <cell r="F7">
            <v>31215</v>
          </cell>
          <cell r="G7" t="str">
            <v>TOCAREMA HOMES MARIA DEL PILAR</v>
          </cell>
          <cell r="H7">
            <v>90</v>
          </cell>
          <cell r="I7">
            <v>83.33</v>
          </cell>
          <cell r="K7" t="str">
            <v>TARIFAS</v>
          </cell>
          <cell r="M7" t="str">
            <v xml:space="preserve">No utiliza el nuevo guión establecido, personaliza la llamada, su tono de voz es adecuado, demuestra amabilidad y empatía, la usuaria desea saber la tarifa a Manizales, la asesora verifica el teléfono pero no informa que está a nombre de otra persona, le </v>
          </cell>
          <cell r="N7">
            <v>49</v>
          </cell>
        </row>
        <row r="8">
          <cell r="A8" t="str">
            <v>LUZ MARINA</v>
          </cell>
          <cell r="B8">
            <v>1</v>
          </cell>
          <cell r="C8">
            <v>8</v>
          </cell>
          <cell r="D8">
            <v>23</v>
          </cell>
          <cell r="E8">
            <v>80200770</v>
          </cell>
          <cell r="F8">
            <v>31107</v>
          </cell>
          <cell r="G8" t="str">
            <v xml:space="preserve">CAMELO BERNAL SAMI </v>
          </cell>
          <cell r="H8">
            <v>100</v>
          </cell>
          <cell r="I8">
            <v>100</v>
          </cell>
          <cell r="K8" t="str">
            <v>FACTURACION</v>
          </cell>
          <cell r="M8" t="str">
            <v>el asesor  realiza la apertura de la llamada correctamente, personaliza la llmada, escucha y comprende el requerimiento del cliente (información reclamos interpuestos anteriormente) el asesor solicita el número telefónico , realiza preguntas filtro y veri</v>
          </cell>
          <cell r="N8" t="str">
            <v>INGOGNITO</v>
          </cell>
        </row>
        <row r="9">
          <cell r="A9" t="str">
            <v>DIEGO</v>
          </cell>
          <cell r="B9">
            <v>2</v>
          </cell>
          <cell r="C9">
            <v>9</v>
          </cell>
          <cell r="D9">
            <v>23</v>
          </cell>
          <cell r="E9">
            <v>52426764</v>
          </cell>
          <cell r="F9">
            <v>31226</v>
          </cell>
          <cell r="G9" t="str">
            <v>VILLAMIL PRIETO LILIANA PATRICIA</v>
          </cell>
          <cell r="H9">
            <v>97</v>
          </cell>
          <cell r="I9">
            <v>100</v>
          </cell>
          <cell r="K9" t="str">
            <v>PROMOCIONES Y CAMPAÑAS</v>
          </cell>
          <cell r="M9" t="str">
            <v>Abre correctamente la llamada , la cliente requiere información sobre la promocion que tenemos actualmente a Canada, verifica en SGS contra el numero telefonico dado por el cliente, da correctamente las caracteristicas de la promoción, tiene actitud de se</v>
          </cell>
          <cell r="N9" t="str">
            <v>L</v>
          </cell>
        </row>
        <row r="10">
          <cell r="A10" t="str">
            <v>DIEGO</v>
          </cell>
          <cell r="B10">
            <v>2</v>
          </cell>
          <cell r="C10">
            <v>10</v>
          </cell>
          <cell r="D10">
            <v>23</v>
          </cell>
          <cell r="E10">
            <v>52716207</v>
          </cell>
          <cell r="F10">
            <v>31215</v>
          </cell>
          <cell r="G10" t="str">
            <v>TOCAREMA HOMES MARIA DEL PILAR</v>
          </cell>
          <cell r="H10">
            <v>100</v>
          </cell>
          <cell r="I10">
            <v>100</v>
          </cell>
          <cell r="K10" t="str">
            <v>VALOR UNICO</v>
          </cell>
          <cell r="M10" t="str">
            <v>Abre la llamada de manera adecuada, la cliente llama para corroborar su consumo a la fecha de Valor Unico, confirma numero telefonico y plan, da saldo del cupo con tiempo minimo de consulta (00:00), da correctamente la información, utiliza guiones de etiq</v>
          </cell>
          <cell r="N10" t="str">
            <v>L</v>
          </cell>
        </row>
        <row r="11">
          <cell r="A11" t="str">
            <v>DIEGO</v>
          </cell>
          <cell r="B11">
            <v>1</v>
          </cell>
          <cell r="C11">
            <v>11</v>
          </cell>
          <cell r="D11">
            <v>23</v>
          </cell>
          <cell r="E11">
            <v>79651641</v>
          </cell>
          <cell r="F11">
            <v>32146</v>
          </cell>
          <cell r="G11" t="str">
            <v>VARGAS  CONTRERAS JORGE  ALEXANDER</v>
          </cell>
          <cell r="H11">
            <v>96</v>
          </cell>
          <cell r="I11">
            <v>100</v>
          </cell>
          <cell r="K11" t="str">
            <v>PRODUCTOS LOCAL</v>
          </cell>
          <cell r="M11" t="str">
            <v>Abre la llamada adecuadamente, la cliente quiere bloquear su linea telefonica con Codigo Secreto, personaliza la llamada, le indica que es necesario que se acerque directamente a cualquier Centro de Servicio con una carta (La usuaria manifiensta que si es</v>
          </cell>
          <cell r="N11" t="str">
            <v>L</v>
          </cell>
        </row>
        <row r="12">
          <cell r="A12" t="str">
            <v>DIEGO</v>
          </cell>
          <cell r="B12">
            <v>1</v>
          </cell>
          <cell r="C12">
            <v>12</v>
          </cell>
          <cell r="D12">
            <v>23</v>
          </cell>
          <cell r="E12">
            <v>79733489</v>
          </cell>
          <cell r="F12">
            <v>31255</v>
          </cell>
          <cell r="G12" t="str">
            <v>ZARATE  GILBERTO ANDRES</v>
          </cell>
          <cell r="H12">
            <v>95</v>
          </cell>
          <cell r="I12">
            <v>100</v>
          </cell>
          <cell r="K12" t="str">
            <v>TRANSFERENCIA</v>
          </cell>
          <cell r="M12" t="str">
            <v>Abre la llamada de manera adecuada, el cliente quiere que le comuniquen con una ext (32101) especifiamente, el cliente decide continuar con el asesor actual, hubiese sido mas facil si hubiese preguntado el tipo de requerimiento desde el principio, le info</v>
          </cell>
          <cell r="N12" t="str">
            <v>L</v>
          </cell>
        </row>
        <row r="13">
          <cell r="A13" t="str">
            <v>DIEGO</v>
          </cell>
          <cell r="B13">
            <v>1</v>
          </cell>
          <cell r="C13">
            <v>13</v>
          </cell>
          <cell r="D13">
            <v>23</v>
          </cell>
          <cell r="E13">
            <v>80229933</v>
          </cell>
          <cell r="F13">
            <v>32153</v>
          </cell>
          <cell r="G13" t="str">
            <v xml:space="preserve">SANCHEZ DIAZ ANDRES </v>
          </cell>
          <cell r="H13">
            <v>90</v>
          </cell>
          <cell r="I13">
            <v>86.67</v>
          </cell>
          <cell r="K13" t="str">
            <v>SOPORTE TARJETA</v>
          </cell>
          <cell r="M13" t="str">
            <v xml:space="preserve">El cliente tiene inconvenientes para el uso de su tarjeta no maneja guiones de etiqueta ni un lenguje adecuado (listo), solicita numero de lote y le indica que se le desbloqueara en unos minutos, cierra con el script corporativo. Debe mejorar el toono de </v>
          </cell>
          <cell r="N13" t="str">
            <v>L</v>
          </cell>
        </row>
        <row r="14">
          <cell r="A14" t="str">
            <v>DIEGO</v>
          </cell>
          <cell r="B14">
            <v>2</v>
          </cell>
          <cell r="C14">
            <v>14</v>
          </cell>
          <cell r="D14">
            <v>23</v>
          </cell>
          <cell r="E14">
            <v>79651641</v>
          </cell>
          <cell r="F14">
            <v>32146</v>
          </cell>
          <cell r="G14" t="str">
            <v>VARGAS  CONTRERAS JORGE  ALEXANDER</v>
          </cell>
          <cell r="H14">
            <v>96</v>
          </cell>
          <cell r="I14">
            <v>100</v>
          </cell>
          <cell r="K14" t="str">
            <v>PROMOCIONES Y CAMPAÑAS</v>
          </cell>
          <cell r="M14" t="str">
            <v>Saluda con el script establecido, la cliente requiere informacion con respecto al plan de ahorro activo en su linea,  no maneja un lenguaje apropiado (no: me regala su nombre), verifica en el sistema la inscripcion al Plan de ahorro, le informa sobre la p</v>
          </cell>
          <cell r="N14" t="str">
            <v>L</v>
          </cell>
        </row>
        <row r="15">
          <cell r="A15" t="str">
            <v>DIEGO</v>
          </cell>
          <cell r="B15">
            <v>1</v>
          </cell>
          <cell r="C15">
            <v>15</v>
          </cell>
          <cell r="D15">
            <v>23</v>
          </cell>
          <cell r="E15">
            <v>80087935</v>
          </cell>
          <cell r="F15">
            <v>31231</v>
          </cell>
          <cell r="G15" t="str">
            <v xml:space="preserve">ZULETA CARRASQUILLA ALEXANDER </v>
          </cell>
          <cell r="H15">
            <v>100</v>
          </cell>
          <cell r="I15">
            <v>100</v>
          </cell>
          <cell r="K15" t="str">
            <v>RECLAMOS GENERAL</v>
          </cell>
          <cell r="M15" t="str">
            <v xml:space="preserve">Abre la llamada de manera adecuada, la cliente requiere respuesta sobre un recurso de Repocision interpuesto dias antes, personaliza la llamada, solicita el numero telefonico, verifica en sistema y procede a dar lectura a la respuesta sobre el mismo, lee </v>
          </cell>
          <cell r="N15" t="str">
            <v>L</v>
          </cell>
        </row>
        <row r="16">
          <cell r="A16" t="str">
            <v>LUZ MARINA</v>
          </cell>
          <cell r="B16">
            <v>2</v>
          </cell>
          <cell r="C16">
            <v>16</v>
          </cell>
          <cell r="D16">
            <v>24</v>
          </cell>
          <cell r="E16">
            <v>80200770</v>
          </cell>
          <cell r="F16">
            <v>31107</v>
          </cell>
          <cell r="G16" t="str">
            <v xml:space="preserve">CAMELO BERNAL SAMI </v>
          </cell>
          <cell r="H16">
            <v>90</v>
          </cell>
          <cell r="I16">
            <v>83.33</v>
          </cell>
          <cell r="J16" t="str">
            <v>INFORMACION INCOMPLETA</v>
          </cell>
          <cell r="K16" t="str">
            <v>FACTURACION</v>
          </cell>
          <cell r="L16" t="str">
            <v>POR MEJORAR</v>
          </cell>
          <cell r="M16" t="str">
            <v>tsaluda adecuadamente al cliente, personaliza la llamada, escucha y comprende l requerimiento del cliene (financiación factura telefónica)Sami solictia el número telefónico e identifica que esta en  4 factura ,le indica que no es posible financiar, le men</v>
          </cell>
          <cell r="N16">
            <v>160</v>
          </cell>
        </row>
        <row r="17">
          <cell r="A17" t="str">
            <v>RAUL</v>
          </cell>
          <cell r="B17">
            <v>1</v>
          </cell>
          <cell r="C17">
            <v>17</v>
          </cell>
          <cell r="D17">
            <v>24</v>
          </cell>
          <cell r="E17">
            <v>52912089</v>
          </cell>
          <cell r="F17">
            <v>31230</v>
          </cell>
          <cell r="G17" t="str">
            <v xml:space="preserve">ZOO  MARCELA </v>
          </cell>
          <cell r="H17">
            <v>78</v>
          </cell>
          <cell r="I17">
            <v>66.67</v>
          </cell>
          <cell r="K17" t="str">
            <v>INDICATIVOS</v>
          </cell>
          <cell r="L17" t="str">
            <v>CRITICO COMERCIAL</v>
          </cell>
          <cell r="M17" t="str">
            <v>La asesora no personaliza la llamada, brinda el indicativo hacia Margarita, la asesora no verifica si el cliente esta inscrito en algun plan de ahorro, si le aplica o no la promocion, maneja el script de despedida, no maneja  los guiones de etiqueta telef</v>
          </cell>
          <cell r="N17">
            <v>97</v>
          </cell>
          <cell r="O17" t="str">
            <v>INFORMACION INCOMPLETA</v>
          </cell>
          <cell r="P17">
            <v>667</v>
          </cell>
        </row>
        <row r="18">
          <cell r="A18" t="str">
            <v>DIEGO</v>
          </cell>
          <cell r="B18">
            <v>1</v>
          </cell>
          <cell r="C18">
            <v>18</v>
          </cell>
          <cell r="D18">
            <v>24</v>
          </cell>
          <cell r="E18">
            <v>80527688</v>
          </cell>
          <cell r="F18">
            <v>31224</v>
          </cell>
          <cell r="G18" t="str">
            <v>VARGAS PARDO FREDY HERNANDO</v>
          </cell>
          <cell r="H18">
            <v>100</v>
          </cell>
          <cell r="I18">
            <v>100</v>
          </cell>
          <cell r="K18" t="str">
            <v>PROMOCIONES Y CAMPAÑAS</v>
          </cell>
          <cell r="M18" t="str">
            <v>Abre la llamada correctamente, la cliente requiere la tarifa a nivel naciona con su plan de descuentos, informa adecuadamente y con un buen tono de voz las promociones que tenemos activas con sus respectivas caracterisiticas y condiciones, tiene buena act</v>
          </cell>
          <cell r="N18" t="str">
            <v>L</v>
          </cell>
        </row>
        <row r="19">
          <cell r="A19" t="str">
            <v>DIEGO</v>
          </cell>
          <cell r="B19">
            <v>1</v>
          </cell>
          <cell r="C19">
            <v>19</v>
          </cell>
          <cell r="D19">
            <v>24</v>
          </cell>
          <cell r="E19">
            <v>79950635</v>
          </cell>
          <cell r="F19">
            <v>32029</v>
          </cell>
          <cell r="G19" t="str">
            <v>VANEGAS PEDRAZA JORGE ANDRES</v>
          </cell>
          <cell r="H19">
            <v>100</v>
          </cell>
          <cell r="I19">
            <v>100</v>
          </cell>
          <cell r="K19" t="str">
            <v>PRODUCTOS LOCAL</v>
          </cell>
          <cell r="M19" t="str">
            <v>Abre la llamada de manera adecuada, la cliente solicito una linea telefonica hace 15 dias pero no le han notificado el estado de la misma, personaliza la llamada y le informa que se comunique directamente con la linea 177 para el soporte respectivo (En co</v>
          </cell>
          <cell r="N19" t="str">
            <v>L</v>
          </cell>
        </row>
        <row r="20">
          <cell r="A20" t="str">
            <v>DIEGO</v>
          </cell>
          <cell r="B20">
            <v>1</v>
          </cell>
          <cell r="C20">
            <v>20</v>
          </cell>
          <cell r="D20">
            <v>25</v>
          </cell>
          <cell r="E20">
            <v>52393941</v>
          </cell>
          <cell r="F20">
            <v>32134</v>
          </cell>
          <cell r="G20" t="str">
            <v>VARGAS USSA ERIKA JOHANNA</v>
          </cell>
          <cell r="H20">
            <v>97</v>
          </cell>
          <cell r="I20">
            <v>100</v>
          </cell>
          <cell r="K20" t="str">
            <v>TARIFAS</v>
          </cell>
          <cell r="M20" t="str">
            <v xml:space="preserve">Saluda correctamente, el cliente expresa que tiene T.P, solicita tiempo de espera innecesario, personaliza la llamada, el cliente va a llamar a Panama, en estos casos es necesario preguntarle al cliente si ese destino esta inscrito, da la tarifal, cierra </v>
          </cell>
          <cell r="N20" t="str">
            <v>L</v>
          </cell>
        </row>
        <row r="21">
          <cell r="A21" t="str">
            <v>DIEGO</v>
          </cell>
          <cell r="B21">
            <v>1</v>
          </cell>
          <cell r="C21">
            <v>21</v>
          </cell>
          <cell r="D21">
            <v>25</v>
          </cell>
          <cell r="E21">
            <v>52206396</v>
          </cell>
          <cell r="F21">
            <v>32133</v>
          </cell>
          <cell r="G21" t="str">
            <v>VARGAS  MENDOZA SANDRA  YANETH</v>
          </cell>
          <cell r="H21">
            <v>100</v>
          </cell>
          <cell r="I21">
            <v>100</v>
          </cell>
          <cell r="K21" t="str">
            <v>TARIFAS</v>
          </cell>
          <cell r="M21" t="str">
            <v xml:space="preserve">Abre la llamada correctamente, el cliente requiere el valor del minuto a USA, la asesora le pregunta en que plan se encuentra inscrita, la cliente no tiene claro en cual de los dos planes de descuento se encuentra afiliada, le informa el inconveniete que </v>
          </cell>
          <cell r="N21" t="str">
            <v>L</v>
          </cell>
        </row>
        <row r="22">
          <cell r="A22" t="str">
            <v>DIANA</v>
          </cell>
          <cell r="B22">
            <v>2</v>
          </cell>
          <cell r="C22">
            <v>22</v>
          </cell>
          <cell r="D22">
            <v>25</v>
          </cell>
          <cell r="E22">
            <v>79733489</v>
          </cell>
          <cell r="F22">
            <v>31255</v>
          </cell>
          <cell r="G22" t="str">
            <v>ZARATE  GILBERTO ANDRES</v>
          </cell>
          <cell r="H22">
            <v>85</v>
          </cell>
          <cell r="I22">
            <v>83.33</v>
          </cell>
          <cell r="J22" t="str">
            <v>CAIDA DE APLICATIVOS</v>
          </cell>
          <cell r="K22" t="str">
            <v>TARIFAS</v>
          </cell>
          <cell r="L22" t="str">
            <v>POR MEJORAR</v>
          </cell>
          <cell r="M22" t="str">
            <v>Saluda con el script establecido, no pregunta el nombre al cliente, el desea saber la tarifa a Canadá, el asesor le explcia que no tenemos sistema para verificar si se encuentra inscrito pero no sigue el guión correspondiente, incluso sugiere al cliente l</v>
          </cell>
          <cell r="N22">
            <v>65</v>
          </cell>
        </row>
        <row r="23">
          <cell r="A23" t="str">
            <v>DIEGO</v>
          </cell>
          <cell r="B23">
            <v>2</v>
          </cell>
          <cell r="C23">
            <v>23</v>
          </cell>
          <cell r="D23">
            <v>25</v>
          </cell>
          <cell r="E23">
            <v>80527688</v>
          </cell>
          <cell r="F23">
            <v>31224</v>
          </cell>
          <cell r="G23" t="str">
            <v>VARGAS PARDO FREDY HERNANDO</v>
          </cell>
          <cell r="H23">
            <v>100</v>
          </cell>
          <cell r="I23">
            <v>100</v>
          </cell>
          <cell r="K23" t="str">
            <v>TARIFAS</v>
          </cell>
          <cell r="M23" t="str">
            <v>Saluda correctamente al cliente, desea utilicar la promocion que tenemos vigente, personaliza la llamada le informa adecuadamente los motivos por los cuales no podemos confirmar la inscripcion, maneja guiones de etiqueta telefonica, promueve el contacto p</v>
          </cell>
          <cell r="N23" t="str">
            <v>L</v>
          </cell>
        </row>
        <row r="24">
          <cell r="A24" t="str">
            <v>DIEGO</v>
          </cell>
          <cell r="B24">
            <v>2</v>
          </cell>
          <cell r="C24">
            <v>24</v>
          </cell>
          <cell r="D24">
            <v>28</v>
          </cell>
          <cell r="E24">
            <v>52393941</v>
          </cell>
          <cell r="F24">
            <v>32134</v>
          </cell>
          <cell r="G24" t="str">
            <v>VARGAS USSA ERIKA JOHANNA</v>
          </cell>
          <cell r="H24">
            <v>95</v>
          </cell>
          <cell r="I24">
            <v>91.67</v>
          </cell>
          <cell r="K24" t="str">
            <v>PROMOCIONES Y CAMPAÑAS</v>
          </cell>
          <cell r="M24" t="str">
            <v xml:space="preserve">Identifica el proposito de la llamada, el cliente desea conocer las promociones, personaliza la llamada, solicita el numero telefonico, verifica datos contra SGS, da las promociones detalladamente, es comercial, controla la llamada, finaliza invitando al </v>
          </cell>
          <cell r="N24" t="str">
            <v>L</v>
          </cell>
        </row>
        <row r="25">
          <cell r="A25" t="str">
            <v>DIEGO</v>
          </cell>
          <cell r="B25">
            <v>3</v>
          </cell>
          <cell r="C25">
            <v>25</v>
          </cell>
          <cell r="D25">
            <v>28</v>
          </cell>
          <cell r="E25">
            <v>52393941</v>
          </cell>
          <cell r="F25">
            <v>32134</v>
          </cell>
          <cell r="G25" t="str">
            <v>VARGAS USSA ERIKA JOHANNA</v>
          </cell>
          <cell r="H25">
            <v>100</v>
          </cell>
          <cell r="I25">
            <v>100</v>
          </cell>
          <cell r="K25" t="str">
            <v>VALOR UNICO</v>
          </cell>
          <cell r="M25" t="str">
            <v>Segundo requerimiento&gt; el cliente pregunta por V.U, le da la informacion segun el consumo del cliente, le habla de las condiciones y caracterisiticas, aunque la asesora intenta disuadirlo para inscribirlo el cliente no tiene deseos de hacerlo en este mome</v>
          </cell>
          <cell r="N25" t="str">
            <v>L</v>
          </cell>
        </row>
        <row r="26">
          <cell r="A26" t="str">
            <v>DIEGO</v>
          </cell>
          <cell r="B26">
            <v>2</v>
          </cell>
          <cell r="C26">
            <v>26</v>
          </cell>
          <cell r="D26">
            <v>28</v>
          </cell>
          <cell r="E26">
            <v>52206396</v>
          </cell>
          <cell r="F26">
            <v>32133</v>
          </cell>
          <cell r="G26" t="str">
            <v>VARGAS  MENDOZA SANDRA  YANETH</v>
          </cell>
          <cell r="H26">
            <v>92</v>
          </cell>
          <cell r="I26">
            <v>91.67</v>
          </cell>
          <cell r="K26" t="str">
            <v>PROMOCIONES Y CAMPAÑAS</v>
          </cell>
          <cell r="M26" t="str">
            <v>Saluda correctamente, el cliente pregunta por la promocion que tenemos pues va a llamar a USA, solicita el numero telefonico, le da la promocion adecuadamente, no maneja tiempo de espera, dice simplemente&gt; permitame un momento, cuando solicitamos tiempo d</v>
          </cell>
          <cell r="N26" t="str">
            <v>L</v>
          </cell>
        </row>
        <row r="27">
          <cell r="A27" t="str">
            <v>DIEGO</v>
          </cell>
          <cell r="B27">
            <v>2</v>
          </cell>
          <cell r="C27">
            <v>27</v>
          </cell>
          <cell r="D27">
            <v>28</v>
          </cell>
          <cell r="E27">
            <v>79750237</v>
          </cell>
          <cell r="F27">
            <v>31227</v>
          </cell>
          <cell r="G27" t="str">
            <v>VILLARRAGA FLOREZ IVAN DARIO</v>
          </cell>
          <cell r="H27">
            <v>100</v>
          </cell>
          <cell r="I27">
            <v>100</v>
          </cell>
          <cell r="K27" t="str">
            <v>PRODUCTOS LOCAL</v>
          </cell>
          <cell r="M27" t="str">
            <v>Abre la llamada segun guion de apertura, la cliente requiere utilizar su COVI, personaliza la llamada, verifica el numero telefonico desde la pantalla, no lo solicita directamente de la cliente aunque posterirmente la rectifica, tiene buen tono de voz, da</v>
          </cell>
          <cell r="N27" t="str">
            <v>L</v>
          </cell>
        </row>
        <row r="28">
          <cell r="A28" t="str">
            <v>DIEGO</v>
          </cell>
          <cell r="B28">
            <v>2</v>
          </cell>
          <cell r="C28">
            <v>28</v>
          </cell>
          <cell r="D28">
            <v>29</v>
          </cell>
          <cell r="E28">
            <v>79950635</v>
          </cell>
          <cell r="F28">
            <v>32029</v>
          </cell>
          <cell r="G28" t="str">
            <v>VANEGAS PEDRAZA JORGE ANDRES</v>
          </cell>
          <cell r="H28">
            <v>100</v>
          </cell>
          <cell r="I28">
            <v>100</v>
          </cell>
          <cell r="K28" t="str">
            <v>PROMOCIONES Y CAMPAÑAS</v>
          </cell>
          <cell r="M28" t="str">
            <v xml:space="preserve">Saluda con el script establecido, el cliente requiere informacion sobre las promociones actuales, personaliza la llamada, solicita numero telefonico y denota que la linea no esta inscrita, proceda a informarle sobre T.P y Plan Segundos, brinda beneficios </v>
          </cell>
          <cell r="N28" t="str">
            <v>L</v>
          </cell>
        </row>
        <row r="29">
          <cell r="A29" t="str">
            <v>RAUL</v>
          </cell>
          <cell r="B29">
            <v>1</v>
          </cell>
          <cell r="C29">
            <v>29</v>
          </cell>
          <cell r="D29">
            <v>30</v>
          </cell>
          <cell r="E29">
            <v>79743664</v>
          </cell>
          <cell r="F29">
            <v>32014</v>
          </cell>
          <cell r="G29" t="str">
            <v>VARGAS MATEUS CESAR AUGUSTO</v>
          </cell>
          <cell r="H29">
            <v>100</v>
          </cell>
          <cell r="I29">
            <v>100</v>
          </cell>
          <cell r="K29" t="str">
            <v>PROMOCIONES Y CAMPAÑAS</v>
          </cell>
          <cell r="M29" t="str">
            <v>El asesor personaliza la llamada, el asesor no le solicicta el numero telefonico al cliente  lo toma del sistema,  se le recuerda que es cliente quien debe  confirma al asesor la linea, le brinda la informacion de la promocion, condiciones de uso de la pr</v>
          </cell>
          <cell r="N29">
            <v>77</v>
          </cell>
        </row>
        <row r="30">
          <cell r="A30" t="str">
            <v>RAUL</v>
          </cell>
          <cell r="B30">
            <v>1</v>
          </cell>
          <cell r="C30">
            <v>30</v>
          </cell>
          <cell r="D30">
            <v>30</v>
          </cell>
          <cell r="E30">
            <v>79882918</v>
          </cell>
          <cell r="F30">
            <v>32028</v>
          </cell>
          <cell r="G30" t="str">
            <v>SEPULVEDA BRICEÑO DANIEL LEONARDO</v>
          </cell>
          <cell r="H30">
            <v>100</v>
          </cell>
          <cell r="I30">
            <v>100</v>
          </cell>
          <cell r="K30" t="str">
            <v>PROMOCIONES Y CAMPAÑAS</v>
          </cell>
          <cell r="M30" t="str">
            <v xml:space="preserve">El asesor personaliza la llamada, asi mismo el asesor le solicita el numero telefonico al cliente para poder verificar en el sistema, explica la promocion nacional al cliente, con sus condiciones de uso  y sus horarios respectivos, el asesor le brinda la </v>
          </cell>
          <cell r="N30">
            <v>180</v>
          </cell>
        </row>
        <row r="31">
          <cell r="A31" t="str">
            <v>RAUL</v>
          </cell>
          <cell r="B31">
            <v>1</v>
          </cell>
          <cell r="C31">
            <v>31</v>
          </cell>
          <cell r="D31">
            <v>30</v>
          </cell>
          <cell r="E31">
            <v>52796567</v>
          </cell>
          <cell r="F31">
            <v>32067</v>
          </cell>
          <cell r="G31" t="str">
            <v>VALDERRAMA VILLALOBOS YENNIFER ZORAIDA</v>
          </cell>
          <cell r="H31">
            <v>100</v>
          </cell>
          <cell r="I31">
            <v>100</v>
          </cell>
          <cell r="K31" t="str">
            <v>PROMOCIONES Y CAMPAÑAS</v>
          </cell>
          <cell r="M31" t="str">
            <v>La asesora personaliza la llamada, que el asesor debe verificar  el numero con el cliente y no tomarlo del sistema ni indicarselo al cliente, le brinda la informacion promocion nacional e internacional, es amable con el cliente, maneja el script de desped</v>
          </cell>
          <cell r="N31">
            <v>122</v>
          </cell>
        </row>
        <row r="32">
          <cell r="A32" t="str">
            <v>RAUL</v>
          </cell>
          <cell r="B32">
            <v>2</v>
          </cell>
          <cell r="C32">
            <v>32</v>
          </cell>
          <cell r="D32">
            <v>30</v>
          </cell>
          <cell r="E32">
            <v>53002386</v>
          </cell>
          <cell r="F32">
            <v>31450</v>
          </cell>
          <cell r="G32" t="str">
            <v>SANCHEZ MUÑOZ YUDY ANDREA</v>
          </cell>
          <cell r="H32">
            <v>100</v>
          </cell>
          <cell r="I32">
            <v>100</v>
          </cell>
          <cell r="K32" t="str">
            <v>TRANSFERENCIA</v>
          </cell>
          <cell r="M32" t="str">
            <v>La asesora personaliza la llamada, le solicita el numero telefonico al cliente para poder verificar  y transferir la llamada adecuadamente, le indica al cliente que va transferir la llamada al cliente, realiza la presentacion correspodiente luego de brind</v>
          </cell>
          <cell r="N32">
            <v>80</v>
          </cell>
        </row>
        <row r="33">
          <cell r="A33" t="str">
            <v>DIEGO</v>
          </cell>
          <cell r="B33">
            <v>2</v>
          </cell>
          <cell r="C33">
            <v>33</v>
          </cell>
          <cell r="D33">
            <v>30</v>
          </cell>
          <cell r="E33">
            <v>79743664</v>
          </cell>
          <cell r="F33">
            <v>32014</v>
          </cell>
          <cell r="G33" t="str">
            <v>VARGAS MATEUS CESAR AUGUSTO</v>
          </cell>
          <cell r="H33">
            <v>100</v>
          </cell>
          <cell r="I33">
            <v>100</v>
          </cell>
          <cell r="K33" t="str">
            <v>VALOR UNICO</v>
          </cell>
          <cell r="M33" t="str">
            <v>Saluda correctamente según la opcion escogida sobre el menu, la cliente se presenta y da su numero telefonico, quiere saber el saldo de V.U, maneja muy bien los tiempos de espera (Le indica tiempo real y motivo de la espera), se comunica con un asesor qui</v>
          </cell>
          <cell r="N33">
            <v>95</v>
          </cell>
        </row>
        <row r="34">
          <cell r="A34" t="str">
            <v>DIEGO</v>
          </cell>
          <cell r="B34">
            <v>1</v>
          </cell>
          <cell r="C34">
            <v>34</v>
          </cell>
          <cell r="D34">
            <v>30</v>
          </cell>
          <cell r="E34">
            <v>52379560</v>
          </cell>
          <cell r="F34">
            <v>31212</v>
          </cell>
          <cell r="G34" t="str">
            <v>SOSA RODRIGUEZ ELIANA JOHANA</v>
          </cell>
          <cell r="H34">
            <v>95</v>
          </cell>
          <cell r="I34">
            <v>100</v>
          </cell>
          <cell r="K34" t="str">
            <v>INDICATIVOS</v>
          </cell>
          <cell r="M34" t="str">
            <v>Abre la llamada de manera adecuada, la cliente desea comunicarse a una ciudad en Holanda, personaliza la llamada, no maneja tiempos de espera dice: Permitame en la linea, recupera la llamada e informa adecuadamentre el Indicativo y codigo de area, no veri</v>
          </cell>
          <cell r="N34">
            <v>107</v>
          </cell>
        </row>
        <row r="35">
          <cell r="A35" t="str">
            <v>DIANA</v>
          </cell>
          <cell r="B35">
            <v>1</v>
          </cell>
          <cell r="C35">
            <v>35</v>
          </cell>
          <cell r="D35">
            <v>30</v>
          </cell>
          <cell r="E35">
            <v>79917869</v>
          </cell>
          <cell r="F35">
            <v>32019</v>
          </cell>
          <cell r="G35" t="str">
            <v xml:space="preserve">VASQUEZ SALINAS JHEISSON </v>
          </cell>
          <cell r="H35">
            <v>100</v>
          </cell>
          <cell r="I35">
            <v>100</v>
          </cell>
          <cell r="K35" t="str">
            <v>PROMOCIONES Y CAMPAÑAS</v>
          </cell>
          <cell r="L35" t="str">
            <v>FELICITACION</v>
          </cell>
          <cell r="M35" t="str">
            <v>Saluda de apropiadamente demostrando amabilidad, personaliza la llamada, la usuaria desea conocer si una línea que no es de ella está inscrita, el asesor revisa la línea en SGS, el confirma quein es el titular el tipo de plan, y los destinos, duda al info</v>
          </cell>
          <cell r="N35">
            <v>277</v>
          </cell>
        </row>
        <row r="36">
          <cell r="A36" t="str">
            <v>DIANA</v>
          </cell>
          <cell r="B36">
            <v>1</v>
          </cell>
          <cell r="C36">
            <v>36</v>
          </cell>
          <cell r="D36">
            <v>30</v>
          </cell>
          <cell r="E36">
            <v>80724534</v>
          </cell>
          <cell r="F36">
            <v>32021</v>
          </cell>
          <cell r="G36" t="str">
            <v>DIAZ URREA DARWIN CAMILO</v>
          </cell>
          <cell r="H36">
            <v>100</v>
          </cell>
          <cell r="I36">
            <v>100</v>
          </cell>
          <cell r="K36" t="str">
            <v>TRANSFERENCIA</v>
          </cell>
          <cell r="M36" t="str">
            <v xml:space="preserve">Saluda con el script correspondiente, personaliza la llamada, el cliente desea colocar una queja debido a que considera que no revisaron adecuadamente su línea, el asesor solciita el teléfono y procede a realizar la presentación de manera adecuada con el </v>
          </cell>
          <cell r="N36">
            <v>97</v>
          </cell>
        </row>
        <row r="37">
          <cell r="A37" t="str">
            <v>DIANA</v>
          </cell>
          <cell r="B37">
            <v>1</v>
          </cell>
          <cell r="C37">
            <v>37</v>
          </cell>
          <cell r="D37">
            <v>30</v>
          </cell>
          <cell r="E37">
            <v>52331415</v>
          </cell>
          <cell r="F37">
            <v>32076</v>
          </cell>
          <cell r="G37" t="str">
            <v xml:space="preserve">URBANO AVENDAÑO ANGELA </v>
          </cell>
          <cell r="H37">
            <v>91</v>
          </cell>
          <cell r="I37">
            <v>91.67</v>
          </cell>
          <cell r="K37" t="str">
            <v>PROMOCIONES Y CAMPAÑAS</v>
          </cell>
          <cell r="M37" t="str">
            <v>Saluda con el script establecido, pregunta el nombre al cliente, su tono de voz no demuestra empatía, verifica la inscripción de la usuaria y le informa la tarifa a celular y a fijo,  posteriormente ofrece la promoción, solo olvida mencionar cuanto se cob</v>
          </cell>
          <cell r="N37">
            <v>175</v>
          </cell>
        </row>
        <row r="38">
          <cell r="A38" t="str">
            <v>RAUL</v>
          </cell>
          <cell r="B38">
            <v>1</v>
          </cell>
          <cell r="C38">
            <v>38</v>
          </cell>
          <cell r="D38">
            <v>31</v>
          </cell>
          <cell r="E38">
            <v>52715193</v>
          </cell>
          <cell r="F38">
            <v>32031</v>
          </cell>
          <cell r="G38" t="str">
            <v>TRUJILLO BERNAL GINA ANDREA</v>
          </cell>
          <cell r="H38">
            <v>100</v>
          </cell>
          <cell r="I38">
            <v>100</v>
          </cell>
          <cell r="K38" t="str">
            <v>TARIFAS</v>
          </cell>
          <cell r="M38" t="str">
            <v>La asesora personaliza la llamada, le solicita el numero telefonico al cliente para poder verificar en el sistema,asi mismo  la asesora le ofrece modificacion en el pan para poder obtener el descuento hacia el destino al cual desea llamara (roldanillo), n</v>
          </cell>
          <cell r="N38">
            <v>172</v>
          </cell>
        </row>
        <row r="39">
          <cell r="A39" t="str">
            <v>RAUL</v>
          </cell>
          <cell r="B39">
            <v>1</v>
          </cell>
          <cell r="C39">
            <v>39</v>
          </cell>
          <cell r="D39">
            <v>31</v>
          </cell>
          <cell r="E39">
            <v>80087596</v>
          </cell>
          <cell r="F39">
            <v>32050</v>
          </cell>
          <cell r="G39" t="str">
            <v>VIVAS ABRIL CESAR AUGUSTO</v>
          </cell>
          <cell r="H39">
            <v>37</v>
          </cell>
          <cell r="I39">
            <v>0</v>
          </cell>
          <cell r="K39" t="str">
            <v>TRANSFERENCIA</v>
          </cell>
          <cell r="L39" t="str">
            <v>FATAL</v>
          </cell>
          <cell r="M39" t="str">
            <v xml:space="preserve">El asesor personaliza la llamada, asi mismo el asesor le solicita el numero telefonico al cliente, el asesor debe mejorar la actitud con el cliente, no realiza la transferencia al area encargada, indica al cliente que se comunique directamente a la linea </v>
          </cell>
          <cell r="N39">
            <v>87</v>
          </cell>
          <cell r="P39">
            <v>770</v>
          </cell>
        </row>
        <row r="40">
          <cell r="A40" t="str">
            <v>RAUL</v>
          </cell>
          <cell r="B40">
            <v>1</v>
          </cell>
          <cell r="C40">
            <v>40</v>
          </cell>
          <cell r="D40">
            <v>31</v>
          </cell>
          <cell r="E40">
            <v>52973843</v>
          </cell>
          <cell r="F40">
            <v>32156</v>
          </cell>
          <cell r="G40" t="str">
            <v xml:space="preserve">VELASCO ORTIZ ADRIANA </v>
          </cell>
          <cell r="H40">
            <v>80</v>
          </cell>
          <cell r="I40">
            <v>66.67</v>
          </cell>
          <cell r="K40" t="str">
            <v>TARIFAS</v>
          </cell>
          <cell r="L40" t="str">
            <v>CRITICO COMERCIAL</v>
          </cell>
          <cell r="M40" t="str">
            <v>La asesora personaliza la llamada, asi mismo la asesora le  brinda el indicativo hacia Margarita (venezuela), la asesora no verifica la cliente esta o no inscrita en algun plan de descuento, no ofrece la promocion internacional no nacional , lo cual gener</v>
          </cell>
          <cell r="N40" t="str">
            <v>L</v>
          </cell>
          <cell r="O40" t="str">
            <v>INFORMACION INCOMPLETA</v>
          </cell>
          <cell r="P40">
            <v>769</v>
          </cell>
        </row>
        <row r="41">
          <cell r="A41" t="str">
            <v>RAUL</v>
          </cell>
          <cell r="B41">
            <v>2</v>
          </cell>
          <cell r="C41">
            <v>41</v>
          </cell>
          <cell r="D41">
            <v>31</v>
          </cell>
          <cell r="E41">
            <v>52973843</v>
          </cell>
          <cell r="F41">
            <v>32156</v>
          </cell>
          <cell r="G41" t="str">
            <v xml:space="preserve">VELASCO ORTIZ ADRIANA </v>
          </cell>
          <cell r="H41">
            <v>100</v>
          </cell>
          <cell r="I41">
            <v>100</v>
          </cell>
          <cell r="K41" t="str">
            <v>SOPORTE TARJETA</v>
          </cell>
          <cell r="M41" t="str">
            <v>La asesora personaliza la llamada, asi mismo le solicita el numero de lote de la tarjeta al cliente para poder verificar en el sistema, la asesora indica al cliente el motivo por el cual no a podido  utilizar su tarjeta prepago (ya habia consumido su sald</v>
          </cell>
          <cell r="N41" t="str">
            <v>L</v>
          </cell>
        </row>
        <row r="42">
          <cell r="A42" t="str">
            <v>RAUL</v>
          </cell>
          <cell r="B42">
            <v>2</v>
          </cell>
          <cell r="C42">
            <v>42</v>
          </cell>
          <cell r="D42">
            <v>31</v>
          </cell>
          <cell r="E42">
            <v>80724534</v>
          </cell>
          <cell r="F42">
            <v>32021</v>
          </cell>
          <cell r="G42" t="str">
            <v>DIAZ URREA DARWIN CAMILO</v>
          </cell>
          <cell r="H42">
            <v>90</v>
          </cell>
          <cell r="I42">
            <v>83.33</v>
          </cell>
          <cell r="K42" t="str">
            <v>TRANSFERENCIA</v>
          </cell>
          <cell r="L42" t="str">
            <v>POR MEJORAR</v>
          </cell>
          <cell r="M42" t="str">
            <v>El asesor personaliza la llamada, asi mismo el asesor  no le solicita el numero telefonico, lo toma del sistema, se le recuerda al asesor que no se debe dar por hecho que  la informacion  solicitada por el cliente es sobre la linea de  la cual esta llaman</v>
          </cell>
          <cell r="N42">
            <v>72</v>
          </cell>
        </row>
        <row r="43">
          <cell r="A43" t="str">
            <v>RAUL</v>
          </cell>
          <cell r="B43">
            <v>2</v>
          </cell>
          <cell r="C43">
            <v>43</v>
          </cell>
          <cell r="D43">
            <v>31</v>
          </cell>
          <cell r="E43">
            <v>52200729</v>
          </cell>
          <cell r="F43">
            <v>31221</v>
          </cell>
          <cell r="G43" t="str">
            <v>VANEGAS VERGARA YUDY MAGALY</v>
          </cell>
          <cell r="H43">
            <v>100</v>
          </cell>
          <cell r="I43">
            <v>100</v>
          </cell>
          <cell r="K43" t="str">
            <v>VENTA TARJETA</v>
          </cell>
          <cell r="M43" t="str">
            <v>La asesora personaliza, solicita el numero de cedula al cliente para poder acumular puntos  de una tarjeta ETB, solicita numero de lote de la tarjeta ETB y los 3 ultimos digitos de la clave,  confirma al cliente la acumulacion de los puntos, es amable con</v>
          </cell>
          <cell r="N43">
            <v>181</v>
          </cell>
        </row>
        <row r="44">
          <cell r="A44" t="str">
            <v>RAUL</v>
          </cell>
          <cell r="B44">
            <v>1</v>
          </cell>
          <cell r="C44">
            <v>44</v>
          </cell>
          <cell r="D44">
            <v>31</v>
          </cell>
          <cell r="E44">
            <v>80097623</v>
          </cell>
          <cell r="F44">
            <v>31445</v>
          </cell>
          <cell r="G44" t="str">
            <v>ROMERO URIBE JHON FREDY</v>
          </cell>
          <cell r="H44">
            <v>100</v>
          </cell>
          <cell r="I44">
            <v>100</v>
          </cell>
          <cell r="K44" t="str">
            <v>TRANSFERENCIA</v>
          </cell>
          <cell r="M44" t="str">
            <v>El asesor personaliza la llamada, le solicita el numero telefonico al cliente para poder verificar en el sistema, indica al cliente que va transferir la llamada al rea encargada para brindarle la informacion correctamente, se comunica  con el agente del a</v>
          </cell>
        </row>
        <row r="45">
          <cell r="A45" t="str">
            <v>RAUL</v>
          </cell>
          <cell r="B45">
            <v>2</v>
          </cell>
          <cell r="C45">
            <v>45</v>
          </cell>
          <cell r="D45">
            <v>31</v>
          </cell>
          <cell r="E45">
            <v>80097623</v>
          </cell>
          <cell r="F45">
            <v>31445</v>
          </cell>
          <cell r="G45" t="str">
            <v>ROMERO URIBE JHON FREDY</v>
          </cell>
          <cell r="H45">
            <v>98</v>
          </cell>
          <cell r="I45">
            <v>100</v>
          </cell>
          <cell r="K45" t="str">
            <v>TARIFAS</v>
          </cell>
          <cell r="M45" t="str">
            <v>El asesor pregunta el nombre del cliente pero no  personaliza la llamada, le solicita el numero telefonico al cliente para poder verificar en el sistema, le brinda la tarifa hacia Cucuta (norte de Santander ), indica al cliente  la informacion de la promo</v>
          </cell>
          <cell r="N45" t="str">
            <v>L</v>
          </cell>
        </row>
        <row r="46">
          <cell r="A46" t="str">
            <v>DIEGO</v>
          </cell>
          <cell r="B46">
            <v>2</v>
          </cell>
          <cell r="C46">
            <v>46</v>
          </cell>
          <cell r="D46">
            <v>31</v>
          </cell>
          <cell r="E46">
            <v>52796567</v>
          </cell>
          <cell r="F46">
            <v>32067</v>
          </cell>
          <cell r="G46" t="str">
            <v>VALDERRAMA VILLALOBOS YENNIFER ZORAIDA</v>
          </cell>
          <cell r="H46">
            <v>100</v>
          </cell>
          <cell r="I46">
            <v>100</v>
          </cell>
          <cell r="K46" t="str">
            <v>TRANSFERENCIA</v>
          </cell>
          <cell r="M46" t="str">
            <v>Saluda correctamente, la cliente va a reportar el daño de su linea telefonica, personliza la llamada, es amable, filtra el tipo de daño, solicita numero telefonico, solicita un minuto en la linea e informa area a transferir, maneja guiones de etiqueta tel</v>
          </cell>
          <cell r="N46">
            <v>115</v>
          </cell>
        </row>
        <row r="47">
          <cell r="A47" t="str">
            <v>JOHANNA</v>
          </cell>
          <cell r="B47">
            <v>2</v>
          </cell>
          <cell r="C47">
            <v>47</v>
          </cell>
          <cell r="D47">
            <v>31</v>
          </cell>
          <cell r="E47">
            <v>79950135</v>
          </cell>
          <cell r="F47">
            <v>31220</v>
          </cell>
          <cell r="G47" t="str">
            <v>VANEGAS PEDRAZA JUAN MANUEL</v>
          </cell>
          <cell r="H47">
            <v>73</v>
          </cell>
          <cell r="I47">
            <v>66.67</v>
          </cell>
          <cell r="K47" t="str">
            <v>PROMOCIONES Y CAMPAÑAS</v>
          </cell>
          <cell r="L47" t="str">
            <v>CRITICO</v>
          </cell>
          <cell r="M47" t="str">
            <v xml:space="preserve">No personaliza la llamada, el tono de voz no genera empatia, no es amable, confirma numero telefonico, informa promocion vigente, no da a conocer caracteristicas de la misma, el asesor no confirma que el cliente se encuentre inscrito, no maneja el script </v>
          </cell>
          <cell r="N47" t="str">
            <v>L</v>
          </cell>
          <cell r="P47">
            <v>788</v>
          </cell>
        </row>
        <row r="48">
          <cell r="A48" t="str">
            <v>JOHANNA</v>
          </cell>
          <cell r="B48">
            <v>3</v>
          </cell>
          <cell r="C48">
            <v>48</v>
          </cell>
          <cell r="D48">
            <v>31</v>
          </cell>
          <cell r="E48">
            <v>79950635</v>
          </cell>
          <cell r="F48">
            <v>32029</v>
          </cell>
          <cell r="G48" t="str">
            <v>VANEGAS PEDRAZA JORGE ANDRES</v>
          </cell>
          <cell r="H48">
            <v>93</v>
          </cell>
          <cell r="I48">
            <v>91.96</v>
          </cell>
          <cell r="K48" t="str">
            <v>PROMOCIONES Y CAMPAÑAS</v>
          </cell>
          <cell r="M48" t="str">
            <v>Personaliza la llamada confirma numero telefonico, informa promocion vigente internacional, se le sugiere ser mas comercial y brindar las otras posibilidades de promoocion ya que el asesor informa que solamente esta la de USA, no maneja guiones de etiquet</v>
          </cell>
        </row>
        <row r="49">
          <cell r="A49" t="str">
            <v>DIANA</v>
          </cell>
          <cell r="B49">
            <v>2</v>
          </cell>
          <cell r="C49">
            <v>49</v>
          </cell>
          <cell r="D49">
            <v>31</v>
          </cell>
          <cell r="E49">
            <v>79882918</v>
          </cell>
          <cell r="F49">
            <v>32028</v>
          </cell>
          <cell r="G49" t="str">
            <v>SEPULVEDA BRICEÑO DANIEL LEONARDO</v>
          </cell>
          <cell r="H49">
            <v>100</v>
          </cell>
          <cell r="I49">
            <v>100</v>
          </cell>
          <cell r="K49" t="str">
            <v>PROMOCIONES Y CAMPAÑAS</v>
          </cell>
          <cell r="M49" t="str">
            <v>Saluda con el script correspondiente, personaliza la llamada, la usuaria desea conocer la promoción, el asesor solicita el teléfono para verificar el plan que tiene, la cliente dice que solo llama a nivel nacional, el asesor procede a explicarle como func</v>
          </cell>
          <cell r="N49">
            <v>112</v>
          </cell>
        </row>
        <row r="50">
          <cell r="A50" t="str">
            <v>DIANA</v>
          </cell>
          <cell r="B50">
            <v>2</v>
          </cell>
          <cell r="C50">
            <v>50</v>
          </cell>
          <cell r="D50">
            <v>31</v>
          </cell>
          <cell r="E50">
            <v>80087596</v>
          </cell>
          <cell r="F50">
            <v>32050</v>
          </cell>
          <cell r="G50" t="str">
            <v>VIVAS ABRIL CESAR AUGUSTO</v>
          </cell>
          <cell r="H50">
            <v>98</v>
          </cell>
          <cell r="I50">
            <v>100</v>
          </cell>
          <cell r="K50" t="str">
            <v>PROMOCIONES Y CAMPAÑAS</v>
          </cell>
          <cell r="M50" t="str">
            <v>Saluda con el script correspondiente, el cliene desea identificador de llamadas, el asesor pregunta el nombre, verifica si el servicio es para una línea residencial, le sugiere marcar al 177, demuestra excelente actitud comercial al verificar que el clien</v>
          </cell>
          <cell r="N50">
            <v>379</v>
          </cell>
        </row>
        <row r="51">
          <cell r="A51" t="str">
            <v>DIANA</v>
          </cell>
          <cell r="B51">
            <v>3</v>
          </cell>
          <cell r="C51">
            <v>51</v>
          </cell>
          <cell r="D51">
            <v>31</v>
          </cell>
          <cell r="E51">
            <v>80087596</v>
          </cell>
          <cell r="F51">
            <v>32050</v>
          </cell>
          <cell r="G51" t="str">
            <v>VIVAS ABRIL CESAR AUGUSTO</v>
          </cell>
          <cell r="H51">
            <v>98</v>
          </cell>
          <cell r="I51">
            <v>10</v>
          </cell>
          <cell r="K51" t="str">
            <v>MODIFICACION PLAN</v>
          </cell>
          <cell r="M51" t="str">
            <v>(Segundo requerimiento) El asesor le pregunta si se comunica a destinos en Europa, el cliente dice que porximamente llamará a Europa, el asesor le sugiere realizar una modificación y la lleva a cabo preguntando  el número de CC y este dato es importante p</v>
          </cell>
          <cell r="N51">
            <v>379</v>
          </cell>
        </row>
        <row r="52">
          <cell r="A52" t="str">
            <v>DIANA</v>
          </cell>
          <cell r="B52">
            <v>2</v>
          </cell>
          <cell r="C52">
            <v>52</v>
          </cell>
          <cell r="D52">
            <v>31</v>
          </cell>
          <cell r="E52">
            <v>80087935</v>
          </cell>
          <cell r="F52">
            <v>31231</v>
          </cell>
          <cell r="G52" t="str">
            <v xml:space="preserve">ZULETA CARRASQUILLA ALEXANDER </v>
          </cell>
          <cell r="H52">
            <v>73</v>
          </cell>
          <cell r="I52">
            <v>66.67</v>
          </cell>
          <cell r="J52" t="str">
            <v>INFORMACION INCOMPLETA</v>
          </cell>
          <cell r="K52" t="str">
            <v>PROMOCIONES Y CAMPAÑAS</v>
          </cell>
          <cell r="L52" t="str">
            <v>CRITICO COMERCIAL</v>
          </cell>
          <cell r="M52" t="str">
            <v>Saluda con el script correspondiente, pregunta el nombre a la usuaria, ella quiere conocer si  la promoción aplica a esa hora, el asesor solicita el teléfono, informa el plan que tiene y el titular, comenta sobre la promoción actual para plan segundos ind</v>
          </cell>
          <cell r="N52">
            <v>59</v>
          </cell>
          <cell r="P52">
            <v>790</v>
          </cell>
        </row>
        <row r="53">
          <cell r="A53" t="str">
            <v>DIANA</v>
          </cell>
          <cell r="B53">
            <v>2</v>
          </cell>
          <cell r="C53">
            <v>53</v>
          </cell>
          <cell r="D53">
            <v>31</v>
          </cell>
          <cell r="E53">
            <v>52379560</v>
          </cell>
          <cell r="F53">
            <v>31212</v>
          </cell>
          <cell r="G53" t="str">
            <v>SOSA RODRIGUEZ ELIANA JOHANA</v>
          </cell>
          <cell r="H53">
            <v>78</v>
          </cell>
          <cell r="I53">
            <v>66.67</v>
          </cell>
          <cell r="K53" t="str">
            <v>INDICATIVOS</v>
          </cell>
          <cell r="L53" t="str">
            <v>CRITICO</v>
          </cell>
          <cell r="M53" t="str">
            <v>Saluda con el script correspondiente, personaliza la llamada, la asesora no está concentrada en la llamada, no escucha al cliente, el le está preguntando para averiguar por las acciones de ETB, ella le pregunta si está usando una tarjeta, el cliente tiene</v>
          </cell>
          <cell r="N53">
            <v>383</v>
          </cell>
          <cell r="P53">
            <v>791</v>
          </cell>
        </row>
        <row r="54">
          <cell r="B54">
            <v>0</v>
          </cell>
          <cell r="C54">
            <v>54</v>
          </cell>
          <cell r="E54" t="e">
            <v>#VALUE!</v>
          </cell>
          <cell r="F54" t="e">
            <v>#VALUE!</v>
          </cell>
          <cell r="J54" t="str">
            <v>CAMBIELO</v>
          </cell>
        </row>
        <row r="55">
          <cell r="B55">
            <v>0</v>
          </cell>
          <cell r="C55">
            <v>55</v>
          </cell>
          <cell r="E55" t="e">
            <v>#VALUE!</v>
          </cell>
          <cell r="F55" t="e">
            <v>#VALUE!</v>
          </cell>
          <cell r="J55" t="str">
            <v>CAMBIELO</v>
          </cell>
        </row>
        <row r="56">
          <cell r="B56">
            <v>0</v>
          </cell>
          <cell r="C56">
            <v>56</v>
          </cell>
          <cell r="E56" t="e">
            <v>#VALUE!</v>
          </cell>
          <cell r="F56" t="e">
            <v>#VALUE!</v>
          </cell>
          <cell r="J56" t="str">
            <v>CAMBIELO</v>
          </cell>
        </row>
        <row r="57">
          <cell r="B57">
            <v>0</v>
          </cell>
          <cell r="C57">
            <v>57</v>
          </cell>
          <cell r="E57" t="e">
            <v>#VALUE!</v>
          </cell>
          <cell r="F57" t="e">
            <v>#VALUE!</v>
          </cell>
          <cell r="J57" t="str">
            <v>CAMBIELO</v>
          </cell>
        </row>
        <row r="58">
          <cell r="B58">
            <v>0</v>
          </cell>
          <cell r="C58">
            <v>58</v>
          </cell>
          <cell r="E58" t="e">
            <v>#VALUE!</v>
          </cell>
          <cell r="F58" t="e">
            <v>#VALUE!</v>
          </cell>
          <cell r="J58" t="str">
            <v>CAMBIELO</v>
          </cell>
        </row>
        <row r="59">
          <cell r="B59">
            <v>0</v>
          </cell>
          <cell r="C59">
            <v>59</v>
          </cell>
          <cell r="E59" t="e">
            <v>#VALUE!</v>
          </cell>
          <cell r="F59" t="e">
            <v>#VALUE!</v>
          </cell>
          <cell r="J59" t="str">
            <v>CAMBIELO</v>
          </cell>
        </row>
        <row r="60">
          <cell r="B60">
            <v>0</v>
          </cell>
          <cell r="C60">
            <v>60</v>
          </cell>
          <cell r="E60" t="e">
            <v>#VALUE!</v>
          </cell>
          <cell r="F60" t="e">
            <v>#VALUE!</v>
          </cell>
          <cell r="J60" t="str">
            <v>CAMBIELO</v>
          </cell>
        </row>
        <row r="61">
          <cell r="B61">
            <v>0</v>
          </cell>
          <cell r="C61">
            <v>61</v>
          </cell>
          <cell r="E61" t="e">
            <v>#VALUE!</v>
          </cell>
          <cell r="F61" t="e">
            <v>#VALUE!</v>
          </cell>
          <cell r="J61" t="str">
            <v>CAMBIELO</v>
          </cell>
        </row>
        <row r="62">
          <cell r="B62">
            <v>0</v>
          </cell>
          <cell r="C62">
            <v>62</v>
          </cell>
          <cell r="E62" t="e">
            <v>#VALUE!</v>
          </cell>
          <cell r="F62" t="e">
            <v>#VALUE!</v>
          </cell>
          <cell r="J62" t="str">
            <v>CAMBIELO</v>
          </cell>
        </row>
        <row r="63">
          <cell r="B63">
            <v>0</v>
          </cell>
          <cell r="C63">
            <v>63</v>
          </cell>
          <cell r="E63" t="e">
            <v>#VALUE!</v>
          </cell>
          <cell r="F63" t="e">
            <v>#VALUE!</v>
          </cell>
          <cell r="J63" t="str">
            <v>CAMBIELO</v>
          </cell>
        </row>
        <row r="64">
          <cell r="B64">
            <v>0</v>
          </cell>
          <cell r="C64">
            <v>64</v>
          </cell>
          <cell r="E64" t="e">
            <v>#VALUE!</v>
          </cell>
          <cell r="F64" t="e">
            <v>#VALUE!</v>
          </cell>
          <cell r="J64" t="str">
            <v>CAMBIELO</v>
          </cell>
        </row>
        <row r="65">
          <cell r="B65">
            <v>0</v>
          </cell>
          <cell r="C65">
            <v>65</v>
          </cell>
          <cell r="E65" t="e">
            <v>#VALUE!</v>
          </cell>
          <cell r="F65" t="e">
            <v>#VALUE!</v>
          </cell>
          <cell r="J65" t="str">
            <v>CAMBIELO</v>
          </cell>
        </row>
        <row r="66">
          <cell r="B66">
            <v>0</v>
          </cell>
          <cell r="C66">
            <v>66</v>
          </cell>
          <cell r="E66" t="e">
            <v>#VALUE!</v>
          </cell>
          <cell r="F66" t="e">
            <v>#VALUE!</v>
          </cell>
          <cell r="J66" t="str">
            <v>CAMBIELO</v>
          </cell>
        </row>
        <row r="67">
          <cell r="B67">
            <v>0</v>
          </cell>
          <cell r="C67">
            <v>67</v>
          </cell>
          <cell r="E67" t="e">
            <v>#VALUE!</v>
          </cell>
          <cell r="F67" t="e">
            <v>#VALUE!</v>
          </cell>
          <cell r="J67" t="str">
            <v>CAMBIELO</v>
          </cell>
        </row>
        <row r="68">
          <cell r="B68">
            <v>0</v>
          </cell>
          <cell r="C68">
            <v>68</v>
          </cell>
          <cell r="E68" t="e">
            <v>#VALUE!</v>
          </cell>
          <cell r="F68" t="e">
            <v>#VALUE!</v>
          </cell>
          <cell r="J68" t="str">
            <v>CAMBIELO</v>
          </cell>
        </row>
        <row r="69">
          <cell r="B69">
            <v>0</v>
          </cell>
          <cell r="C69">
            <v>69</v>
          </cell>
          <cell r="E69" t="e">
            <v>#VALUE!</v>
          </cell>
          <cell r="F69" t="e">
            <v>#VALUE!</v>
          </cell>
          <cell r="J69" t="str">
            <v>CAMBIELO</v>
          </cell>
        </row>
        <row r="70">
          <cell r="B70">
            <v>0</v>
          </cell>
          <cell r="C70">
            <v>70</v>
          </cell>
          <cell r="E70" t="e">
            <v>#VALUE!</v>
          </cell>
          <cell r="F70" t="e">
            <v>#VALUE!</v>
          </cell>
          <cell r="J70" t="str">
            <v>CAMBIELO</v>
          </cell>
        </row>
        <row r="71">
          <cell r="B71">
            <v>0</v>
          </cell>
          <cell r="C71">
            <v>71</v>
          </cell>
          <cell r="E71" t="e">
            <v>#VALUE!</v>
          </cell>
          <cell r="F71" t="e">
            <v>#VALUE!</v>
          </cell>
          <cell r="J71" t="str">
            <v>CAMBIELO</v>
          </cell>
        </row>
        <row r="72">
          <cell r="B72">
            <v>0</v>
          </cell>
          <cell r="C72">
            <v>72</v>
          </cell>
          <cell r="E72" t="e">
            <v>#VALUE!</v>
          </cell>
          <cell r="F72" t="e">
            <v>#VALUE!</v>
          </cell>
          <cell r="J72" t="str">
            <v>CAMBIELO</v>
          </cell>
        </row>
        <row r="73">
          <cell r="B73">
            <v>0</v>
          </cell>
          <cell r="C73">
            <v>73</v>
          </cell>
          <cell r="E73" t="e">
            <v>#VALUE!</v>
          </cell>
          <cell r="F73" t="e">
            <v>#VALUE!</v>
          </cell>
          <cell r="J73" t="str">
            <v>CAMBIELO</v>
          </cell>
        </row>
        <row r="74">
          <cell r="B74">
            <v>0</v>
          </cell>
          <cell r="C74">
            <v>74</v>
          </cell>
          <cell r="E74" t="e">
            <v>#VALUE!</v>
          </cell>
          <cell r="F74" t="e">
            <v>#VALUE!</v>
          </cell>
          <cell r="J74" t="str">
            <v>CAMBIELO</v>
          </cell>
        </row>
        <row r="75">
          <cell r="B75">
            <v>0</v>
          </cell>
          <cell r="C75">
            <v>75</v>
          </cell>
          <cell r="E75" t="e">
            <v>#VALUE!</v>
          </cell>
          <cell r="F75" t="e">
            <v>#VALUE!</v>
          </cell>
          <cell r="J75" t="str">
            <v>CAMBIELO</v>
          </cell>
        </row>
        <row r="76">
          <cell r="B76">
            <v>0</v>
          </cell>
          <cell r="C76">
            <v>76</v>
          </cell>
          <cell r="E76" t="e">
            <v>#VALUE!</v>
          </cell>
          <cell r="F76" t="e">
            <v>#VALUE!</v>
          </cell>
          <cell r="J76" t="str">
            <v>CAMBIELO</v>
          </cell>
        </row>
        <row r="77">
          <cell r="B77">
            <v>0</v>
          </cell>
          <cell r="C77">
            <v>77</v>
          </cell>
          <cell r="E77" t="e">
            <v>#VALUE!</v>
          </cell>
          <cell r="F77" t="e">
            <v>#VALUE!</v>
          </cell>
          <cell r="J77" t="str">
            <v>CAMBIELO</v>
          </cell>
        </row>
        <row r="78">
          <cell r="B78">
            <v>0</v>
          </cell>
          <cell r="C78">
            <v>78</v>
          </cell>
          <cell r="E78" t="e">
            <v>#VALUE!</v>
          </cell>
          <cell r="F78" t="e">
            <v>#VALUE!</v>
          </cell>
          <cell r="J78" t="str">
            <v>CAMBIELO</v>
          </cell>
        </row>
        <row r="79">
          <cell r="B79">
            <v>0</v>
          </cell>
          <cell r="C79">
            <v>79</v>
          </cell>
          <cell r="E79" t="e">
            <v>#VALUE!</v>
          </cell>
          <cell r="F79" t="e">
            <v>#VALUE!</v>
          </cell>
          <cell r="J79" t="str">
            <v>CAMBIELO</v>
          </cell>
        </row>
        <row r="80">
          <cell r="B80">
            <v>0</v>
          </cell>
          <cell r="C80">
            <v>80</v>
          </cell>
          <cell r="E80" t="e">
            <v>#VALUE!</v>
          </cell>
          <cell r="F80" t="e">
            <v>#VALUE!</v>
          </cell>
          <cell r="J80" t="str">
            <v>CAMBIELO</v>
          </cell>
        </row>
        <row r="81">
          <cell r="B81">
            <v>0</v>
          </cell>
          <cell r="C81">
            <v>81</v>
          </cell>
          <cell r="E81" t="e">
            <v>#VALUE!</v>
          </cell>
          <cell r="F81" t="e">
            <v>#VALUE!</v>
          </cell>
          <cell r="J81" t="str">
            <v>CAMBIELO</v>
          </cell>
        </row>
        <row r="82">
          <cell r="B82">
            <v>0</v>
          </cell>
          <cell r="C82">
            <v>82</v>
          </cell>
          <cell r="E82" t="e">
            <v>#VALUE!</v>
          </cell>
          <cell r="F82" t="e">
            <v>#VALUE!</v>
          </cell>
          <cell r="J82" t="str">
            <v>CAMBIELO</v>
          </cell>
        </row>
        <row r="83">
          <cell r="B83">
            <v>0</v>
          </cell>
          <cell r="C83">
            <v>83</v>
          </cell>
          <cell r="E83" t="e">
            <v>#VALUE!</v>
          </cell>
          <cell r="F83" t="e">
            <v>#VALUE!</v>
          </cell>
          <cell r="J83" t="str">
            <v>CAMBIELO</v>
          </cell>
        </row>
        <row r="84">
          <cell r="B84">
            <v>0</v>
          </cell>
          <cell r="C84">
            <v>84</v>
          </cell>
          <cell r="E84" t="e">
            <v>#VALUE!</v>
          </cell>
          <cell r="F84" t="e">
            <v>#VALUE!</v>
          </cell>
          <cell r="J84" t="str">
            <v>CAMBIELO</v>
          </cell>
        </row>
        <row r="85">
          <cell r="B85">
            <v>0</v>
          </cell>
          <cell r="C85">
            <v>85</v>
          </cell>
          <cell r="E85" t="e">
            <v>#VALUE!</v>
          </cell>
          <cell r="F85" t="e">
            <v>#VALUE!</v>
          </cell>
          <cell r="J85" t="str">
            <v>CAMBIELO</v>
          </cell>
        </row>
        <row r="86">
          <cell r="B86">
            <v>0</v>
          </cell>
          <cell r="C86">
            <v>86</v>
          </cell>
          <cell r="E86" t="e">
            <v>#VALUE!</v>
          </cell>
          <cell r="F86" t="e">
            <v>#VALUE!</v>
          </cell>
          <cell r="J86" t="str">
            <v>CAMBIELO</v>
          </cell>
        </row>
        <row r="87">
          <cell r="B87">
            <v>0</v>
          </cell>
          <cell r="C87">
            <v>87</v>
          </cell>
          <cell r="E87" t="e">
            <v>#VALUE!</v>
          </cell>
          <cell r="F87" t="e">
            <v>#VALUE!</v>
          </cell>
          <cell r="J87" t="str">
            <v>CAMBIELO</v>
          </cell>
        </row>
        <row r="88">
          <cell r="B88">
            <v>0</v>
          </cell>
          <cell r="C88">
            <v>88</v>
          </cell>
          <cell r="E88" t="e">
            <v>#VALUE!</v>
          </cell>
          <cell r="F88" t="e">
            <v>#VALUE!</v>
          </cell>
          <cell r="J88" t="str">
            <v>CAMBIELO</v>
          </cell>
        </row>
        <row r="89">
          <cell r="B89">
            <v>0</v>
          </cell>
          <cell r="C89">
            <v>89</v>
          </cell>
          <cell r="E89" t="e">
            <v>#VALUE!</v>
          </cell>
          <cell r="F89" t="e">
            <v>#VALUE!</v>
          </cell>
          <cell r="J89" t="str">
            <v>CAMBIELO</v>
          </cell>
        </row>
        <row r="90">
          <cell r="B90">
            <v>0</v>
          </cell>
          <cell r="C90">
            <v>90</v>
          </cell>
          <cell r="E90" t="e">
            <v>#VALUE!</v>
          </cell>
          <cell r="F90" t="e">
            <v>#VALUE!</v>
          </cell>
          <cell r="J90" t="str">
            <v>CAMBIELO</v>
          </cell>
        </row>
        <row r="91">
          <cell r="B91">
            <v>0</v>
          </cell>
          <cell r="C91">
            <v>91</v>
          </cell>
          <cell r="E91" t="e">
            <v>#VALUE!</v>
          </cell>
          <cell r="F91" t="e">
            <v>#VALUE!</v>
          </cell>
          <cell r="J91" t="str">
            <v>CAMBIELO</v>
          </cell>
        </row>
        <row r="92">
          <cell r="B92">
            <v>0</v>
          </cell>
          <cell r="C92">
            <v>92</v>
          </cell>
          <cell r="E92" t="e">
            <v>#VALUE!</v>
          </cell>
          <cell r="F92" t="e">
            <v>#VALUE!</v>
          </cell>
          <cell r="J92" t="str">
            <v>CAMBIELO</v>
          </cell>
        </row>
        <row r="93">
          <cell r="B93">
            <v>0</v>
          </cell>
          <cell r="C93">
            <v>93</v>
          </cell>
          <cell r="E93" t="e">
            <v>#VALUE!</v>
          </cell>
          <cell r="F93" t="e">
            <v>#VALUE!</v>
          </cell>
          <cell r="J93" t="str">
            <v>CAMBIELO</v>
          </cell>
        </row>
        <row r="94">
          <cell r="B94">
            <v>0</v>
          </cell>
          <cell r="C94">
            <v>94</v>
          </cell>
          <cell r="E94" t="e">
            <v>#VALUE!</v>
          </cell>
          <cell r="F94" t="e">
            <v>#VALUE!</v>
          </cell>
          <cell r="J94" t="str">
            <v>CAMBIELO</v>
          </cell>
        </row>
        <row r="95">
          <cell r="B95">
            <v>0</v>
          </cell>
          <cell r="C95">
            <v>95</v>
          </cell>
          <cell r="E95" t="e">
            <v>#VALUE!</v>
          </cell>
          <cell r="F95" t="e">
            <v>#VALUE!</v>
          </cell>
          <cell r="J95" t="str">
            <v>CAMBIELO</v>
          </cell>
        </row>
        <row r="96">
          <cell r="B96">
            <v>0</v>
          </cell>
          <cell r="C96">
            <v>96</v>
          </cell>
          <cell r="E96" t="e">
            <v>#VALUE!</v>
          </cell>
          <cell r="F96" t="e">
            <v>#VALUE!</v>
          </cell>
          <cell r="J96" t="str">
            <v>CAMBIELO</v>
          </cell>
        </row>
        <row r="97">
          <cell r="B97">
            <v>0</v>
          </cell>
          <cell r="C97">
            <v>97</v>
          </cell>
          <cell r="E97" t="e">
            <v>#VALUE!</v>
          </cell>
          <cell r="F97" t="e">
            <v>#VALUE!</v>
          </cell>
          <cell r="J97" t="str">
            <v>CAMBIELO</v>
          </cell>
        </row>
        <row r="98">
          <cell r="B98">
            <v>0</v>
          </cell>
          <cell r="C98">
            <v>98</v>
          </cell>
          <cell r="E98" t="e">
            <v>#VALUE!</v>
          </cell>
          <cell r="F98" t="e">
            <v>#VALUE!</v>
          </cell>
          <cell r="J98" t="str">
            <v>CAMBIELO</v>
          </cell>
        </row>
        <row r="99">
          <cell r="B99">
            <v>0</v>
          </cell>
          <cell r="C99">
            <v>99</v>
          </cell>
          <cell r="E99" t="e">
            <v>#VALUE!</v>
          </cell>
          <cell r="F99" t="e">
            <v>#VALUE!</v>
          </cell>
          <cell r="J99" t="str">
            <v>CAMBIELO</v>
          </cell>
        </row>
        <row r="100">
          <cell r="B100">
            <v>0</v>
          </cell>
          <cell r="C100">
            <v>100</v>
          </cell>
          <cell r="E100" t="e">
            <v>#VALUE!</v>
          </cell>
          <cell r="F100" t="e">
            <v>#VALUE!</v>
          </cell>
          <cell r="J100" t="str">
            <v>CAMBIELO</v>
          </cell>
        </row>
        <row r="101">
          <cell r="B101">
            <v>0</v>
          </cell>
          <cell r="C101">
            <v>101</v>
          </cell>
          <cell r="E101" t="e">
            <v>#VALUE!</v>
          </cell>
          <cell r="F101" t="e">
            <v>#VALUE!</v>
          </cell>
          <cell r="J101" t="str">
            <v>CAMBIELO</v>
          </cell>
        </row>
        <row r="102">
          <cell r="B102">
            <v>0</v>
          </cell>
          <cell r="C102">
            <v>102</v>
          </cell>
          <cell r="E102" t="e">
            <v>#VALUE!</v>
          </cell>
          <cell r="F102" t="e">
            <v>#VALUE!</v>
          </cell>
          <cell r="J102" t="str">
            <v>CAMBIELO</v>
          </cell>
        </row>
        <row r="103">
          <cell r="B103">
            <v>0</v>
          </cell>
          <cell r="C103">
            <v>103</v>
          </cell>
          <cell r="E103" t="e">
            <v>#VALUE!</v>
          </cell>
          <cell r="F103" t="e">
            <v>#VALUE!</v>
          </cell>
          <cell r="J103" t="str">
            <v>CAMBIELO</v>
          </cell>
        </row>
        <row r="104">
          <cell r="B104">
            <v>0</v>
          </cell>
          <cell r="C104">
            <v>104</v>
          </cell>
          <cell r="E104" t="e">
            <v>#VALUE!</v>
          </cell>
          <cell r="F104" t="e">
            <v>#VALUE!</v>
          </cell>
          <cell r="J104" t="str">
            <v>CAMBIELO</v>
          </cell>
        </row>
        <row r="105">
          <cell r="B105">
            <v>0</v>
          </cell>
          <cell r="C105">
            <v>105</v>
          </cell>
          <cell r="E105" t="e">
            <v>#VALUE!</v>
          </cell>
          <cell r="F105" t="e">
            <v>#VALUE!</v>
          </cell>
          <cell r="J105" t="str">
            <v>CAMBIELO</v>
          </cell>
        </row>
        <row r="106">
          <cell r="B106">
            <v>0</v>
          </cell>
          <cell r="C106">
            <v>106</v>
          </cell>
          <cell r="E106" t="e">
            <v>#VALUE!</v>
          </cell>
          <cell r="F106" t="e">
            <v>#VALUE!</v>
          </cell>
          <cell r="J106" t="str">
            <v>CAMBIELO</v>
          </cell>
        </row>
        <row r="107">
          <cell r="B107">
            <v>0</v>
          </cell>
          <cell r="C107">
            <v>107</v>
          </cell>
          <cell r="E107" t="e">
            <v>#VALUE!</v>
          </cell>
          <cell r="F107" t="e">
            <v>#VALUE!</v>
          </cell>
          <cell r="J107" t="str">
            <v>CAMBIELO</v>
          </cell>
        </row>
        <row r="108">
          <cell r="B108">
            <v>0</v>
          </cell>
          <cell r="C108">
            <v>108</v>
          </cell>
          <cell r="E108" t="e">
            <v>#VALUE!</v>
          </cell>
          <cell r="F108" t="e">
            <v>#VALUE!</v>
          </cell>
          <cell r="J108" t="str">
            <v>CAMBIELO</v>
          </cell>
        </row>
        <row r="109">
          <cell r="B109">
            <v>0</v>
          </cell>
          <cell r="C109">
            <v>109</v>
          </cell>
          <cell r="E109" t="e">
            <v>#VALUE!</v>
          </cell>
          <cell r="F109" t="e">
            <v>#VALUE!</v>
          </cell>
          <cell r="J109" t="str">
            <v>CAMBIELO</v>
          </cell>
        </row>
        <row r="110">
          <cell r="B110">
            <v>0</v>
          </cell>
          <cell r="C110">
            <v>110</v>
          </cell>
          <cell r="E110" t="e">
            <v>#VALUE!</v>
          </cell>
          <cell r="F110" t="e">
            <v>#VALUE!</v>
          </cell>
          <cell r="J110" t="str">
            <v>CAMBIELO</v>
          </cell>
        </row>
        <row r="111">
          <cell r="B111">
            <v>0</v>
          </cell>
          <cell r="C111">
            <v>111</v>
          </cell>
          <cell r="E111" t="e">
            <v>#VALUE!</v>
          </cell>
          <cell r="F111" t="e">
            <v>#VALUE!</v>
          </cell>
          <cell r="J111" t="str">
            <v>CAMBIELO</v>
          </cell>
        </row>
        <row r="112">
          <cell r="B112">
            <v>0</v>
          </cell>
          <cell r="C112">
            <v>112</v>
          </cell>
          <cell r="E112" t="e">
            <v>#VALUE!</v>
          </cell>
          <cell r="F112" t="e">
            <v>#VALUE!</v>
          </cell>
          <cell r="J112" t="str">
            <v>CAMBIELO</v>
          </cell>
        </row>
        <row r="113">
          <cell r="B113">
            <v>0</v>
          </cell>
          <cell r="C113">
            <v>113</v>
          </cell>
          <cell r="E113" t="e">
            <v>#VALUE!</v>
          </cell>
          <cell r="F113" t="e">
            <v>#VALUE!</v>
          </cell>
          <cell r="J113" t="str">
            <v>CAMBIELO</v>
          </cell>
        </row>
        <row r="114">
          <cell r="B114">
            <v>0</v>
          </cell>
          <cell r="C114">
            <v>114</v>
          </cell>
          <cell r="E114" t="e">
            <v>#VALUE!</v>
          </cell>
          <cell r="F114" t="e">
            <v>#VALUE!</v>
          </cell>
          <cell r="J114" t="str">
            <v>CAMBIELO</v>
          </cell>
        </row>
        <row r="115">
          <cell r="B115">
            <v>0</v>
          </cell>
          <cell r="C115">
            <v>115</v>
          </cell>
          <cell r="E115" t="e">
            <v>#VALUE!</v>
          </cell>
          <cell r="F115" t="e">
            <v>#VALUE!</v>
          </cell>
          <cell r="J115" t="str">
            <v>CAMBIELO</v>
          </cell>
        </row>
        <row r="116">
          <cell r="B116">
            <v>0</v>
          </cell>
          <cell r="C116">
            <v>116</v>
          </cell>
          <cell r="E116" t="e">
            <v>#VALUE!</v>
          </cell>
          <cell r="F116" t="e">
            <v>#VALUE!</v>
          </cell>
          <cell r="J116" t="str">
            <v>CAMBIELO</v>
          </cell>
        </row>
        <row r="117">
          <cell r="B117">
            <v>0</v>
          </cell>
          <cell r="C117">
            <v>117</v>
          </cell>
          <cell r="E117" t="e">
            <v>#VALUE!</v>
          </cell>
          <cell r="F117" t="e">
            <v>#VALUE!</v>
          </cell>
          <cell r="J117" t="str">
            <v>CAMBIELO</v>
          </cell>
        </row>
        <row r="118">
          <cell r="B118">
            <v>0</v>
          </cell>
          <cell r="C118">
            <v>118</v>
          </cell>
          <cell r="E118" t="e">
            <v>#VALUE!</v>
          </cell>
          <cell r="F118" t="e">
            <v>#VALUE!</v>
          </cell>
          <cell r="J118" t="str">
            <v>CAMBIELO</v>
          </cell>
        </row>
        <row r="119">
          <cell r="B119">
            <v>0</v>
          </cell>
          <cell r="C119">
            <v>119</v>
          </cell>
          <cell r="E119" t="e">
            <v>#VALUE!</v>
          </cell>
          <cell r="F119" t="e">
            <v>#VALUE!</v>
          </cell>
          <cell r="J119" t="str">
            <v>CAMBIELO</v>
          </cell>
        </row>
        <row r="120">
          <cell r="B120">
            <v>0</v>
          </cell>
          <cell r="C120">
            <v>120</v>
          </cell>
          <cell r="E120" t="e">
            <v>#VALUE!</v>
          </cell>
          <cell r="F120" t="e">
            <v>#VALUE!</v>
          </cell>
          <cell r="J120" t="str">
            <v>CAMBIELO</v>
          </cell>
        </row>
        <row r="121">
          <cell r="B121">
            <v>0</v>
          </cell>
          <cell r="C121">
            <v>121</v>
          </cell>
          <cell r="E121" t="e">
            <v>#VALUE!</v>
          </cell>
          <cell r="F121" t="e">
            <v>#VALUE!</v>
          </cell>
          <cell r="J121" t="str">
            <v>CAMBIELO</v>
          </cell>
        </row>
        <row r="122">
          <cell r="B122">
            <v>0</v>
          </cell>
          <cell r="C122">
            <v>122</v>
          </cell>
          <cell r="E122" t="e">
            <v>#VALUE!</v>
          </cell>
          <cell r="F122" t="e">
            <v>#VALUE!</v>
          </cell>
          <cell r="J122" t="str">
            <v>CAMBIELO</v>
          </cell>
        </row>
        <row r="123">
          <cell r="B123">
            <v>0</v>
          </cell>
          <cell r="C123">
            <v>123</v>
          </cell>
          <cell r="E123" t="e">
            <v>#VALUE!</v>
          </cell>
          <cell r="F123" t="e">
            <v>#VALUE!</v>
          </cell>
          <cell r="J123" t="str">
            <v>CAMBIELO</v>
          </cell>
        </row>
        <row r="124">
          <cell r="B124">
            <v>0</v>
          </cell>
          <cell r="C124">
            <v>124</v>
          </cell>
          <cell r="E124" t="e">
            <v>#VALUE!</v>
          </cell>
          <cell r="F124" t="e">
            <v>#VALUE!</v>
          </cell>
          <cell r="J124" t="str">
            <v>CAMBIELO</v>
          </cell>
        </row>
        <row r="125">
          <cell r="B125">
            <v>0</v>
          </cell>
          <cell r="C125">
            <v>125</v>
          </cell>
          <cell r="E125" t="e">
            <v>#VALUE!</v>
          </cell>
          <cell r="F125" t="e">
            <v>#VALUE!</v>
          </cell>
          <cell r="J125" t="str">
            <v>CAMBIELO</v>
          </cell>
        </row>
        <row r="126">
          <cell r="B126">
            <v>0</v>
          </cell>
          <cell r="C126">
            <v>126</v>
          </cell>
          <cell r="E126" t="e">
            <v>#VALUE!</v>
          </cell>
          <cell r="F126" t="e">
            <v>#VALUE!</v>
          </cell>
          <cell r="J126" t="str">
            <v>CAMBIELO</v>
          </cell>
        </row>
        <row r="127">
          <cell r="B127">
            <v>0</v>
          </cell>
          <cell r="C127">
            <v>127</v>
          </cell>
          <cell r="E127" t="e">
            <v>#VALUE!</v>
          </cell>
          <cell r="F127" t="e">
            <v>#VALUE!</v>
          </cell>
          <cell r="J127" t="str">
            <v>CAMBIELO</v>
          </cell>
        </row>
        <row r="128">
          <cell r="B128">
            <v>0</v>
          </cell>
          <cell r="C128">
            <v>128</v>
          </cell>
          <cell r="E128" t="e">
            <v>#VALUE!</v>
          </cell>
          <cell r="F128" t="e">
            <v>#VALUE!</v>
          </cell>
          <cell r="J128" t="str">
            <v>CAMBIELO</v>
          </cell>
        </row>
        <row r="129">
          <cell r="B129">
            <v>0</v>
          </cell>
          <cell r="C129">
            <v>129</v>
          </cell>
          <cell r="E129" t="e">
            <v>#VALUE!</v>
          </cell>
          <cell r="F129" t="e">
            <v>#VALUE!</v>
          </cell>
          <cell r="J129" t="str">
            <v>CAMBIELO</v>
          </cell>
        </row>
        <row r="130">
          <cell r="B130">
            <v>0</v>
          </cell>
          <cell r="C130">
            <v>130</v>
          </cell>
          <cell r="E130" t="e">
            <v>#VALUE!</v>
          </cell>
          <cell r="F130" t="e">
            <v>#VALUE!</v>
          </cell>
          <cell r="J130" t="str">
            <v>CAMBIELO</v>
          </cell>
        </row>
        <row r="131">
          <cell r="B131">
            <v>0</v>
          </cell>
          <cell r="C131">
            <v>131</v>
          </cell>
          <cell r="E131" t="e">
            <v>#VALUE!</v>
          </cell>
          <cell r="F131" t="e">
            <v>#VALUE!</v>
          </cell>
          <cell r="J131" t="str">
            <v>CAMBIELO</v>
          </cell>
        </row>
        <row r="132">
          <cell r="B132">
            <v>0</v>
          </cell>
          <cell r="C132">
            <v>132</v>
          </cell>
          <cell r="E132" t="e">
            <v>#VALUE!</v>
          </cell>
          <cell r="F132" t="e">
            <v>#VALUE!</v>
          </cell>
          <cell r="J132" t="str">
            <v>CAMBIELO</v>
          </cell>
        </row>
        <row r="133">
          <cell r="B133">
            <v>0</v>
          </cell>
          <cell r="C133">
            <v>133</v>
          </cell>
          <cell r="E133" t="e">
            <v>#VALUE!</v>
          </cell>
          <cell r="F133" t="e">
            <v>#VALUE!</v>
          </cell>
          <cell r="J133" t="str">
            <v>CAMBIELO</v>
          </cell>
        </row>
        <row r="134">
          <cell r="B134">
            <v>0</v>
          </cell>
          <cell r="C134">
            <v>134</v>
          </cell>
          <cell r="E134" t="e">
            <v>#VALUE!</v>
          </cell>
          <cell r="F134" t="e">
            <v>#VALUE!</v>
          </cell>
          <cell r="J134" t="str">
            <v>CAMBIELO</v>
          </cell>
        </row>
        <row r="135">
          <cell r="B135">
            <v>0</v>
          </cell>
          <cell r="C135">
            <v>135</v>
          </cell>
          <cell r="E135" t="e">
            <v>#VALUE!</v>
          </cell>
          <cell r="F135" t="e">
            <v>#VALUE!</v>
          </cell>
          <cell r="J135" t="str">
            <v>CAMBIELO</v>
          </cell>
        </row>
        <row r="136">
          <cell r="B136">
            <v>0</v>
          </cell>
          <cell r="C136">
            <v>136</v>
          </cell>
          <cell r="E136" t="e">
            <v>#VALUE!</v>
          </cell>
          <cell r="F136" t="e">
            <v>#VALUE!</v>
          </cell>
          <cell r="J136" t="str">
            <v>CAMBIELO</v>
          </cell>
        </row>
        <row r="137">
          <cell r="B137">
            <v>0</v>
          </cell>
          <cell r="C137">
            <v>137</v>
          </cell>
          <cell r="E137" t="e">
            <v>#VALUE!</v>
          </cell>
          <cell r="F137" t="e">
            <v>#VALUE!</v>
          </cell>
          <cell r="J137" t="str">
            <v>CAMBIELO</v>
          </cell>
        </row>
        <row r="138">
          <cell r="B138">
            <v>0</v>
          </cell>
          <cell r="C138">
            <v>138</v>
          </cell>
          <cell r="E138" t="e">
            <v>#VALUE!</v>
          </cell>
          <cell r="F138" t="e">
            <v>#VALUE!</v>
          </cell>
          <cell r="J138" t="str">
            <v>CAMBIELO</v>
          </cell>
        </row>
        <row r="139">
          <cell r="B139">
            <v>0</v>
          </cell>
          <cell r="C139">
            <v>139</v>
          </cell>
          <cell r="E139" t="e">
            <v>#VALUE!</v>
          </cell>
          <cell r="F139" t="e">
            <v>#VALUE!</v>
          </cell>
          <cell r="J139" t="str">
            <v>CAMBIELO</v>
          </cell>
        </row>
        <row r="140">
          <cell r="B140">
            <v>0</v>
          </cell>
          <cell r="C140">
            <v>140</v>
          </cell>
          <cell r="E140" t="e">
            <v>#VALUE!</v>
          </cell>
          <cell r="F140" t="e">
            <v>#VALUE!</v>
          </cell>
          <cell r="J140" t="str">
            <v>CAMBIELO</v>
          </cell>
        </row>
        <row r="141">
          <cell r="B141">
            <v>0</v>
          </cell>
          <cell r="C141">
            <v>141</v>
          </cell>
          <cell r="E141" t="e">
            <v>#VALUE!</v>
          </cell>
          <cell r="F141" t="e">
            <v>#VALUE!</v>
          </cell>
          <cell r="J141" t="str">
            <v>CAMBIELO</v>
          </cell>
        </row>
        <row r="142">
          <cell r="B142">
            <v>0</v>
          </cell>
          <cell r="C142">
            <v>142</v>
          </cell>
          <cell r="E142" t="e">
            <v>#VALUE!</v>
          </cell>
          <cell r="F142" t="e">
            <v>#VALUE!</v>
          </cell>
          <cell r="J142" t="str">
            <v>CAMBIELO</v>
          </cell>
        </row>
        <row r="143">
          <cell r="B143">
            <v>0</v>
          </cell>
          <cell r="C143">
            <v>143</v>
          </cell>
          <cell r="E143" t="e">
            <v>#VALUE!</v>
          </cell>
          <cell r="F143" t="e">
            <v>#VALUE!</v>
          </cell>
          <cell r="J143" t="str">
            <v>CAMBIELO</v>
          </cell>
        </row>
        <row r="144">
          <cell r="B144">
            <v>0</v>
          </cell>
          <cell r="C144">
            <v>144</v>
          </cell>
          <cell r="E144" t="e">
            <v>#VALUE!</v>
          </cell>
          <cell r="F144" t="e">
            <v>#VALUE!</v>
          </cell>
          <cell r="J144" t="str">
            <v>CAMBIELO</v>
          </cell>
        </row>
        <row r="145">
          <cell r="B145">
            <v>0</v>
          </cell>
          <cell r="C145">
            <v>145</v>
          </cell>
          <cell r="E145" t="e">
            <v>#VALUE!</v>
          </cell>
          <cell r="F145" t="e">
            <v>#VALUE!</v>
          </cell>
          <cell r="J145" t="str">
            <v>CAMBIELO</v>
          </cell>
        </row>
        <row r="146">
          <cell r="B146">
            <v>0</v>
          </cell>
          <cell r="C146">
            <v>146</v>
          </cell>
          <cell r="E146" t="e">
            <v>#VALUE!</v>
          </cell>
          <cell r="F146" t="e">
            <v>#VALUE!</v>
          </cell>
          <cell r="J146" t="str">
            <v>CAMBIELO</v>
          </cell>
        </row>
        <row r="147">
          <cell r="B147">
            <v>0</v>
          </cell>
          <cell r="C147">
            <v>147</v>
          </cell>
          <cell r="E147" t="e">
            <v>#VALUE!</v>
          </cell>
          <cell r="F147" t="e">
            <v>#VALUE!</v>
          </cell>
          <cell r="J147" t="str">
            <v>CAMBIELO</v>
          </cell>
        </row>
        <row r="148">
          <cell r="B148">
            <v>0</v>
          </cell>
          <cell r="C148">
            <v>148</v>
          </cell>
          <cell r="E148" t="e">
            <v>#VALUE!</v>
          </cell>
          <cell r="F148" t="e">
            <v>#VALUE!</v>
          </cell>
          <cell r="J148" t="str">
            <v>CAMBIELO</v>
          </cell>
        </row>
        <row r="149">
          <cell r="B149">
            <v>0</v>
          </cell>
          <cell r="C149">
            <v>149</v>
          </cell>
          <cell r="E149" t="e">
            <v>#VALUE!</v>
          </cell>
          <cell r="F149" t="e">
            <v>#VALUE!</v>
          </cell>
          <cell r="J149" t="str">
            <v>CAMBIELO</v>
          </cell>
        </row>
        <row r="150">
          <cell r="B150">
            <v>0</v>
          </cell>
          <cell r="C150">
            <v>150</v>
          </cell>
          <cell r="E150" t="e">
            <v>#VALUE!</v>
          </cell>
          <cell r="F150" t="e">
            <v>#VALUE!</v>
          </cell>
          <cell r="J150" t="str">
            <v>CAMBIELO</v>
          </cell>
        </row>
        <row r="151">
          <cell r="B151">
            <v>0</v>
          </cell>
          <cell r="C151">
            <v>151</v>
          </cell>
          <cell r="E151" t="e">
            <v>#VALUE!</v>
          </cell>
          <cell r="F151" t="e">
            <v>#VALUE!</v>
          </cell>
          <cell r="J151" t="str">
            <v>CAMBIELO</v>
          </cell>
        </row>
        <row r="152">
          <cell r="B152">
            <v>0</v>
          </cell>
          <cell r="C152">
            <v>152</v>
          </cell>
          <cell r="E152" t="e">
            <v>#VALUE!</v>
          </cell>
          <cell r="F152" t="e">
            <v>#VALUE!</v>
          </cell>
          <cell r="J152" t="str">
            <v>CAMBIELO</v>
          </cell>
        </row>
        <row r="153">
          <cell r="B153">
            <v>0</v>
          </cell>
          <cell r="C153">
            <v>153</v>
          </cell>
          <cell r="E153" t="e">
            <v>#VALUE!</v>
          </cell>
          <cell r="F153" t="e">
            <v>#VALUE!</v>
          </cell>
          <cell r="J153" t="str">
            <v>CAMBIELO</v>
          </cell>
        </row>
        <row r="154">
          <cell r="B154">
            <v>0</v>
          </cell>
          <cell r="C154">
            <v>154</v>
          </cell>
          <cell r="E154" t="e">
            <v>#VALUE!</v>
          </cell>
          <cell r="F154" t="e">
            <v>#VALUE!</v>
          </cell>
          <cell r="J154" t="str">
            <v>CAMBIELO</v>
          </cell>
        </row>
        <row r="155">
          <cell r="B155">
            <v>0</v>
          </cell>
          <cell r="C155">
            <v>155</v>
          </cell>
          <cell r="E155" t="e">
            <v>#VALUE!</v>
          </cell>
          <cell r="F155" t="e">
            <v>#VALUE!</v>
          </cell>
          <cell r="J155" t="str">
            <v>CAMBIELO</v>
          </cell>
        </row>
        <row r="156">
          <cell r="B156">
            <v>0</v>
          </cell>
          <cell r="C156">
            <v>156</v>
          </cell>
          <cell r="E156" t="e">
            <v>#VALUE!</v>
          </cell>
          <cell r="F156" t="e">
            <v>#VALUE!</v>
          </cell>
          <cell r="J156" t="str">
            <v>CAMBIELO</v>
          </cell>
        </row>
        <row r="157">
          <cell r="B157">
            <v>0</v>
          </cell>
          <cell r="C157">
            <v>157</v>
          </cell>
          <cell r="E157" t="e">
            <v>#VALUE!</v>
          </cell>
          <cell r="F157" t="e">
            <v>#VALUE!</v>
          </cell>
          <cell r="J157" t="str">
            <v>CAMBIELO</v>
          </cell>
        </row>
        <row r="158">
          <cell r="B158">
            <v>0</v>
          </cell>
          <cell r="C158">
            <v>158</v>
          </cell>
          <cell r="E158" t="e">
            <v>#VALUE!</v>
          </cell>
          <cell r="F158" t="e">
            <v>#VALUE!</v>
          </cell>
          <cell r="J158" t="str">
            <v>CAMBIELO</v>
          </cell>
        </row>
        <row r="159">
          <cell r="B159">
            <v>0</v>
          </cell>
          <cell r="C159">
            <v>159</v>
          </cell>
          <cell r="E159" t="e">
            <v>#VALUE!</v>
          </cell>
          <cell r="F159" t="e">
            <v>#VALUE!</v>
          </cell>
          <cell r="J159" t="str">
            <v>CAMBIELO</v>
          </cell>
        </row>
        <row r="160">
          <cell r="B160">
            <v>0</v>
          </cell>
          <cell r="C160">
            <v>160</v>
          </cell>
          <cell r="E160" t="e">
            <v>#VALUE!</v>
          </cell>
          <cell r="F160" t="e">
            <v>#VALUE!</v>
          </cell>
          <cell r="J160" t="str">
            <v>CAMBIELO</v>
          </cell>
        </row>
        <row r="161">
          <cell r="B161">
            <v>0</v>
          </cell>
          <cell r="C161">
            <v>161</v>
          </cell>
          <cell r="E161" t="e">
            <v>#VALUE!</v>
          </cell>
          <cell r="F161" t="e">
            <v>#VALUE!</v>
          </cell>
          <cell r="J161" t="str">
            <v>CAMBIELO</v>
          </cell>
        </row>
        <row r="162">
          <cell r="B162">
            <v>0</v>
          </cell>
          <cell r="C162">
            <v>162</v>
          </cell>
          <cell r="E162" t="e">
            <v>#VALUE!</v>
          </cell>
          <cell r="F162" t="e">
            <v>#VALUE!</v>
          </cell>
          <cell r="J162" t="str">
            <v>CAMBIELO</v>
          </cell>
        </row>
        <row r="163">
          <cell r="B163">
            <v>0</v>
          </cell>
          <cell r="C163">
            <v>163</v>
          </cell>
          <cell r="E163" t="e">
            <v>#VALUE!</v>
          </cell>
          <cell r="F163" t="e">
            <v>#VALUE!</v>
          </cell>
          <cell r="J163" t="str">
            <v>CAMBIELO</v>
          </cell>
        </row>
        <row r="164">
          <cell r="B164">
            <v>0</v>
          </cell>
          <cell r="C164">
            <v>164</v>
          </cell>
          <cell r="E164" t="e">
            <v>#VALUE!</v>
          </cell>
          <cell r="F164" t="e">
            <v>#VALUE!</v>
          </cell>
          <cell r="J164" t="str">
            <v>CAMBIELO</v>
          </cell>
        </row>
        <row r="165">
          <cell r="B165">
            <v>0</v>
          </cell>
          <cell r="C165">
            <v>165</v>
          </cell>
          <cell r="E165" t="e">
            <v>#VALUE!</v>
          </cell>
          <cell r="F165" t="e">
            <v>#VALUE!</v>
          </cell>
          <cell r="J165" t="str">
            <v>CAMBIELO</v>
          </cell>
        </row>
        <row r="166">
          <cell r="B166">
            <v>0</v>
          </cell>
          <cell r="C166">
            <v>166</v>
          </cell>
          <cell r="E166" t="e">
            <v>#VALUE!</v>
          </cell>
          <cell r="F166" t="e">
            <v>#VALUE!</v>
          </cell>
          <cell r="J166" t="str">
            <v>CAMBIELO</v>
          </cell>
        </row>
        <row r="167">
          <cell r="B167">
            <v>0</v>
          </cell>
          <cell r="C167">
            <v>167</v>
          </cell>
          <cell r="E167" t="e">
            <v>#VALUE!</v>
          </cell>
          <cell r="F167" t="e">
            <v>#VALUE!</v>
          </cell>
          <cell r="J167" t="str">
            <v>CAMBIELO</v>
          </cell>
        </row>
        <row r="168">
          <cell r="B168">
            <v>0</v>
          </cell>
          <cell r="C168">
            <v>168</v>
          </cell>
          <cell r="E168" t="e">
            <v>#VALUE!</v>
          </cell>
          <cell r="F168" t="e">
            <v>#VALUE!</v>
          </cell>
          <cell r="J168" t="str">
            <v>CAMBIELO</v>
          </cell>
        </row>
        <row r="169">
          <cell r="B169">
            <v>0</v>
          </cell>
          <cell r="C169">
            <v>169</v>
          </cell>
          <cell r="E169" t="e">
            <v>#VALUE!</v>
          </cell>
          <cell r="F169" t="e">
            <v>#VALUE!</v>
          </cell>
          <cell r="J169" t="str">
            <v>CAMBIELO</v>
          </cell>
        </row>
        <row r="170">
          <cell r="B170">
            <v>0</v>
          </cell>
          <cell r="C170">
            <v>170</v>
          </cell>
          <cell r="E170" t="e">
            <v>#VALUE!</v>
          </cell>
          <cell r="F170" t="e">
            <v>#VALUE!</v>
          </cell>
          <cell r="J170" t="str">
            <v>CAMBIELO</v>
          </cell>
        </row>
        <row r="171">
          <cell r="B171">
            <v>0</v>
          </cell>
          <cell r="C171">
            <v>171</v>
          </cell>
          <cell r="E171" t="e">
            <v>#VALUE!</v>
          </cell>
          <cell r="F171" t="e">
            <v>#VALUE!</v>
          </cell>
          <cell r="J171" t="str">
            <v>CAMBIELO</v>
          </cell>
        </row>
        <row r="172">
          <cell r="B172">
            <v>0</v>
          </cell>
          <cell r="C172">
            <v>172</v>
          </cell>
          <cell r="E172" t="e">
            <v>#VALUE!</v>
          </cell>
          <cell r="F172" t="e">
            <v>#VALUE!</v>
          </cell>
          <cell r="J172" t="str">
            <v>CAMBIELO</v>
          </cell>
        </row>
        <row r="173">
          <cell r="B173">
            <v>0</v>
          </cell>
          <cell r="C173">
            <v>173</v>
          </cell>
          <cell r="E173" t="e">
            <v>#VALUE!</v>
          </cell>
          <cell r="F173" t="e">
            <v>#VALUE!</v>
          </cell>
          <cell r="J173" t="str">
            <v>CAMBIELO</v>
          </cell>
        </row>
        <row r="174">
          <cell r="B174">
            <v>0</v>
          </cell>
          <cell r="C174">
            <v>174</v>
          </cell>
          <cell r="E174" t="e">
            <v>#VALUE!</v>
          </cell>
          <cell r="F174" t="e">
            <v>#VALUE!</v>
          </cell>
          <cell r="J174" t="str">
            <v>CAMBIELO</v>
          </cell>
        </row>
        <row r="175">
          <cell r="B175">
            <v>0</v>
          </cell>
          <cell r="C175">
            <v>175</v>
          </cell>
          <cell r="E175" t="e">
            <v>#VALUE!</v>
          </cell>
          <cell r="F175" t="e">
            <v>#VALUE!</v>
          </cell>
          <cell r="J175" t="str">
            <v>CAMBIELO</v>
          </cell>
        </row>
        <row r="176">
          <cell r="B176">
            <v>0</v>
          </cell>
          <cell r="C176">
            <v>176</v>
          </cell>
          <cell r="E176" t="e">
            <v>#VALUE!</v>
          </cell>
          <cell r="F176" t="e">
            <v>#VALUE!</v>
          </cell>
          <cell r="J176" t="str">
            <v>CAMBIELO</v>
          </cell>
        </row>
        <row r="177">
          <cell r="B177">
            <v>0</v>
          </cell>
          <cell r="C177">
            <v>177</v>
          </cell>
          <cell r="E177" t="e">
            <v>#VALUE!</v>
          </cell>
          <cell r="F177" t="e">
            <v>#VALUE!</v>
          </cell>
          <cell r="J177" t="str">
            <v>CAMBIELO</v>
          </cell>
        </row>
        <row r="178">
          <cell r="B178">
            <v>0</v>
          </cell>
          <cell r="C178">
            <v>178</v>
          </cell>
          <cell r="E178" t="e">
            <v>#VALUE!</v>
          </cell>
          <cell r="F178" t="e">
            <v>#VALUE!</v>
          </cell>
          <cell r="J178" t="str">
            <v>CAMBIELO</v>
          </cell>
        </row>
        <row r="179">
          <cell r="B179">
            <v>0</v>
          </cell>
          <cell r="C179">
            <v>179</v>
          </cell>
          <cell r="E179" t="e">
            <v>#VALUE!</v>
          </cell>
          <cell r="F179" t="e">
            <v>#VALUE!</v>
          </cell>
          <cell r="J179" t="str">
            <v>CAMBIELO</v>
          </cell>
        </row>
        <row r="180">
          <cell r="B180">
            <v>0</v>
          </cell>
          <cell r="C180">
            <v>180</v>
          </cell>
          <cell r="E180" t="e">
            <v>#VALUE!</v>
          </cell>
          <cell r="F180" t="e">
            <v>#VALUE!</v>
          </cell>
          <cell r="J180" t="str">
            <v>CAMBIELO</v>
          </cell>
        </row>
        <row r="181">
          <cell r="B181">
            <v>0</v>
          </cell>
          <cell r="C181">
            <v>181</v>
          </cell>
          <cell r="E181" t="e">
            <v>#VALUE!</v>
          </cell>
          <cell r="F181" t="e">
            <v>#VALUE!</v>
          </cell>
          <cell r="J181" t="str">
            <v>CAMBIELO</v>
          </cell>
        </row>
        <row r="182">
          <cell r="B182">
            <v>0</v>
          </cell>
          <cell r="C182">
            <v>182</v>
          </cell>
          <cell r="E182" t="e">
            <v>#VALUE!</v>
          </cell>
          <cell r="F182" t="e">
            <v>#VALUE!</v>
          </cell>
          <cell r="J182" t="str">
            <v>CAMBIELO</v>
          </cell>
        </row>
        <row r="183">
          <cell r="B183">
            <v>0</v>
          </cell>
          <cell r="C183">
            <v>183</v>
          </cell>
          <cell r="E183" t="e">
            <v>#VALUE!</v>
          </cell>
          <cell r="F183" t="e">
            <v>#VALUE!</v>
          </cell>
          <cell r="J183" t="str">
            <v>CAMBIELO</v>
          </cell>
        </row>
        <row r="184">
          <cell r="B184">
            <v>0</v>
          </cell>
          <cell r="C184">
            <v>184</v>
          </cell>
          <cell r="E184" t="e">
            <v>#VALUE!</v>
          </cell>
          <cell r="F184" t="e">
            <v>#VALUE!</v>
          </cell>
          <cell r="J184" t="str">
            <v>CAMBIELO</v>
          </cell>
        </row>
        <row r="185">
          <cell r="B185">
            <v>0</v>
          </cell>
          <cell r="C185">
            <v>185</v>
          </cell>
          <cell r="E185" t="e">
            <v>#VALUE!</v>
          </cell>
          <cell r="F185" t="e">
            <v>#VALUE!</v>
          </cell>
          <cell r="J185" t="str">
            <v>CAMBIELO</v>
          </cell>
        </row>
        <row r="186">
          <cell r="B186">
            <v>0</v>
          </cell>
          <cell r="C186">
            <v>186</v>
          </cell>
          <cell r="E186" t="e">
            <v>#VALUE!</v>
          </cell>
          <cell r="F186" t="e">
            <v>#VALUE!</v>
          </cell>
          <cell r="J186" t="str">
            <v>CAMBIELO</v>
          </cell>
        </row>
        <row r="187">
          <cell r="B187">
            <v>0</v>
          </cell>
          <cell r="C187">
            <v>187</v>
          </cell>
          <cell r="E187" t="e">
            <v>#VALUE!</v>
          </cell>
          <cell r="F187" t="e">
            <v>#VALUE!</v>
          </cell>
          <cell r="J187" t="str">
            <v>CAMBIELO</v>
          </cell>
        </row>
        <row r="188">
          <cell r="B188">
            <v>0</v>
          </cell>
          <cell r="C188">
            <v>188</v>
          </cell>
          <cell r="E188" t="e">
            <v>#VALUE!</v>
          </cell>
          <cell r="F188" t="e">
            <v>#VALUE!</v>
          </cell>
          <cell r="J188" t="str">
            <v>CAMBIELO</v>
          </cell>
        </row>
        <row r="189">
          <cell r="B189">
            <v>0</v>
          </cell>
          <cell r="C189">
            <v>189</v>
          </cell>
          <cell r="E189" t="e">
            <v>#VALUE!</v>
          </cell>
          <cell r="F189" t="e">
            <v>#VALUE!</v>
          </cell>
          <cell r="J189" t="str">
            <v>CAMBIELO</v>
          </cell>
        </row>
        <row r="190">
          <cell r="B190">
            <v>0</v>
          </cell>
          <cell r="C190">
            <v>190</v>
          </cell>
          <cell r="E190" t="e">
            <v>#VALUE!</v>
          </cell>
          <cell r="F190" t="e">
            <v>#VALUE!</v>
          </cell>
          <cell r="J190" t="str">
            <v>CAMBIELO</v>
          </cell>
        </row>
        <row r="191">
          <cell r="B191">
            <v>0</v>
          </cell>
          <cell r="C191">
            <v>191</v>
          </cell>
          <cell r="E191" t="e">
            <v>#VALUE!</v>
          </cell>
          <cell r="F191" t="e">
            <v>#VALUE!</v>
          </cell>
          <cell r="J191" t="str">
            <v>CAMBIELO</v>
          </cell>
        </row>
        <row r="192">
          <cell r="B192">
            <v>0</v>
          </cell>
          <cell r="C192">
            <v>192</v>
          </cell>
          <cell r="E192" t="e">
            <v>#VALUE!</v>
          </cell>
          <cell r="F192" t="e">
            <v>#VALUE!</v>
          </cell>
          <cell r="J192" t="str">
            <v>CAMBIELO</v>
          </cell>
        </row>
        <row r="193">
          <cell r="B193">
            <v>0</v>
          </cell>
          <cell r="C193">
            <v>193</v>
          </cell>
          <cell r="E193" t="e">
            <v>#VALUE!</v>
          </cell>
          <cell r="F193" t="e">
            <v>#VALUE!</v>
          </cell>
          <cell r="J193" t="str">
            <v>CAMBIELO</v>
          </cell>
        </row>
        <row r="194">
          <cell r="B194">
            <v>0</v>
          </cell>
          <cell r="C194">
            <v>194</v>
          </cell>
          <cell r="E194" t="e">
            <v>#VALUE!</v>
          </cell>
          <cell r="F194" t="e">
            <v>#VALUE!</v>
          </cell>
          <cell r="J194" t="str">
            <v>CAMBIELO</v>
          </cell>
        </row>
        <row r="195">
          <cell r="B195">
            <v>0</v>
          </cell>
          <cell r="C195">
            <v>195</v>
          </cell>
          <cell r="E195" t="e">
            <v>#VALUE!</v>
          </cell>
          <cell r="F195" t="e">
            <v>#VALUE!</v>
          </cell>
          <cell r="J195" t="str">
            <v>CAMBIELO</v>
          </cell>
        </row>
        <row r="196">
          <cell r="B196">
            <v>0</v>
          </cell>
          <cell r="C196">
            <v>196</v>
          </cell>
          <cell r="E196" t="e">
            <v>#VALUE!</v>
          </cell>
          <cell r="F196" t="e">
            <v>#VALUE!</v>
          </cell>
          <cell r="J196" t="str">
            <v>CAMBIELO</v>
          </cell>
        </row>
        <row r="197">
          <cell r="B197">
            <v>0</v>
          </cell>
          <cell r="C197">
            <v>197</v>
          </cell>
          <cell r="E197" t="e">
            <v>#VALUE!</v>
          </cell>
          <cell r="F197" t="e">
            <v>#VALUE!</v>
          </cell>
          <cell r="J197" t="str">
            <v>CAMBIELO</v>
          </cell>
        </row>
        <row r="198">
          <cell r="B198">
            <v>0</v>
          </cell>
          <cell r="C198">
            <v>198</v>
          </cell>
          <cell r="E198" t="e">
            <v>#VALUE!</v>
          </cell>
          <cell r="F198" t="e">
            <v>#VALUE!</v>
          </cell>
          <cell r="J198" t="str">
            <v>CAMBIELO</v>
          </cell>
        </row>
        <row r="199">
          <cell r="B199">
            <v>0</v>
          </cell>
          <cell r="C199">
            <v>199</v>
          </cell>
          <cell r="E199" t="e">
            <v>#VALUE!</v>
          </cell>
          <cell r="F199" t="e">
            <v>#VALUE!</v>
          </cell>
          <cell r="J199" t="str">
            <v>CAMBIELO</v>
          </cell>
        </row>
        <row r="200">
          <cell r="B200">
            <v>0</v>
          </cell>
          <cell r="C200">
            <v>200</v>
          </cell>
          <cell r="E200" t="e">
            <v>#VALUE!</v>
          </cell>
          <cell r="F200" t="e">
            <v>#VALUE!</v>
          </cell>
          <cell r="J200" t="str">
            <v>CAMBIELO</v>
          </cell>
        </row>
        <row r="201">
          <cell r="B201">
            <v>0</v>
          </cell>
          <cell r="C201">
            <v>201</v>
          </cell>
          <cell r="E201" t="e">
            <v>#VALUE!</v>
          </cell>
          <cell r="F201" t="e">
            <v>#VALUE!</v>
          </cell>
          <cell r="J201" t="str">
            <v>CAMBIELO</v>
          </cell>
        </row>
        <row r="202">
          <cell r="B202">
            <v>0</v>
          </cell>
          <cell r="C202">
            <v>202</v>
          </cell>
          <cell r="E202" t="e">
            <v>#VALUE!</v>
          </cell>
          <cell r="F202" t="e">
            <v>#VALUE!</v>
          </cell>
          <cell r="J202" t="str">
            <v>CAMBIELO</v>
          </cell>
        </row>
        <row r="203">
          <cell r="B203">
            <v>0</v>
          </cell>
          <cell r="C203">
            <v>203</v>
          </cell>
          <cell r="E203" t="e">
            <v>#VALUE!</v>
          </cell>
          <cell r="F203" t="e">
            <v>#VALUE!</v>
          </cell>
          <cell r="J203" t="str">
            <v>CAMBIELO</v>
          </cell>
        </row>
        <row r="204">
          <cell r="B204">
            <v>0</v>
          </cell>
          <cell r="C204">
            <v>204</v>
          </cell>
          <cell r="E204" t="e">
            <v>#VALUE!</v>
          </cell>
          <cell r="F204" t="e">
            <v>#VALUE!</v>
          </cell>
          <cell r="J204" t="str">
            <v>CAMBIELO</v>
          </cell>
        </row>
        <row r="205">
          <cell r="B205">
            <v>0</v>
          </cell>
          <cell r="C205">
            <v>205</v>
          </cell>
          <cell r="E205" t="e">
            <v>#VALUE!</v>
          </cell>
          <cell r="F205" t="e">
            <v>#VALUE!</v>
          </cell>
          <cell r="J205" t="str">
            <v>CAMBIELO</v>
          </cell>
        </row>
        <row r="206">
          <cell r="B206">
            <v>0</v>
          </cell>
          <cell r="C206">
            <v>206</v>
          </cell>
          <cell r="E206" t="e">
            <v>#VALUE!</v>
          </cell>
          <cell r="F206" t="e">
            <v>#VALUE!</v>
          </cell>
          <cell r="J206" t="str">
            <v>CAMBIELO</v>
          </cell>
        </row>
        <row r="207">
          <cell r="B207">
            <v>0</v>
          </cell>
          <cell r="C207">
            <v>207</v>
          </cell>
          <cell r="E207" t="e">
            <v>#VALUE!</v>
          </cell>
          <cell r="F207" t="e">
            <v>#VALUE!</v>
          </cell>
          <cell r="J207" t="str">
            <v>CAMBIELO</v>
          </cell>
        </row>
        <row r="208">
          <cell r="B208">
            <v>0</v>
          </cell>
          <cell r="C208">
            <v>208</v>
          </cell>
          <cell r="E208" t="e">
            <v>#VALUE!</v>
          </cell>
          <cell r="F208" t="e">
            <v>#VALUE!</v>
          </cell>
          <cell r="J208" t="str">
            <v>CAMBIELO</v>
          </cell>
        </row>
        <row r="209">
          <cell r="B209">
            <v>0</v>
          </cell>
          <cell r="C209">
            <v>209</v>
          </cell>
          <cell r="E209" t="e">
            <v>#VALUE!</v>
          </cell>
          <cell r="F209" t="e">
            <v>#VALUE!</v>
          </cell>
          <cell r="J209" t="str">
            <v>CAMBIELO</v>
          </cell>
        </row>
        <row r="210">
          <cell r="B210">
            <v>0</v>
          </cell>
          <cell r="C210">
            <v>210</v>
          </cell>
          <cell r="E210" t="e">
            <v>#VALUE!</v>
          </cell>
          <cell r="F210" t="e">
            <v>#VALUE!</v>
          </cell>
          <cell r="J210" t="str">
            <v>CAMBIELO</v>
          </cell>
        </row>
        <row r="211">
          <cell r="B211">
            <v>0</v>
          </cell>
          <cell r="C211">
            <v>211</v>
          </cell>
          <cell r="E211" t="e">
            <v>#VALUE!</v>
          </cell>
          <cell r="F211" t="e">
            <v>#VALUE!</v>
          </cell>
          <cell r="J211" t="str">
            <v>CAMBIELO</v>
          </cell>
        </row>
        <row r="212">
          <cell r="B212">
            <v>0</v>
          </cell>
          <cell r="C212">
            <v>212</v>
          </cell>
          <cell r="E212" t="e">
            <v>#VALUE!</v>
          </cell>
          <cell r="F212" t="e">
            <v>#VALUE!</v>
          </cell>
          <cell r="J212" t="str">
            <v>CAMBIELO</v>
          </cell>
        </row>
        <row r="213">
          <cell r="B213">
            <v>0</v>
          </cell>
          <cell r="C213">
            <v>213</v>
          </cell>
          <cell r="E213" t="e">
            <v>#VALUE!</v>
          </cell>
          <cell r="F213" t="e">
            <v>#VALUE!</v>
          </cell>
          <cell r="J213" t="str">
            <v>CAMBIELO</v>
          </cell>
        </row>
        <row r="214">
          <cell r="B214">
            <v>0</v>
          </cell>
          <cell r="C214">
            <v>214</v>
          </cell>
          <cell r="E214" t="e">
            <v>#VALUE!</v>
          </cell>
          <cell r="F214" t="e">
            <v>#VALUE!</v>
          </cell>
          <cell r="J214" t="str">
            <v>CAMBIELO</v>
          </cell>
        </row>
        <row r="215">
          <cell r="B215">
            <v>0</v>
          </cell>
          <cell r="C215">
            <v>215</v>
          </cell>
          <cell r="E215" t="e">
            <v>#VALUE!</v>
          </cell>
          <cell r="F215" t="e">
            <v>#VALUE!</v>
          </cell>
          <cell r="J215" t="str">
            <v>CAMBIELO</v>
          </cell>
        </row>
        <row r="216">
          <cell r="B216">
            <v>0</v>
          </cell>
          <cell r="C216">
            <v>216</v>
          </cell>
          <cell r="E216" t="e">
            <v>#VALUE!</v>
          </cell>
          <cell r="F216" t="e">
            <v>#VALUE!</v>
          </cell>
          <cell r="J216" t="str">
            <v>CAMBIELO</v>
          </cell>
        </row>
        <row r="217">
          <cell r="B217">
            <v>0</v>
          </cell>
          <cell r="C217">
            <v>217</v>
          </cell>
          <cell r="E217" t="e">
            <v>#VALUE!</v>
          </cell>
          <cell r="F217" t="e">
            <v>#VALUE!</v>
          </cell>
          <cell r="J217" t="str">
            <v>CAMBIELO</v>
          </cell>
        </row>
        <row r="218">
          <cell r="B218">
            <v>0</v>
          </cell>
          <cell r="C218">
            <v>218</v>
          </cell>
          <cell r="E218" t="e">
            <v>#VALUE!</v>
          </cell>
          <cell r="F218" t="e">
            <v>#VALUE!</v>
          </cell>
          <cell r="J218" t="str">
            <v>CAMBIELO</v>
          </cell>
        </row>
        <row r="219">
          <cell r="B219">
            <v>0</v>
          </cell>
          <cell r="C219">
            <v>219</v>
          </cell>
          <cell r="E219" t="e">
            <v>#VALUE!</v>
          </cell>
          <cell r="F219" t="e">
            <v>#VALUE!</v>
          </cell>
          <cell r="J219" t="str">
            <v>CAMBIELO</v>
          </cell>
        </row>
        <row r="220">
          <cell r="B220">
            <v>0</v>
          </cell>
          <cell r="C220">
            <v>220</v>
          </cell>
          <cell r="E220" t="e">
            <v>#VALUE!</v>
          </cell>
          <cell r="F220" t="e">
            <v>#VALUE!</v>
          </cell>
          <cell r="J220" t="str">
            <v>CAMBIELO</v>
          </cell>
        </row>
        <row r="221">
          <cell r="B221">
            <v>0</v>
          </cell>
          <cell r="C221">
            <v>221</v>
          </cell>
          <cell r="E221" t="e">
            <v>#VALUE!</v>
          </cell>
          <cell r="F221" t="e">
            <v>#VALUE!</v>
          </cell>
          <cell r="J221" t="str">
            <v>CAMBIELO</v>
          </cell>
        </row>
        <row r="222">
          <cell r="B222">
            <v>0</v>
          </cell>
          <cell r="C222">
            <v>222</v>
          </cell>
          <cell r="E222" t="e">
            <v>#VALUE!</v>
          </cell>
          <cell r="F222" t="e">
            <v>#VALUE!</v>
          </cell>
          <cell r="J222" t="str">
            <v>CAMBIELO</v>
          </cell>
        </row>
        <row r="223">
          <cell r="B223">
            <v>0</v>
          </cell>
          <cell r="C223">
            <v>223</v>
          </cell>
          <cell r="E223" t="e">
            <v>#VALUE!</v>
          </cell>
          <cell r="F223" t="e">
            <v>#VALUE!</v>
          </cell>
          <cell r="J223" t="str">
            <v>CAMBIELO</v>
          </cell>
        </row>
        <row r="224">
          <cell r="B224">
            <v>0</v>
          </cell>
          <cell r="C224">
            <v>224</v>
          </cell>
          <cell r="E224" t="e">
            <v>#VALUE!</v>
          </cell>
          <cell r="F224" t="e">
            <v>#VALUE!</v>
          </cell>
          <cell r="J224" t="str">
            <v>CAMBIELO</v>
          </cell>
        </row>
        <row r="225">
          <cell r="B225">
            <v>0</v>
          </cell>
          <cell r="C225">
            <v>225</v>
          </cell>
          <cell r="E225" t="e">
            <v>#VALUE!</v>
          </cell>
          <cell r="F225" t="e">
            <v>#VALUE!</v>
          </cell>
          <cell r="J225" t="str">
            <v>CAMBIELO</v>
          </cell>
        </row>
        <row r="226">
          <cell r="B226">
            <v>0</v>
          </cell>
          <cell r="C226">
            <v>226</v>
          </cell>
          <cell r="E226" t="e">
            <v>#VALUE!</v>
          </cell>
          <cell r="F226" t="e">
            <v>#VALUE!</v>
          </cell>
          <cell r="J226" t="str">
            <v>CAMBIELO</v>
          </cell>
        </row>
        <row r="227">
          <cell r="B227">
            <v>0</v>
          </cell>
          <cell r="C227">
            <v>227</v>
          </cell>
          <cell r="E227" t="e">
            <v>#VALUE!</v>
          </cell>
          <cell r="F227" t="e">
            <v>#VALUE!</v>
          </cell>
          <cell r="J227" t="str">
            <v>CAMBIELO</v>
          </cell>
        </row>
        <row r="228">
          <cell r="B228">
            <v>0</v>
          </cell>
          <cell r="C228">
            <v>228</v>
          </cell>
          <cell r="E228" t="e">
            <v>#VALUE!</v>
          </cell>
          <cell r="F228" t="e">
            <v>#VALUE!</v>
          </cell>
          <cell r="J228" t="str">
            <v>CAMBIELO</v>
          </cell>
        </row>
        <row r="229">
          <cell r="B229">
            <v>0</v>
          </cell>
          <cell r="C229">
            <v>229</v>
          </cell>
          <cell r="E229" t="e">
            <v>#VALUE!</v>
          </cell>
          <cell r="F229" t="e">
            <v>#VALUE!</v>
          </cell>
          <cell r="J229" t="str">
            <v>CAMBIELO</v>
          </cell>
        </row>
        <row r="230">
          <cell r="B230">
            <v>0</v>
          </cell>
          <cell r="C230">
            <v>230</v>
          </cell>
          <cell r="E230" t="e">
            <v>#VALUE!</v>
          </cell>
          <cell r="F230" t="e">
            <v>#VALUE!</v>
          </cell>
          <cell r="J230" t="str">
            <v>CAMBIELO</v>
          </cell>
        </row>
        <row r="231">
          <cell r="B231">
            <v>0</v>
          </cell>
          <cell r="C231">
            <v>231</v>
          </cell>
          <cell r="E231" t="e">
            <v>#VALUE!</v>
          </cell>
          <cell r="F231" t="e">
            <v>#VALUE!</v>
          </cell>
          <cell r="J231" t="str">
            <v>CAMBIELO</v>
          </cell>
        </row>
        <row r="232">
          <cell r="B232">
            <v>0</v>
          </cell>
          <cell r="C232">
            <v>232</v>
          </cell>
          <cell r="E232" t="e">
            <v>#VALUE!</v>
          </cell>
          <cell r="F232" t="e">
            <v>#VALUE!</v>
          </cell>
          <cell r="J232" t="str">
            <v>CAMBIELO</v>
          </cell>
        </row>
        <row r="233">
          <cell r="B233">
            <v>0</v>
          </cell>
          <cell r="C233">
            <v>233</v>
          </cell>
          <cell r="E233" t="e">
            <v>#VALUE!</v>
          </cell>
          <cell r="F233" t="e">
            <v>#VALUE!</v>
          </cell>
          <cell r="J233" t="str">
            <v>CAMBIELO</v>
          </cell>
        </row>
        <row r="234">
          <cell r="B234">
            <v>0</v>
          </cell>
          <cell r="C234">
            <v>234</v>
          </cell>
          <cell r="E234" t="e">
            <v>#VALUE!</v>
          </cell>
          <cell r="F234" t="e">
            <v>#VALUE!</v>
          </cell>
          <cell r="J234" t="str">
            <v>CAMBIELO</v>
          </cell>
        </row>
        <row r="235">
          <cell r="B235">
            <v>0</v>
          </cell>
          <cell r="C235">
            <v>235</v>
          </cell>
          <cell r="E235" t="e">
            <v>#VALUE!</v>
          </cell>
          <cell r="F235" t="e">
            <v>#VALUE!</v>
          </cell>
          <cell r="J235" t="str">
            <v>CAMBIELO</v>
          </cell>
        </row>
        <row r="236">
          <cell r="B236">
            <v>0</v>
          </cell>
          <cell r="C236">
            <v>236</v>
          </cell>
          <cell r="E236" t="e">
            <v>#VALUE!</v>
          </cell>
          <cell r="F236" t="e">
            <v>#VALUE!</v>
          </cell>
          <cell r="J236" t="str">
            <v>CAMBIELO</v>
          </cell>
        </row>
        <row r="237">
          <cell r="B237">
            <v>0</v>
          </cell>
          <cell r="C237">
            <v>237</v>
          </cell>
          <cell r="E237" t="e">
            <v>#VALUE!</v>
          </cell>
          <cell r="F237" t="e">
            <v>#VALUE!</v>
          </cell>
          <cell r="J237" t="str">
            <v>CAMBIELO</v>
          </cell>
        </row>
        <row r="238">
          <cell r="B238">
            <v>0</v>
          </cell>
          <cell r="C238">
            <v>238</v>
          </cell>
          <cell r="E238" t="e">
            <v>#VALUE!</v>
          </cell>
          <cell r="F238" t="e">
            <v>#VALUE!</v>
          </cell>
          <cell r="J238" t="str">
            <v>CAMBIELO</v>
          </cell>
        </row>
        <row r="239">
          <cell r="B239">
            <v>0</v>
          </cell>
          <cell r="C239">
            <v>239</v>
          </cell>
          <cell r="E239" t="e">
            <v>#VALUE!</v>
          </cell>
          <cell r="F239" t="e">
            <v>#VALUE!</v>
          </cell>
          <cell r="J239" t="str">
            <v>CAMBIELO</v>
          </cell>
        </row>
        <row r="240">
          <cell r="B240">
            <v>0</v>
          </cell>
          <cell r="C240">
            <v>240</v>
          </cell>
          <cell r="E240" t="e">
            <v>#VALUE!</v>
          </cell>
          <cell r="F240" t="e">
            <v>#VALUE!</v>
          </cell>
          <cell r="J240" t="str">
            <v>CAMBIELO</v>
          </cell>
        </row>
        <row r="241">
          <cell r="B241">
            <v>0</v>
          </cell>
          <cell r="C241">
            <v>241</v>
          </cell>
          <cell r="E241" t="e">
            <v>#VALUE!</v>
          </cell>
          <cell r="F241" t="e">
            <v>#VALUE!</v>
          </cell>
          <cell r="J241" t="str">
            <v>CAMBIELO</v>
          </cell>
        </row>
        <row r="242">
          <cell r="B242">
            <v>0</v>
          </cell>
          <cell r="C242">
            <v>242</v>
          </cell>
          <cell r="E242" t="e">
            <v>#VALUE!</v>
          </cell>
          <cell r="F242" t="e">
            <v>#VALUE!</v>
          </cell>
          <cell r="J242" t="str">
            <v>CAMBIELO</v>
          </cell>
        </row>
        <row r="243">
          <cell r="B243">
            <v>0</v>
          </cell>
          <cell r="C243">
            <v>243</v>
          </cell>
          <cell r="E243" t="e">
            <v>#VALUE!</v>
          </cell>
          <cell r="F243" t="e">
            <v>#VALUE!</v>
          </cell>
          <cell r="J243" t="str">
            <v>CAMBIELO</v>
          </cell>
        </row>
        <row r="244">
          <cell r="B244">
            <v>0</v>
          </cell>
          <cell r="C244">
            <v>244</v>
          </cell>
          <cell r="E244" t="e">
            <v>#VALUE!</v>
          </cell>
          <cell r="F244" t="e">
            <v>#VALUE!</v>
          </cell>
          <cell r="J244" t="str">
            <v>CAMBIELO</v>
          </cell>
        </row>
        <row r="245">
          <cell r="B245">
            <v>0</v>
          </cell>
          <cell r="C245">
            <v>245</v>
          </cell>
          <cell r="E245" t="e">
            <v>#VALUE!</v>
          </cell>
          <cell r="F245" t="e">
            <v>#VALUE!</v>
          </cell>
          <cell r="J245" t="str">
            <v>CAMBIELO</v>
          </cell>
        </row>
        <row r="246">
          <cell r="B246">
            <v>0</v>
          </cell>
          <cell r="C246">
            <v>246</v>
          </cell>
          <cell r="E246" t="e">
            <v>#VALUE!</v>
          </cell>
          <cell r="F246" t="e">
            <v>#VALUE!</v>
          </cell>
          <cell r="J246" t="str">
            <v>CAMBIELO</v>
          </cell>
        </row>
        <row r="247">
          <cell r="B247">
            <v>0</v>
          </cell>
          <cell r="C247">
            <v>247</v>
          </cell>
          <cell r="E247" t="e">
            <v>#VALUE!</v>
          </cell>
          <cell r="F247" t="e">
            <v>#VALUE!</v>
          </cell>
          <cell r="J247" t="str">
            <v>CAMBIELO</v>
          </cell>
        </row>
        <row r="248">
          <cell r="B248">
            <v>0</v>
          </cell>
          <cell r="C248">
            <v>248</v>
          </cell>
          <cell r="E248" t="e">
            <v>#VALUE!</v>
          </cell>
          <cell r="F248" t="e">
            <v>#VALUE!</v>
          </cell>
          <cell r="J248" t="str">
            <v>CAMBIELO</v>
          </cell>
        </row>
        <row r="249">
          <cell r="B249">
            <v>0</v>
          </cell>
          <cell r="C249">
            <v>249</v>
          </cell>
          <cell r="E249" t="e">
            <v>#VALUE!</v>
          </cell>
          <cell r="F249" t="e">
            <v>#VALUE!</v>
          </cell>
          <cell r="J249" t="str">
            <v>CAMBIELO</v>
          </cell>
        </row>
        <row r="250">
          <cell r="B250">
            <v>0</v>
          </cell>
          <cell r="C250">
            <v>250</v>
          </cell>
          <cell r="E250" t="e">
            <v>#VALUE!</v>
          </cell>
          <cell r="F250" t="e">
            <v>#VALUE!</v>
          </cell>
          <cell r="J250" t="str">
            <v>CAMBIELO</v>
          </cell>
        </row>
        <row r="251">
          <cell r="B251">
            <v>0</v>
          </cell>
          <cell r="C251">
            <v>251</v>
          </cell>
          <cell r="E251" t="e">
            <v>#VALUE!</v>
          </cell>
          <cell r="F251" t="e">
            <v>#VALUE!</v>
          </cell>
          <cell r="J251" t="str">
            <v>CAMBIELO</v>
          </cell>
        </row>
        <row r="252">
          <cell r="B252">
            <v>0</v>
          </cell>
          <cell r="C252">
            <v>252</v>
          </cell>
          <cell r="E252" t="e">
            <v>#VALUE!</v>
          </cell>
          <cell r="F252" t="e">
            <v>#VALUE!</v>
          </cell>
          <cell r="J252" t="str">
            <v>CAMBIELO</v>
          </cell>
        </row>
        <row r="253">
          <cell r="B253">
            <v>0</v>
          </cell>
          <cell r="C253">
            <v>253</v>
          </cell>
          <cell r="E253" t="e">
            <v>#VALUE!</v>
          </cell>
          <cell r="F253" t="e">
            <v>#VALUE!</v>
          </cell>
          <cell r="J253" t="str">
            <v>CAMBIELO</v>
          </cell>
        </row>
        <row r="254">
          <cell r="B254">
            <v>0</v>
          </cell>
          <cell r="C254">
            <v>254</v>
          </cell>
          <cell r="E254" t="e">
            <v>#VALUE!</v>
          </cell>
          <cell r="F254" t="e">
            <v>#VALUE!</v>
          </cell>
          <cell r="J254" t="str">
            <v>CAMBIELO</v>
          </cell>
        </row>
        <row r="255">
          <cell r="B255">
            <v>0</v>
          </cell>
          <cell r="C255">
            <v>255</v>
          </cell>
          <cell r="E255" t="e">
            <v>#VALUE!</v>
          </cell>
          <cell r="F255" t="e">
            <v>#VALUE!</v>
          </cell>
          <cell r="J255" t="str">
            <v>CAMBIELO</v>
          </cell>
        </row>
        <row r="256">
          <cell r="B256">
            <v>0</v>
          </cell>
          <cell r="C256">
            <v>256</v>
          </cell>
          <cell r="E256" t="e">
            <v>#VALUE!</v>
          </cell>
          <cell r="F256" t="e">
            <v>#VALUE!</v>
          </cell>
          <cell r="J256" t="str">
            <v>CAMBIELO</v>
          </cell>
        </row>
        <row r="257">
          <cell r="B257">
            <v>0</v>
          </cell>
          <cell r="C257">
            <v>257</v>
          </cell>
          <cell r="E257" t="e">
            <v>#VALUE!</v>
          </cell>
          <cell r="F257" t="e">
            <v>#VALUE!</v>
          </cell>
          <cell r="J257" t="str">
            <v>CAMBIELO</v>
          </cell>
        </row>
        <row r="258">
          <cell r="B258">
            <v>0</v>
          </cell>
          <cell r="C258">
            <v>258</v>
          </cell>
          <cell r="E258" t="e">
            <v>#VALUE!</v>
          </cell>
          <cell r="F258" t="e">
            <v>#VALUE!</v>
          </cell>
          <cell r="J258" t="str">
            <v>CAMBIELO</v>
          </cell>
        </row>
        <row r="259">
          <cell r="B259">
            <v>0</v>
          </cell>
          <cell r="C259">
            <v>259</v>
          </cell>
          <cell r="E259" t="e">
            <v>#VALUE!</v>
          </cell>
          <cell r="F259" t="e">
            <v>#VALUE!</v>
          </cell>
          <cell r="J259" t="str">
            <v>CAMBIELO</v>
          </cell>
        </row>
        <row r="260">
          <cell r="B260">
            <v>0</v>
          </cell>
          <cell r="C260">
            <v>260</v>
          </cell>
          <cell r="E260" t="e">
            <v>#VALUE!</v>
          </cell>
          <cell r="F260" t="e">
            <v>#VALUE!</v>
          </cell>
          <cell r="J260" t="str">
            <v>CAMBIELO</v>
          </cell>
        </row>
        <row r="261">
          <cell r="B261">
            <v>0</v>
          </cell>
          <cell r="C261">
            <v>261</v>
          </cell>
          <cell r="E261" t="e">
            <v>#VALUE!</v>
          </cell>
          <cell r="F261" t="e">
            <v>#VALUE!</v>
          </cell>
          <cell r="J261" t="str">
            <v>CAMBIELO</v>
          </cell>
        </row>
        <row r="262">
          <cell r="B262">
            <v>0</v>
          </cell>
          <cell r="C262">
            <v>262</v>
          </cell>
          <cell r="E262" t="e">
            <v>#VALUE!</v>
          </cell>
          <cell r="F262" t="e">
            <v>#VALUE!</v>
          </cell>
          <cell r="J262" t="str">
            <v>CAMBIELO</v>
          </cell>
        </row>
        <row r="263">
          <cell r="B263">
            <v>0</v>
          </cell>
          <cell r="C263">
            <v>263</v>
          </cell>
          <cell r="E263" t="e">
            <v>#VALUE!</v>
          </cell>
          <cell r="F263" t="e">
            <v>#VALUE!</v>
          </cell>
          <cell r="J263" t="str">
            <v>CAMBIELO</v>
          </cell>
        </row>
        <row r="264">
          <cell r="B264">
            <v>0</v>
          </cell>
          <cell r="C264">
            <v>264</v>
          </cell>
          <cell r="E264" t="e">
            <v>#VALUE!</v>
          </cell>
          <cell r="F264" t="e">
            <v>#VALUE!</v>
          </cell>
          <cell r="J264" t="str">
            <v>CAMBIELO</v>
          </cell>
        </row>
        <row r="265">
          <cell r="B265">
            <v>0</v>
          </cell>
          <cell r="C265">
            <v>265</v>
          </cell>
          <cell r="E265" t="e">
            <v>#VALUE!</v>
          </cell>
          <cell r="F265" t="e">
            <v>#VALUE!</v>
          </cell>
          <cell r="J265" t="str">
            <v>CAMBIELO</v>
          </cell>
        </row>
        <row r="266">
          <cell r="B266">
            <v>0</v>
          </cell>
          <cell r="C266">
            <v>266</v>
          </cell>
          <cell r="E266" t="e">
            <v>#VALUE!</v>
          </cell>
          <cell r="F266" t="e">
            <v>#VALUE!</v>
          </cell>
          <cell r="J266" t="str">
            <v>CAMBIELO</v>
          </cell>
        </row>
        <row r="267">
          <cell r="B267">
            <v>0</v>
          </cell>
          <cell r="C267">
            <v>267</v>
          </cell>
          <cell r="E267" t="e">
            <v>#VALUE!</v>
          </cell>
          <cell r="F267" t="e">
            <v>#VALUE!</v>
          </cell>
          <cell r="J267" t="str">
            <v>CAMBIELO</v>
          </cell>
        </row>
        <row r="268">
          <cell r="B268">
            <v>0</v>
          </cell>
          <cell r="C268">
            <v>268</v>
          </cell>
          <cell r="E268" t="e">
            <v>#VALUE!</v>
          </cell>
          <cell r="F268" t="e">
            <v>#VALUE!</v>
          </cell>
          <cell r="J268" t="str">
            <v>CAMBIELO</v>
          </cell>
        </row>
        <row r="269">
          <cell r="B269">
            <v>0</v>
          </cell>
          <cell r="C269">
            <v>269</v>
          </cell>
          <cell r="E269" t="e">
            <v>#VALUE!</v>
          </cell>
          <cell r="F269" t="e">
            <v>#VALUE!</v>
          </cell>
          <cell r="J269" t="str">
            <v>CAMBIELO</v>
          </cell>
        </row>
        <row r="270">
          <cell r="B270">
            <v>0</v>
          </cell>
          <cell r="C270">
            <v>270</v>
          </cell>
          <cell r="E270" t="e">
            <v>#VALUE!</v>
          </cell>
          <cell r="F270" t="e">
            <v>#VALUE!</v>
          </cell>
          <cell r="J270" t="str">
            <v>CAMBIELO</v>
          </cell>
        </row>
        <row r="271">
          <cell r="B271">
            <v>0</v>
          </cell>
          <cell r="C271">
            <v>271</v>
          </cell>
          <cell r="E271" t="e">
            <v>#VALUE!</v>
          </cell>
          <cell r="F271" t="e">
            <v>#VALUE!</v>
          </cell>
          <cell r="J271" t="str">
            <v>CAMBIELO</v>
          </cell>
        </row>
        <row r="272">
          <cell r="B272">
            <v>0</v>
          </cell>
          <cell r="C272">
            <v>272</v>
          </cell>
          <cell r="E272" t="e">
            <v>#VALUE!</v>
          </cell>
          <cell r="F272" t="e">
            <v>#VALUE!</v>
          </cell>
          <cell r="J272" t="str">
            <v>CAMBIELO</v>
          </cell>
        </row>
        <row r="273">
          <cell r="B273">
            <v>0</v>
          </cell>
          <cell r="C273">
            <v>273</v>
          </cell>
          <cell r="E273" t="e">
            <v>#VALUE!</v>
          </cell>
          <cell r="F273" t="e">
            <v>#VALUE!</v>
          </cell>
          <cell r="J273" t="str">
            <v>CAMBIELO</v>
          </cell>
        </row>
        <row r="274">
          <cell r="B274">
            <v>0</v>
          </cell>
          <cell r="C274">
            <v>274</v>
          </cell>
          <cell r="E274" t="e">
            <v>#VALUE!</v>
          </cell>
          <cell r="F274" t="e">
            <v>#VALUE!</v>
          </cell>
          <cell r="J274" t="str">
            <v>CAMBIELO</v>
          </cell>
        </row>
        <row r="275">
          <cell r="B275">
            <v>0</v>
          </cell>
          <cell r="C275">
            <v>275</v>
          </cell>
          <cell r="E275" t="e">
            <v>#VALUE!</v>
          </cell>
          <cell r="F275" t="e">
            <v>#VALUE!</v>
          </cell>
          <cell r="J275" t="str">
            <v>CAMBIELO</v>
          </cell>
        </row>
        <row r="276">
          <cell r="B276">
            <v>0</v>
          </cell>
          <cell r="C276">
            <v>276</v>
          </cell>
          <cell r="E276" t="e">
            <v>#VALUE!</v>
          </cell>
          <cell r="F276" t="e">
            <v>#VALUE!</v>
          </cell>
          <cell r="J276" t="str">
            <v>CAMBIELO</v>
          </cell>
        </row>
        <row r="277">
          <cell r="B277">
            <v>0</v>
          </cell>
          <cell r="C277">
            <v>277</v>
          </cell>
          <cell r="E277" t="e">
            <v>#VALUE!</v>
          </cell>
          <cell r="F277" t="e">
            <v>#VALUE!</v>
          </cell>
          <cell r="J277" t="str">
            <v>CAMBIELO</v>
          </cell>
        </row>
        <row r="278">
          <cell r="B278">
            <v>0</v>
          </cell>
          <cell r="C278">
            <v>278</v>
          </cell>
          <cell r="E278" t="e">
            <v>#VALUE!</v>
          </cell>
          <cell r="F278" t="e">
            <v>#VALUE!</v>
          </cell>
          <cell r="J278" t="str">
            <v>CAMBIELO</v>
          </cell>
        </row>
        <row r="279">
          <cell r="B279">
            <v>0</v>
          </cell>
          <cell r="C279">
            <v>279</v>
          </cell>
          <cell r="E279" t="e">
            <v>#VALUE!</v>
          </cell>
          <cell r="F279" t="e">
            <v>#VALUE!</v>
          </cell>
          <cell r="J279" t="str">
            <v>CAMBIELO</v>
          </cell>
        </row>
        <row r="280">
          <cell r="B280">
            <v>0</v>
          </cell>
          <cell r="C280">
            <v>280</v>
          </cell>
          <cell r="E280" t="e">
            <v>#VALUE!</v>
          </cell>
          <cell r="F280" t="e">
            <v>#VALUE!</v>
          </cell>
          <cell r="J280" t="str">
            <v>CAMBIELO</v>
          </cell>
        </row>
        <row r="281">
          <cell r="B281">
            <v>0</v>
          </cell>
          <cell r="C281">
            <v>281</v>
          </cell>
          <cell r="E281" t="e">
            <v>#VALUE!</v>
          </cell>
          <cell r="F281" t="e">
            <v>#VALUE!</v>
          </cell>
          <cell r="J281" t="str">
            <v>CAMBIELO</v>
          </cell>
        </row>
        <row r="282">
          <cell r="B282">
            <v>0</v>
          </cell>
          <cell r="C282">
            <v>282</v>
          </cell>
          <cell r="E282" t="e">
            <v>#VALUE!</v>
          </cell>
          <cell r="F282" t="e">
            <v>#VALUE!</v>
          </cell>
          <cell r="J282" t="str">
            <v>CAMBIELO</v>
          </cell>
        </row>
        <row r="283">
          <cell r="B283">
            <v>0</v>
          </cell>
          <cell r="C283">
            <v>283</v>
          </cell>
          <cell r="E283" t="e">
            <v>#VALUE!</v>
          </cell>
          <cell r="F283" t="e">
            <v>#VALUE!</v>
          </cell>
          <cell r="J283" t="str">
            <v>CAMBIELO</v>
          </cell>
        </row>
        <row r="284">
          <cell r="B284">
            <v>0</v>
          </cell>
          <cell r="C284">
            <v>284</v>
          </cell>
          <cell r="E284" t="e">
            <v>#VALUE!</v>
          </cell>
          <cell r="F284" t="e">
            <v>#VALUE!</v>
          </cell>
          <cell r="J284" t="str">
            <v>CAMBIELO</v>
          </cell>
        </row>
        <row r="285">
          <cell r="B285">
            <v>0</v>
          </cell>
          <cell r="C285">
            <v>285</v>
          </cell>
          <cell r="E285" t="e">
            <v>#VALUE!</v>
          </cell>
          <cell r="F285" t="e">
            <v>#VALUE!</v>
          </cell>
          <cell r="J285" t="str">
            <v>CAMBIELO</v>
          </cell>
        </row>
        <row r="286">
          <cell r="B286">
            <v>0</v>
          </cell>
          <cell r="C286">
            <v>286</v>
          </cell>
          <cell r="E286" t="e">
            <v>#VALUE!</v>
          </cell>
          <cell r="F286" t="e">
            <v>#VALUE!</v>
          </cell>
          <cell r="J286" t="str">
            <v>CAMBIELO</v>
          </cell>
        </row>
        <row r="287">
          <cell r="B287">
            <v>0</v>
          </cell>
          <cell r="C287">
            <v>287</v>
          </cell>
          <cell r="E287" t="e">
            <v>#VALUE!</v>
          </cell>
          <cell r="F287" t="e">
            <v>#VALUE!</v>
          </cell>
          <cell r="J287" t="str">
            <v>CAMBIELO</v>
          </cell>
        </row>
        <row r="288">
          <cell r="B288">
            <v>0</v>
          </cell>
          <cell r="C288">
            <v>288</v>
          </cell>
          <cell r="E288" t="e">
            <v>#VALUE!</v>
          </cell>
          <cell r="F288" t="e">
            <v>#VALUE!</v>
          </cell>
          <cell r="J288" t="str">
            <v>CAMBIELO</v>
          </cell>
        </row>
        <row r="289">
          <cell r="B289">
            <v>0</v>
          </cell>
          <cell r="C289">
            <v>289</v>
          </cell>
          <cell r="E289" t="e">
            <v>#VALUE!</v>
          </cell>
          <cell r="F289" t="e">
            <v>#VALUE!</v>
          </cell>
          <cell r="J289" t="str">
            <v>CAMBIELO</v>
          </cell>
        </row>
        <row r="290">
          <cell r="B290">
            <v>0</v>
          </cell>
          <cell r="C290">
            <v>290</v>
          </cell>
          <cell r="E290" t="e">
            <v>#VALUE!</v>
          </cell>
          <cell r="F290" t="e">
            <v>#VALUE!</v>
          </cell>
          <cell r="J290" t="str">
            <v>CAMBIELO</v>
          </cell>
        </row>
        <row r="291">
          <cell r="B291">
            <v>0</v>
          </cell>
          <cell r="C291">
            <v>291</v>
          </cell>
          <cell r="E291" t="e">
            <v>#VALUE!</v>
          </cell>
          <cell r="F291" t="e">
            <v>#VALUE!</v>
          </cell>
          <cell r="J291" t="str">
            <v>CAMBIELO</v>
          </cell>
        </row>
        <row r="292">
          <cell r="B292">
            <v>0</v>
          </cell>
          <cell r="C292">
            <v>292</v>
          </cell>
          <cell r="E292" t="e">
            <v>#VALUE!</v>
          </cell>
          <cell r="F292" t="e">
            <v>#VALUE!</v>
          </cell>
          <cell r="J292" t="str">
            <v>CAMBIELO</v>
          </cell>
        </row>
        <row r="293">
          <cell r="B293">
            <v>0</v>
          </cell>
          <cell r="C293">
            <v>293</v>
          </cell>
          <cell r="E293" t="e">
            <v>#VALUE!</v>
          </cell>
          <cell r="F293" t="e">
            <v>#VALUE!</v>
          </cell>
          <cell r="J293" t="str">
            <v>CAMBIELO</v>
          </cell>
        </row>
        <row r="294">
          <cell r="B294">
            <v>0</v>
          </cell>
          <cell r="C294">
            <v>294</v>
          </cell>
          <cell r="E294" t="e">
            <v>#VALUE!</v>
          </cell>
          <cell r="F294" t="e">
            <v>#VALUE!</v>
          </cell>
          <cell r="J294" t="str">
            <v>CAMBIELO</v>
          </cell>
        </row>
        <row r="295">
          <cell r="B295">
            <v>0</v>
          </cell>
          <cell r="C295">
            <v>295</v>
          </cell>
          <cell r="E295" t="e">
            <v>#VALUE!</v>
          </cell>
          <cell r="F295" t="e">
            <v>#VALUE!</v>
          </cell>
          <cell r="J295" t="str">
            <v>CAMBIELO</v>
          </cell>
        </row>
        <row r="296">
          <cell r="B296">
            <v>0</v>
          </cell>
          <cell r="C296">
            <v>296</v>
          </cell>
          <cell r="E296" t="e">
            <v>#VALUE!</v>
          </cell>
          <cell r="F296" t="e">
            <v>#VALUE!</v>
          </cell>
          <cell r="J296" t="str">
            <v>CAMBIELO</v>
          </cell>
        </row>
        <row r="297">
          <cell r="B297">
            <v>0</v>
          </cell>
          <cell r="C297">
            <v>297</v>
          </cell>
          <cell r="E297" t="e">
            <v>#VALUE!</v>
          </cell>
          <cell r="F297" t="e">
            <v>#VALUE!</v>
          </cell>
          <cell r="J297" t="str">
            <v>CAMBIELO</v>
          </cell>
        </row>
        <row r="298">
          <cell r="B298">
            <v>0</v>
          </cell>
          <cell r="C298">
            <v>298</v>
          </cell>
          <cell r="E298" t="e">
            <v>#VALUE!</v>
          </cell>
          <cell r="F298" t="e">
            <v>#VALUE!</v>
          </cell>
          <cell r="J298" t="str">
            <v>CAMBIELO</v>
          </cell>
        </row>
        <row r="299">
          <cell r="B299">
            <v>0</v>
          </cell>
          <cell r="C299">
            <v>299</v>
          </cell>
          <cell r="E299" t="e">
            <v>#VALUE!</v>
          </cell>
          <cell r="F299" t="e">
            <v>#VALUE!</v>
          </cell>
          <cell r="J299" t="str">
            <v>CAMBIELO</v>
          </cell>
        </row>
        <row r="300">
          <cell r="B300">
            <v>0</v>
          </cell>
          <cell r="C300">
            <v>300</v>
          </cell>
          <cell r="E300" t="e">
            <v>#VALUE!</v>
          </cell>
          <cell r="F300" t="e">
            <v>#VALUE!</v>
          </cell>
          <cell r="J300" t="str">
            <v>CAMBIELO</v>
          </cell>
        </row>
      </sheetData>
      <sheetData sheetId="9"/>
      <sheetData sheetId="10"/>
      <sheetData sheetId="1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 val="Hoja2"/>
      <sheetName val="Hoja3"/>
      <sheetName val="Hoja4"/>
      <sheetName val="Hoja5"/>
      <sheetName val="Hoja6"/>
      <sheetName val="Hoja7"/>
      <sheetName val="Hoja8"/>
      <sheetName val="PORTADA"/>
      <sheetName val="FICHA TECNICA"/>
      <sheetName val="EC nivel"/>
      <sheetName val="EC pareto"/>
      <sheetName val="EC Historico"/>
      <sheetName val="NC nivel"/>
      <sheetName val="NC pareto"/>
      <sheetName val="NC Historico"/>
      <sheetName val="2"/>
      <sheetName val="GRAFICO X SUPER"/>
      <sheetName val="NOTA AGE X SEM"/>
      <sheetName val="NOTAS X SUPERV."/>
      <sheetName val="3"/>
      <sheetName val="4"/>
      <sheetName val="PLANES DE ACCIÓN"/>
      <sheetName val="IVR CALIDAD"/>
    </sheetNames>
    <sheetDataSet>
      <sheetData sheetId="0" refreshError="1">
        <row r="6">
          <cell r="C6">
            <v>94</v>
          </cell>
        </row>
        <row r="15">
          <cell r="B15">
            <v>1</v>
          </cell>
        </row>
        <row r="16">
          <cell r="B16">
            <v>2</v>
          </cell>
        </row>
      </sheetData>
      <sheetData sheetId="1" refreshError="1">
        <row r="2">
          <cell r="C2" t="str">
            <v>FELIPE</v>
          </cell>
        </row>
        <row r="3">
          <cell r="C3" t="str">
            <v>TOMAS</v>
          </cell>
        </row>
        <row r="4">
          <cell r="C4" t="str">
            <v>JUAN</v>
          </cell>
        </row>
        <row r="5">
          <cell r="C5" t="str">
            <v>PEDRO</v>
          </cell>
        </row>
        <row r="6">
          <cell r="C6" t="str">
            <v>ENRIQUE</v>
          </cell>
        </row>
        <row r="10">
          <cell r="B10" t="str">
            <v>GABRIEL</v>
          </cell>
          <cell r="C10" t="str">
            <v>MARIA</v>
          </cell>
          <cell r="D10" t="str">
            <v>JUAN</v>
          </cell>
          <cell r="E10" t="str">
            <v>PEDRO</v>
          </cell>
          <cell r="F10" t="str">
            <v>ANDRES</v>
          </cell>
          <cell r="G10" t="str">
            <v>PEDRO</v>
          </cell>
        </row>
        <row r="11">
          <cell r="B11" t="str">
            <v>GUSTAVO</v>
          </cell>
          <cell r="C11" t="str">
            <v>SANTIAGO</v>
          </cell>
          <cell r="D11" t="str">
            <v xml:space="preserve">GERMAN </v>
          </cell>
          <cell r="E11" t="str">
            <v>PEDRO</v>
          </cell>
        </row>
        <row r="12">
          <cell r="B12" t="str">
            <v>FELIPE</v>
          </cell>
          <cell r="C12" t="str">
            <v>TOMAS</v>
          </cell>
          <cell r="D12" t="str">
            <v>JUAN</v>
          </cell>
          <cell r="E12" t="str">
            <v>PEDRO</v>
          </cell>
          <cell r="F12" t="str">
            <v>ENRIQUE</v>
          </cell>
        </row>
      </sheetData>
      <sheetData sheetId="2" refreshError="1">
        <row r="6">
          <cell r="C6">
            <v>94</v>
          </cell>
          <cell r="D6">
            <v>73</v>
          </cell>
        </row>
        <row r="7">
          <cell r="C7">
            <v>95</v>
          </cell>
          <cell r="D7">
            <v>83</v>
          </cell>
        </row>
        <row r="8">
          <cell r="C8">
            <v>67</v>
          </cell>
          <cell r="D8">
            <v>65</v>
          </cell>
        </row>
        <row r="9">
          <cell r="C9">
            <v>77</v>
          </cell>
          <cell r="D9">
            <v>87</v>
          </cell>
        </row>
        <row r="10">
          <cell r="C10">
            <v>84</v>
          </cell>
          <cell r="D10">
            <v>65</v>
          </cell>
        </row>
        <row r="11">
          <cell r="C11">
            <v>69</v>
          </cell>
          <cell r="D11">
            <v>88</v>
          </cell>
        </row>
        <row r="12">
          <cell r="C12">
            <v>65</v>
          </cell>
          <cell r="D12">
            <v>77</v>
          </cell>
        </row>
        <row r="13">
          <cell r="C13">
            <v>97</v>
          </cell>
          <cell r="D13">
            <v>75</v>
          </cell>
        </row>
        <row r="14">
          <cell r="C14">
            <v>62</v>
          </cell>
          <cell r="D14">
            <v>97</v>
          </cell>
        </row>
        <row r="15">
          <cell r="C15">
            <v>67</v>
          </cell>
          <cell r="D15">
            <v>92</v>
          </cell>
        </row>
        <row r="16">
          <cell r="C16">
            <v>93</v>
          </cell>
          <cell r="D16">
            <v>85</v>
          </cell>
        </row>
      </sheetData>
      <sheetData sheetId="3" refreshError="1">
        <row r="4">
          <cell r="B4" t="str">
            <v>AGENTES</v>
          </cell>
          <cell r="C4" t="str">
            <v>Evaluacion 1</v>
          </cell>
          <cell r="D4" t="str">
            <v xml:space="preserve">Evaluacion 2 </v>
          </cell>
        </row>
        <row r="5">
          <cell r="B5" t="str">
            <v>GABRIEL</v>
          </cell>
          <cell r="C5">
            <v>94</v>
          </cell>
          <cell r="D5">
            <v>73</v>
          </cell>
        </row>
        <row r="6">
          <cell r="B6" t="str">
            <v>MARIA</v>
          </cell>
          <cell r="C6">
            <v>95</v>
          </cell>
          <cell r="D6">
            <v>83</v>
          </cell>
        </row>
        <row r="7">
          <cell r="B7" t="str">
            <v>JUAN</v>
          </cell>
          <cell r="C7">
            <v>67</v>
          </cell>
          <cell r="D7">
            <v>65</v>
          </cell>
        </row>
        <row r="8">
          <cell r="B8" t="str">
            <v>PEDRO</v>
          </cell>
          <cell r="C8">
            <v>77</v>
          </cell>
          <cell r="D8">
            <v>87</v>
          </cell>
        </row>
        <row r="9">
          <cell r="B9" t="str">
            <v>ANDRES</v>
          </cell>
          <cell r="C9">
            <v>84</v>
          </cell>
          <cell r="D9">
            <v>65</v>
          </cell>
        </row>
        <row r="10">
          <cell r="B10" t="str">
            <v>PEDRO</v>
          </cell>
          <cell r="C10">
            <v>69</v>
          </cell>
          <cell r="D10">
            <v>88</v>
          </cell>
        </row>
        <row r="11">
          <cell r="B11" t="str">
            <v>FELIPE</v>
          </cell>
          <cell r="C11">
            <v>65</v>
          </cell>
          <cell r="D11">
            <v>77</v>
          </cell>
        </row>
        <row r="12">
          <cell r="B12" t="str">
            <v>TOMAS</v>
          </cell>
          <cell r="C12">
            <v>97</v>
          </cell>
          <cell r="D12">
            <v>75</v>
          </cell>
        </row>
        <row r="13">
          <cell r="B13" t="str">
            <v>JUAN</v>
          </cell>
          <cell r="C13">
            <v>62</v>
          </cell>
          <cell r="D13">
            <v>97</v>
          </cell>
        </row>
        <row r="14">
          <cell r="B14" t="str">
            <v>PEDRO</v>
          </cell>
          <cell r="C14">
            <v>67</v>
          </cell>
          <cell r="D14">
            <v>92</v>
          </cell>
        </row>
        <row r="15">
          <cell r="B15" t="str">
            <v>ENRIQUE</v>
          </cell>
          <cell r="C15">
            <v>93</v>
          </cell>
          <cell r="D15">
            <v>85</v>
          </cell>
        </row>
      </sheetData>
      <sheetData sheetId="4" refreshError="1"/>
      <sheetData sheetId="5" refreshError="1"/>
      <sheetData sheetId="6" refreshError="1">
        <row r="2">
          <cell r="B2" t="str">
            <v>NOMBRE</v>
          </cell>
          <cell r="C2" t="str">
            <v>ENERO</v>
          </cell>
          <cell r="D2" t="str">
            <v>FEBRERO</v>
          </cell>
          <cell r="E2" t="str">
            <v>MARZO</v>
          </cell>
          <cell r="F2" t="str">
            <v>PROMEDIO</v>
          </cell>
        </row>
        <row r="3">
          <cell r="B3" t="str">
            <v>BUENO ELVIRA</v>
          </cell>
          <cell r="C3">
            <v>3</v>
          </cell>
          <cell r="D3">
            <v>2</v>
          </cell>
          <cell r="E3">
            <v>5</v>
          </cell>
          <cell r="F3">
            <v>3.3333333333333335</v>
          </cell>
        </row>
        <row r="4">
          <cell r="B4" t="str">
            <v>CRUZ LORENA</v>
          </cell>
          <cell r="C4">
            <v>10</v>
          </cell>
          <cell r="D4">
            <v>1</v>
          </cell>
          <cell r="E4">
            <v>4</v>
          </cell>
          <cell r="F4">
            <v>5</v>
          </cell>
        </row>
        <row r="5">
          <cell r="B5" t="str">
            <v>GARZON ANGEL</v>
          </cell>
          <cell r="C5">
            <v>7</v>
          </cell>
          <cell r="D5">
            <v>4</v>
          </cell>
          <cell r="E5">
            <v>8</v>
          </cell>
          <cell r="F5">
            <v>6.333333333333333</v>
          </cell>
        </row>
        <row r="6">
          <cell r="B6" t="str">
            <v>GOMEZ ESPERANZA</v>
          </cell>
          <cell r="C6">
            <v>9</v>
          </cell>
          <cell r="D6">
            <v>8</v>
          </cell>
          <cell r="E6">
            <v>2</v>
          </cell>
          <cell r="F6">
            <v>6.333333333333333</v>
          </cell>
        </row>
        <row r="7">
          <cell r="B7" t="str">
            <v>GONZALEZ LIZETH</v>
          </cell>
          <cell r="C7">
            <v>11</v>
          </cell>
          <cell r="D7">
            <v>5</v>
          </cell>
          <cell r="E7">
            <v>5</v>
          </cell>
          <cell r="F7">
            <v>7</v>
          </cell>
        </row>
        <row r="8">
          <cell r="B8" t="str">
            <v>GROSSO BRANLO</v>
          </cell>
          <cell r="C8">
            <v>1</v>
          </cell>
          <cell r="D8">
            <v>4</v>
          </cell>
          <cell r="E8">
            <v>4</v>
          </cell>
          <cell r="F8">
            <v>3</v>
          </cell>
        </row>
        <row r="9">
          <cell r="B9" t="str">
            <v>JARA CONSTANZA</v>
          </cell>
          <cell r="C9">
            <v>7</v>
          </cell>
          <cell r="D9">
            <v>2</v>
          </cell>
          <cell r="E9">
            <v>2</v>
          </cell>
          <cell r="F9">
            <v>3.6666666666666665</v>
          </cell>
        </row>
      </sheetData>
      <sheetData sheetId="7" refreshError="1">
        <row r="6">
          <cell r="B6" t="str">
            <v>GROSSO BRANLO</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RTADA"/>
      <sheetName val="FICHA TECNICA"/>
      <sheetName val="HISTORICOS GENERALES"/>
      <sheetName val="EVOLUTIVO POR ASESOR"/>
      <sheetName val="DINAMICA"/>
      <sheetName val="VALIDADOR"/>
      <sheetName val="DATOS GRAFICO"/>
      <sheetName val="GRAFICO DINAMICO"/>
      <sheetName val="EVOLUTIVO POR ASESOR VrS % CUMP"/>
      <sheetName val="PLANES DE ACCIÓN"/>
    </sheetNames>
    <sheetDataSet>
      <sheetData sheetId="0" refreshError="1"/>
      <sheetData sheetId="1" refreshError="1"/>
      <sheetData sheetId="2" refreshError="1"/>
      <sheetData sheetId="3"/>
      <sheetData sheetId="4" refreshError="1"/>
      <sheetData sheetId="5" refreshError="1">
        <row r="5">
          <cell r="B5" t="str">
            <v>ADRIANA MARCELA  PORRAS  ALVARADO</v>
          </cell>
        </row>
        <row r="6">
          <cell r="B6" t="str">
            <v>ALBA LUCIA   MARIN  FRANCO</v>
          </cell>
        </row>
        <row r="7">
          <cell r="B7" t="str">
            <v>ALVARO AUGUSTO  MORENO  IBARGUEN</v>
          </cell>
        </row>
        <row r="8">
          <cell r="B8" t="str">
            <v xml:space="preserve">CARLOS AUGUSTO  GONZALEZ  GONZALEZ </v>
          </cell>
        </row>
        <row r="9">
          <cell r="B9" t="str">
            <v>CARLOS HERNANDO  SAAVEDRA  LESMES</v>
          </cell>
        </row>
        <row r="10">
          <cell r="B10" t="str">
            <v xml:space="preserve">DARWIN ANTONIO ALMEIDA  BRIEVA </v>
          </cell>
        </row>
        <row r="11">
          <cell r="B11" t="str">
            <v>DEIVY DONAJIN  DURAN  GONZALEZ</v>
          </cell>
        </row>
        <row r="12">
          <cell r="B12" t="str">
            <v>DIANA ARTUNDUAGA   BELTRAN</v>
          </cell>
        </row>
        <row r="13">
          <cell r="B13" t="str">
            <v xml:space="preserve">DIANA CONTRERAS  ESPARZA </v>
          </cell>
        </row>
        <row r="14">
          <cell r="B14" t="str">
            <v xml:space="preserve">DIANA MERCEDES BARRERA  COGUA </v>
          </cell>
        </row>
        <row r="15">
          <cell r="B15" t="str">
            <v xml:space="preserve">DIANA ROCIO AREVALO  CARDENAS </v>
          </cell>
        </row>
        <row r="16">
          <cell r="B16" t="str">
            <v>EDITH JOHANNA   RODRIGUEZ  ALBARRACIN</v>
          </cell>
        </row>
        <row r="17">
          <cell r="B17" t="str">
            <v>FABIAN ALBERTO  GRANADOS  MURCIA</v>
          </cell>
        </row>
        <row r="18">
          <cell r="B18" t="str">
            <v>FABIAN ALEJANDRO  CANTOR  SANCHEZ</v>
          </cell>
        </row>
        <row r="19">
          <cell r="B19" t="str">
            <v>GINA PAOLA  FAJARDO  DUARTE</v>
          </cell>
        </row>
        <row r="20">
          <cell r="B20" t="str">
            <v>GLORIA TERESA BURBANO -</v>
          </cell>
        </row>
        <row r="21">
          <cell r="B21" t="str">
            <v>GREIS TATIANA CARDENAS CARDENAS</v>
          </cell>
        </row>
        <row r="22">
          <cell r="B22" t="str">
            <v>JEIMY PAOLA  GONZALEZ  PINZON</v>
          </cell>
        </row>
        <row r="23">
          <cell r="B23" t="str">
            <v xml:space="preserve">JESSICA ANDREA MARTINEZ  ALONSO </v>
          </cell>
        </row>
        <row r="24">
          <cell r="B24" t="str">
            <v>JOSE IGNACIO ZAMBRANO CASTILLO</v>
          </cell>
        </row>
        <row r="25">
          <cell r="B25" t="str">
            <v>JULIAN  CASTIBLANCO CASTILLO</v>
          </cell>
        </row>
        <row r="26">
          <cell r="B26" t="str">
            <v xml:space="preserve">JULIAN ALEXANER BORDA  LEGUIZAMON </v>
          </cell>
        </row>
        <row r="27">
          <cell r="B27" t="str">
            <v xml:space="preserve">LAUDY APONTE  CUBIDES </v>
          </cell>
        </row>
        <row r="28">
          <cell r="B28" t="str">
            <v>LILIANA PAOLA  NIÑO  FORERO</v>
          </cell>
        </row>
        <row r="29">
          <cell r="B29" t="str">
            <v>LINA PAOLA RUBIO -</v>
          </cell>
        </row>
        <row r="30">
          <cell r="B30" t="str">
            <v>LIZETH VANESSA   DELGADO  VELASQUEZ</v>
          </cell>
        </row>
        <row r="31">
          <cell r="B31" t="str">
            <v>MAGERLLY ZULEMA BOLAÑOS MEDINA</v>
          </cell>
        </row>
        <row r="32">
          <cell r="B32" t="str">
            <v>MARIA ELISA CARRANZA CUY</v>
          </cell>
        </row>
        <row r="33">
          <cell r="B33" t="str">
            <v xml:space="preserve">MARLY JOHANA ARIZA  CASTELLANOS </v>
          </cell>
        </row>
        <row r="34">
          <cell r="B34" t="str">
            <v>MAYERLY   FAJARDO  DUARTE</v>
          </cell>
        </row>
        <row r="35">
          <cell r="B35" t="str">
            <v>OSCAR ALEJANDRO  RODRIGUEZ  MURCIA</v>
          </cell>
        </row>
        <row r="36">
          <cell r="B36" t="str">
            <v>PIEDAD ROCIO  ARTUNGUAGA BELTRAN</v>
          </cell>
        </row>
        <row r="37">
          <cell r="B37" t="str">
            <v xml:space="preserve">RICARDO ANDRES CATELBLANCO  OTALORA </v>
          </cell>
        </row>
        <row r="38">
          <cell r="B38" t="str">
            <v>SANDRA MILENA CELY TRIVIÑO</v>
          </cell>
        </row>
        <row r="39">
          <cell r="B39" t="str">
            <v>SANDRA PATRICIA CIFUENTES MONTES</v>
          </cell>
        </row>
        <row r="40">
          <cell r="B40" t="str">
            <v xml:space="preserve">SANDRO RENE AMAYA  PARDO </v>
          </cell>
        </row>
        <row r="41">
          <cell r="B41" t="str">
            <v>SERGIO ANTONIO  KORI  CARDENAS</v>
          </cell>
        </row>
        <row r="42">
          <cell r="B42" t="str">
            <v xml:space="preserve">TATIANA ALVAREZ  URQUIJO </v>
          </cell>
        </row>
        <row r="43">
          <cell r="B43" t="str">
            <v xml:space="preserve">VIVIANA CASTILLO  VALDERRAMA </v>
          </cell>
        </row>
        <row r="44">
          <cell r="B44" t="str">
            <v>YEIMY LILIANA  SANCHEZ  CORTES</v>
          </cell>
        </row>
        <row r="45">
          <cell r="B45" t="str">
            <v>YERDLDY TATIANA  BLANCO  RUBIANO</v>
          </cell>
        </row>
        <row r="46">
          <cell r="B46" t="str">
            <v>MONICA MARIA ZAPATA QUIROGA</v>
          </cell>
        </row>
        <row r="47">
          <cell r="B47" t="str">
            <v>WILSON JESSID ZAPATA ORJUELA</v>
          </cell>
        </row>
        <row r="48">
          <cell r="B48" t="str">
            <v>AMANDA CORTES GONZALEZ</v>
          </cell>
        </row>
        <row r="49">
          <cell r="B49" t="str">
            <v>JORGE MAURICIO MARTINEZ  RUEDA</v>
          </cell>
        </row>
        <row r="50">
          <cell r="B50" t="str">
            <v xml:space="preserve">ALEXANDER MEJIA  VERA </v>
          </cell>
        </row>
        <row r="51">
          <cell r="B51" t="str">
            <v xml:space="preserve">YURI ANDREA MENDEZ  OLIVEROS </v>
          </cell>
        </row>
        <row r="52">
          <cell r="B52" t="str">
            <v>YOLANDA MORA MURCIA</v>
          </cell>
        </row>
        <row r="53">
          <cell r="B53" t="str">
            <v>PEDRO MIGUEL MOSQUERA OVALLE</v>
          </cell>
        </row>
        <row r="54">
          <cell r="B54" t="str">
            <v>LUZ STELLA OSPINA ZAPATA</v>
          </cell>
        </row>
        <row r="55">
          <cell r="B55" t="str">
            <v>CLAUDIA MARCELA PEDROZA TORRES</v>
          </cell>
        </row>
        <row r="56">
          <cell r="B56" t="str">
            <v>NAYIBE PULIDO MANRIQUE</v>
          </cell>
        </row>
        <row r="57">
          <cell r="B57" t="str">
            <v xml:space="preserve">SANDRA RAMIREZ  CARTAGENA </v>
          </cell>
        </row>
        <row r="58">
          <cell r="B58" t="str">
            <v>JORGE OCTAVIO RINCON NARANJO</v>
          </cell>
        </row>
        <row r="59">
          <cell r="B59" t="str">
            <v xml:space="preserve">DEISY AYMAR RODRIGUEZ  MANTILLA </v>
          </cell>
        </row>
        <row r="60">
          <cell r="B60" t="str">
            <v>EDWIN RODRIGUEZ MORALES</v>
          </cell>
        </row>
        <row r="61">
          <cell r="B61" t="str">
            <v>JESSICA PAOLA RUIZ MATEUS</v>
          </cell>
        </row>
        <row r="62">
          <cell r="B62" t="str">
            <v>JENIFFER CATALINA SANABRIA JIMENEZ</v>
          </cell>
        </row>
        <row r="63">
          <cell r="B63" t="str">
            <v>GUSTAVO ADOLFO SANTAMARIA ECHEVERRY</v>
          </cell>
        </row>
        <row r="64">
          <cell r="B64" t="str">
            <v>LUIS CARLOS  SUAREZ SILVA</v>
          </cell>
        </row>
        <row r="65">
          <cell r="B65" t="str">
            <v>OSCAR WILLIAM TELLEZ BERNAL</v>
          </cell>
        </row>
        <row r="66">
          <cell r="B66" t="str">
            <v>MAGDA YOLIMA TORRES --</v>
          </cell>
        </row>
        <row r="67">
          <cell r="B67" t="str">
            <v xml:space="preserve">JACQUELINE CORTES  GONZALEZ </v>
          </cell>
        </row>
        <row r="68">
          <cell r="B68" t="str">
            <v xml:space="preserve">DOLLY CRUZ  FORERO </v>
          </cell>
        </row>
        <row r="69">
          <cell r="B69" t="str">
            <v>MARIA LIZABETH  CRUZ --</v>
          </cell>
        </row>
        <row r="70">
          <cell r="B70" t="str">
            <v>YURI HASBLEIDY CRUZ CONTRERAS</v>
          </cell>
        </row>
        <row r="71">
          <cell r="B71" t="str">
            <v>FERNANDO CUERVO BARBOSA</v>
          </cell>
        </row>
        <row r="72">
          <cell r="B72" t="str">
            <v xml:space="preserve">GLORIA VIVIAN DELGADILLO  BASTO </v>
          </cell>
        </row>
        <row r="73">
          <cell r="B73" t="str">
            <v xml:space="preserve">JENIFER DIAZ  VELASCO </v>
          </cell>
        </row>
        <row r="74">
          <cell r="B74" t="str">
            <v>ALEXANDER ESPINOSA BETANCUR</v>
          </cell>
        </row>
        <row r="75">
          <cell r="B75" t="str">
            <v>ANGIE LILIANA GABANZO   -</v>
          </cell>
        </row>
        <row r="76">
          <cell r="B76" t="str">
            <v>FREDY JAIR GOMEZ PIZA</v>
          </cell>
        </row>
        <row r="77">
          <cell r="B77" t="str">
            <v>NOHORA YAMILE GONZALEZ CHAPARRO</v>
          </cell>
        </row>
        <row r="78">
          <cell r="B78" t="str">
            <v xml:space="preserve">VIVIANA GUERRERO  TOLENTINO </v>
          </cell>
        </row>
        <row r="79">
          <cell r="B79" t="str">
            <v xml:space="preserve">ESNEDA HERNANDEZ  GONZALEZ </v>
          </cell>
        </row>
        <row r="80">
          <cell r="B80" t="str">
            <v xml:space="preserve">HUYSMAN LAYDEN  MARCA </v>
          </cell>
        </row>
        <row r="81">
          <cell r="B81" t="str">
            <v xml:space="preserve">CESAR LIZARAZO  ARENAS </v>
          </cell>
        </row>
        <row r="82">
          <cell r="B82" t="str">
            <v xml:space="preserve">NESTOR RAUL LOZANO  CABALLERO </v>
          </cell>
        </row>
        <row r="83">
          <cell r="B83" t="str">
            <v xml:space="preserve">JENNY CAROLINA LUNA  CRISTANCHO </v>
          </cell>
        </row>
        <row r="84">
          <cell r="B84" t="str">
            <v xml:space="preserve">TATIANA TELLEZ  ROBELTO </v>
          </cell>
        </row>
        <row r="85">
          <cell r="B85" t="str">
            <v xml:space="preserve">SANDRA LILIANA TORRES  RIVERA </v>
          </cell>
        </row>
        <row r="86">
          <cell r="B86" t="str">
            <v>INGRID YISEL USSA CARRASQUILLA</v>
          </cell>
        </row>
        <row r="87">
          <cell r="B87" t="str">
            <v xml:space="preserve">YISED CRISTINA VELASQUEZ  VARGAS </v>
          </cell>
        </row>
        <row r="88">
          <cell r="B88" t="str">
            <v>HELBERT DANILO VIASUS   -</v>
          </cell>
        </row>
        <row r="89">
          <cell r="B89" t="str">
            <v>ZARATE HENOCK VILLANUEVA  -</v>
          </cell>
        </row>
        <row r="90">
          <cell r="B90" t="str">
            <v xml:space="preserve">LUZ ANGELA ZAMUDIO  IBAÑEZ </v>
          </cell>
        </row>
        <row r="91">
          <cell r="B91" t="str">
            <v xml:space="preserve">VICTOR ALEXIS RINCON  NARANJO </v>
          </cell>
        </row>
        <row r="92">
          <cell r="B92" t="str">
            <v>CRISTIAN LEONARDO RIVEROS HERRERA</v>
          </cell>
        </row>
        <row r="93">
          <cell r="B93" t="str">
            <v>RAFAEL ENRIQUE RUIZ   -</v>
          </cell>
        </row>
        <row r="94">
          <cell r="B94" t="str">
            <v>LUZ ADRIANA BLANCO DIAZ</v>
          </cell>
        </row>
        <row r="95">
          <cell r="B95" t="str">
            <v>INGRID JULIETH ORTIZ SILVA</v>
          </cell>
        </row>
      </sheetData>
      <sheetData sheetId="6" refreshError="1">
        <row r="3">
          <cell r="A3">
            <v>1</v>
          </cell>
          <cell r="B3" t="str">
            <v xml:space="preserve">DARWIN ANTONIO ALMEIDA  BRIEVA </v>
          </cell>
          <cell r="C3">
            <v>1</v>
          </cell>
          <cell r="D3" t="str">
            <v>02/09/2008</v>
          </cell>
          <cell r="E3" t="str">
            <v>08/09/2008</v>
          </cell>
          <cell r="F3" t="str">
            <v>11/09/2008</v>
          </cell>
          <cell r="G3" t="str">
            <v>12/09/2008</v>
          </cell>
          <cell r="H3" t="str">
            <v>17/09/2008</v>
          </cell>
          <cell r="I3" t="str">
            <v>19/09/2008</v>
          </cell>
          <cell r="J3" t="str">
            <v>24/09/2008</v>
          </cell>
          <cell r="K3" t="str">
            <v>27/09/2008</v>
          </cell>
          <cell r="L3" t="str">
            <v>29/09/2008</v>
          </cell>
          <cell r="M3" t="str">
            <v>29/09/2008</v>
          </cell>
        </row>
        <row r="4">
          <cell r="A4">
            <v>2</v>
          </cell>
          <cell r="B4" t="str">
            <v>Evaluador:</v>
          </cell>
          <cell r="C4">
            <v>2</v>
          </cell>
          <cell r="D4" t="str">
            <v>ZUBIETA DIAZ DIANA PAOLA</v>
          </cell>
          <cell r="E4" t="str">
            <v>ZUBIETA DIAZ DIANA PAOLA</v>
          </cell>
          <cell r="F4" t="str">
            <v>ZUBIETA DIAZ DIANA PAOLA</v>
          </cell>
          <cell r="G4" t="str">
            <v>PARRA DIAZ SANDRA MILENA</v>
          </cell>
          <cell r="H4" t="str">
            <v>ROMERO MARTINEZ MARLON ENRIQUE</v>
          </cell>
          <cell r="I4" t="str">
            <v>PARRA DIAZ SANDRA MILENA</v>
          </cell>
          <cell r="J4" t="str">
            <v>ZUBIETA DIAZ DIANA PAOLA</v>
          </cell>
          <cell r="K4" t="str">
            <v>PARRA DIAZ SANDRA MILENA</v>
          </cell>
          <cell r="L4" t="str">
            <v>QUIJANO VILLADA EDWIN FERNANDO</v>
          </cell>
          <cell r="M4" t="str">
            <v>PARRA DIAZ SANDRA MILENA</v>
          </cell>
        </row>
        <row r="5">
          <cell r="A5">
            <v>3</v>
          </cell>
          <cell r="B5" t="str">
            <v>NOTA:</v>
          </cell>
          <cell r="C5">
            <v>3</v>
          </cell>
          <cell r="D5">
            <v>10</v>
          </cell>
          <cell r="E5">
            <v>10</v>
          </cell>
          <cell r="F5">
            <v>9</v>
          </cell>
          <cell r="G5">
            <v>8.6</v>
          </cell>
          <cell r="H5">
            <v>10</v>
          </cell>
          <cell r="I5">
            <v>10</v>
          </cell>
          <cell r="J5">
            <v>10</v>
          </cell>
          <cell r="K5">
            <v>9.25</v>
          </cell>
          <cell r="L5">
            <v>10</v>
          </cell>
          <cell r="M5">
            <v>10</v>
          </cell>
        </row>
        <row r="6">
          <cell r="A6">
            <v>4</v>
          </cell>
          <cell r="B6" t="str">
            <v xml:space="preserve">TATIANA ALVAREZ  URQUIJO </v>
          </cell>
          <cell r="C6">
            <v>4</v>
          </cell>
          <cell r="D6" t="str">
            <v>03/09/2008</v>
          </cell>
          <cell r="E6" t="str">
            <v>10/09/2008</v>
          </cell>
          <cell r="F6" t="str">
            <v>11/09/2008</v>
          </cell>
          <cell r="G6" t="str">
            <v>12/09/2008</v>
          </cell>
          <cell r="H6" t="str">
            <v>17/09/2008</v>
          </cell>
          <cell r="I6" t="str">
            <v>19/09/2008</v>
          </cell>
          <cell r="J6" t="str">
            <v>27/09/2008</v>
          </cell>
          <cell r="K6" t="str">
            <v>27/09/2008</v>
          </cell>
          <cell r="L6" t="str">
            <v>29/09/2008</v>
          </cell>
          <cell r="M6" t="str">
            <v>29/09/2008</v>
          </cell>
        </row>
        <row r="7">
          <cell r="A7">
            <v>5</v>
          </cell>
          <cell r="B7" t="str">
            <v>Evaluador:</v>
          </cell>
          <cell r="C7">
            <v>5</v>
          </cell>
          <cell r="D7" t="str">
            <v>PARRA DIAZ SANDRA MILENA</v>
          </cell>
          <cell r="E7" t="str">
            <v>ZUBIETA DIAZ DIANA PAOLA</v>
          </cell>
          <cell r="F7" t="str">
            <v>ZUBIETA DIAZ DIANA PAOLA</v>
          </cell>
          <cell r="G7" t="str">
            <v>PARRA DIAZ SANDRA MILENA</v>
          </cell>
          <cell r="H7" t="str">
            <v>ROMERO MARTINEZ MARLON ENRIQUE</v>
          </cell>
          <cell r="I7" t="str">
            <v>PARRA DIAZ SANDRA MILENA</v>
          </cell>
          <cell r="J7" t="str">
            <v>PARRA DIAZ SANDRA MILENA</v>
          </cell>
          <cell r="K7" t="str">
            <v>PARRA DIAZ SANDRA MILENA</v>
          </cell>
          <cell r="L7" t="str">
            <v>QUIJANO VILLADA EDWIN FERNANDO</v>
          </cell>
          <cell r="M7" t="str">
            <v>PARRA DIAZ SANDRA MILENA</v>
          </cell>
        </row>
        <row r="8">
          <cell r="A8">
            <v>6</v>
          </cell>
          <cell r="B8" t="str">
            <v>NOTA:</v>
          </cell>
          <cell r="C8">
            <v>6</v>
          </cell>
          <cell r="D8">
            <v>6.5</v>
          </cell>
          <cell r="E8">
            <v>10</v>
          </cell>
          <cell r="F8">
            <v>8.82</v>
          </cell>
          <cell r="G8">
            <v>9</v>
          </cell>
          <cell r="H8">
            <v>8.6999999999999993</v>
          </cell>
          <cell r="I8">
            <v>9.3000000000000007</v>
          </cell>
          <cell r="J8">
            <v>9.6999999999999993</v>
          </cell>
          <cell r="K8">
            <v>10</v>
          </cell>
          <cell r="L8">
            <v>10</v>
          </cell>
          <cell r="M8">
            <v>9.6999999999999993</v>
          </cell>
        </row>
        <row r="9">
          <cell r="A9">
            <v>7</v>
          </cell>
          <cell r="B9" t="str">
            <v xml:space="preserve">SANDRO RENE AMAYA  PARDO </v>
          </cell>
          <cell r="C9">
            <v>7</v>
          </cell>
          <cell r="D9" t="str">
            <v>03/09/2008</v>
          </cell>
          <cell r="E9" t="str">
            <v>09/09/2008</v>
          </cell>
          <cell r="F9" t="str">
            <v>11/09/2008</v>
          </cell>
          <cell r="G9" t="str">
            <v>12/09/2008</v>
          </cell>
          <cell r="H9" t="str">
            <v>17/09/2008</v>
          </cell>
          <cell r="I9" t="str">
            <v>22/09/2008</v>
          </cell>
          <cell r="J9" t="str">
            <v>24/09/2008</v>
          </cell>
          <cell r="K9" t="str">
            <v>27/09/2008</v>
          </cell>
          <cell r="L9" t="str">
            <v>29/09/2008</v>
          </cell>
          <cell r="M9" t="str">
            <v>29/09/2008</v>
          </cell>
        </row>
        <row r="10">
          <cell r="A10">
            <v>8</v>
          </cell>
          <cell r="B10" t="str">
            <v>Evaluador:</v>
          </cell>
          <cell r="C10">
            <v>8</v>
          </cell>
          <cell r="D10" t="str">
            <v>ZUBIETA DIAZ DIANA PAOLA</v>
          </cell>
          <cell r="E10" t="str">
            <v>PARRA DIAZ SANDRA MILENA</v>
          </cell>
          <cell r="F10" t="str">
            <v>ZUBIETA DIAZ DIANA PAOLA</v>
          </cell>
          <cell r="G10" t="str">
            <v>PARRA DIAZ SANDRA MILENA</v>
          </cell>
          <cell r="H10" t="str">
            <v>ROMERO MARTINEZ MARLON ENRIQUE</v>
          </cell>
          <cell r="I10" t="str">
            <v>ZUBIETA DIAZ DIANA PAOLA</v>
          </cell>
          <cell r="J10" t="str">
            <v>ZUBIETA DIAZ DIANA PAOLA</v>
          </cell>
          <cell r="K10" t="str">
            <v>PARRA DIAZ SANDRA MILENA</v>
          </cell>
          <cell r="L10" t="str">
            <v>QUIJANO VILLADA EDWIN FERNANDO</v>
          </cell>
          <cell r="M10" t="str">
            <v>PARRA DIAZ SANDRA MILENA</v>
          </cell>
        </row>
        <row r="11">
          <cell r="A11">
            <v>9</v>
          </cell>
          <cell r="B11" t="str">
            <v>NOTA:</v>
          </cell>
          <cell r="C11">
            <v>9</v>
          </cell>
          <cell r="D11">
            <v>10</v>
          </cell>
          <cell r="E11">
            <v>6.6</v>
          </cell>
          <cell r="F11">
            <v>8.3000000000000007</v>
          </cell>
          <cell r="G11">
            <v>8.6</v>
          </cell>
          <cell r="H11">
            <v>9</v>
          </cell>
          <cell r="I11">
            <v>8.3000000000000007</v>
          </cell>
          <cell r="J11">
            <v>7.9</v>
          </cell>
          <cell r="K11">
            <v>7.3</v>
          </cell>
          <cell r="L11">
            <v>10</v>
          </cell>
          <cell r="M11">
            <v>7.7</v>
          </cell>
        </row>
        <row r="12">
          <cell r="A12">
            <v>10</v>
          </cell>
          <cell r="B12" t="str">
            <v xml:space="preserve">LAUDY APONTE  CUBIDES </v>
          </cell>
          <cell r="C12">
            <v>10</v>
          </cell>
          <cell r="D12" t="str">
            <v>05/09/2008</v>
          </cell>
          <cell r="E12" t="str">
            <v>10/09/2008</v>
          </cell>
          <cell r="F12" t="str">
            <v>11/09/2008</v>
          </cell>
          <cell r="G12" t="str">
            <v>15/09/2008</v>
          </cell>
          <cell r="H12" t="str">
            <v>20/09/2008</v>
          </cell>
          <cell r="I12" t="str">
            <v>25/09/2008</v>
          </cell>
          <cell r="J12" t="str">
            <v>30/09/2008</v>
          </cell>
          <cell r="K12" t="str">
            <v>30/09/2008</v>
          </cell>
          <cell r="L12">
            <v>39721</v>
          </cell>
        </row>
        <row r="13">
          <cell r="A13">
            <v>11</v>
          </cell>
          <cell r="B13" t="str">
            <v>Evaluador:</v>
          </cell>
          <cell r="C13">
            <v>11</v>
          </cell>
          <cell r="D13" t="str">
            <v>PARRA DIAZ SANDRA MILENA</v>
          </cell>
          <cell r="E13" t="str">
            <v>ZUBIETA DIAZ DIANA PAOLA</v>
          </cell>
          <cell r="F13" t="str">
            <v>PARRA DIAZ SANDRA MILENA</v>
          </cell>
          <cell r="G13" t="str">
            <v>ZUBIETA DIAZ DIANA PAOLA</v>
          </cell>
          <cell r="H13" t="str">
            <v>PARRA DIAZ SANDRA MILENA</v>
          </cell>
          <cell r="I13" t="str">
            <v>VALENCIA BALCEROS EDWIN ALEXANDER</v>
          </cell>
          <cell r="J13" t="str">
            <v>PARRA DIAZ SANDRA MILENA</v>
          </cell>
          <cell r="K13" t="str">
            <v>PARRA DIAZ SANDRA MILENA</v>
          </cell>
          <cell r="L13" t="str">
            <v>PARRA DIAZ SANDRA MILENA</v>
          </cell>
        </row>
        <row r="14">
          <cell r="A14">
            <v>12</v>
          </cell>
          <cell r="B14" t="str">
            <v>NOTA:</v>
          </cell>
          <cell r="C14">
            <v>12</v>
          </cell>
          <cell r="D14">
            <v>10</v>
          </cell>
          <cell r="E14">
            <v>9.1999999999999993</v>
          </cell>
          <cell r="F14">
            <v>8.3000000000000007</v>
          </cell>
          <cell r="G14">
            <v>8.3000000000000007</v>
          </cell>
          <cell r="H14">
            <v>8.8000000000000007</v>
          </cell>
          <cell r="I14">
            <v>10</v>
          </cell>
          <cell r="J14">
            <v>10</v>
          </cell>
          <cell r="K14">
            <v>7.6</v>
          </cell>
          <cell r="L14">
            <v>8.5</v>
          </cell>
        </row>
        <row r="15">
          <cell r="A15">
            <v>13</v>
          </cell>
          <cell r="B15" t="str">
            <v xml:space="preserve">DIANA ROCIO AREVALO  CARDENAS </v>
          </cell>
          <cell r="C15">
            <v>13</v>
          </cell>
          <cell r="D15" t="str">
            <v>03/09/2008</v>
          </cell>
          <cell r="E15" t="str">
            <v>10/09/2008</v>
          </cell>
          <cell r="F15" t="str">
            <v>15/09/2008</v>
          </cell>
          <cell r="G15" t="str">
            <v>15/09/2008</v>
          </cell>
          <cell r="H15" t="str">
            <v>18/09/2008</v>
          </cell>
          <cell r="I15" t="str">
            <v>20/09/2008</v>
          </cell>
          <cell r="J15" t="str">
            <v>25/09/2008</v>
          </cell>
          <cell r="K15" t="str">
            <v>27/09/2008</v>
          </cell>
          <cell r="L15" t="str">
            <v>29/09/2008</v>
          </cell>
        </row>
        <row r="16">
          <cell r="A16">
            <v>14</v>
          </cell>
          <cell r="B16" t="str">
            <v>Evaluador:</v>
          </cell>
          <cell r="C16">
            <v>14</v>
          </cell>
          <cell r="D16" t="str">
            <v>ZUBIETA DIAZ DIANA PAOLA</v>
          </cell>
          <cell r="E16" t="str">
            <v>ZUBIETA DIAZ DIANA PAOLA</v>
          </cell>
          <cell r="F16" t="str">
            <v>ZUBIETA DIAZ DIANA PAOLA</v>
          </cell>
          <cell r="G16" t="str">
            <v>ZUBIETA DIAZ DIANA PAOLA</v>
          </cell>
          <cell r="H16" t="str">
            <v>PARRA DIAZ SANDRA MILENA</v>
          </cell>
          <cell r="I16" t="str">
            <v>PARRA DIAZ SANDRA MILENA</v>
          </cell>
          <cell r="J16" t="str">
            <v>VALENCIA BALCEROS EDWIN ALEXANDER</v>
          </cell>
          <cell r="K16" t="str">
            <v>PARRA DIAZ SANDRA MILENA</v>
          </cell>
          <cell r="L16" t="str">
            <v>PARRA DIAZ SANDRA MILENA</v>
          </cell>
        </row>
        <row r="17">
          <cell r="A17">
            <v>15</v>
          </cell>
          <cell r="B17" t="str">
            <v>NOTA:</v>
          </cell>
          <cell r="C17">
            <v>15</v>
          </cell>
          <cell r="D17">
            <v>9.1999999999999993</v>
          </cell>
          <cell r="E17">
            <v>10</v>
          </cell>
          <cell r="F17">
            <v>8.0399999999999991</v>
          </cell>
          <cell r="G17">
            <v>8.3000000000000007</v>
          </cell>
          <cell r="H17">
            <v>7.9</v>
          </cell>
          <cell r="I17">
            <v>8</v>
          </cell>
          <cell r="J17">
            <v>10</v>
          </cell>
          <cell r="K17">
            <v>9.6999999999999993</v>
          </cell>
          <cell r="L17">
            <v>9.6999999999999993</v>
          </cell>
        </row>
        <row r="18">
          <cell r="A18">
            <v>16</v>
          </cell>
          <cell r="B18" t="str">
            <v xml:space="preserve">MARLY JOHANA ARIZA  CASTELLANOS </v>
          </cell>
          <cell r="C18">
            <v>16</v>
          </cell>
          <cell r="D18" t="str">
            <v>06/09/2008</v>
          </cell>
          <cell r="E18" t="str">
            <v>10/09/2008</v>
          </cell>
          <cell r="F18" t="str">
            <v>11/09/2008</v>
          </cell>
          <cell r="G18" t="str">
            <v>15/09/2008</v>
          </cell>
          <cell r="H18" t="str">
            <v>19/09/2008</v>
          </cell>
          <cell r="I18" t="str">
            <v>27/09/2008</v>
          </cell>
          <cell r="J18" t="str">
            <v>29/09/2008</v>
          </cell>
          <cell r="K18" t="str">
            <v>29/09/2008</v>
          </cell>
          <cell r="L18" t="str">
            <v>30/09/2008</v>
          </cell>
        </row>
        <row r="19">
          <cell r="A19">
            <v>17</v>
          </cell>
          <cell r="B19" t="str">
            <v>Evaluador:</v>
          </cell>
          <cell r="C19">
            <v>17</v>
          </cell>
          <cell r="D19" t="str">
            <v>PARRA DIAZ SANDRA MILENA</v>
          </cell>
          <cell r="E19" t="str">
            <v>ZUBIETA DIAZ DIANA PAOLA</v>
          </cell>
          <cell r="F19" t="str">
            <v>PARRA DIAZ SANDRA MILENA</v>
          </cell>
          <cell r="G19" t="str">
            <v>ZUBIETA DIAZ DIANA PAOLA</v>
          </cell>
          <cell r="H19" t="str">
            <v>PARRA DIAZ SANDRA MILENA</v>
          </cell>
          <cell r="I19" t="str">
            <v>PARRA DIAZ SANDRA MILENA</v>
          </cell>
          <cell r="J19" t="str">
            <v>QUIJANO VILLADA EDWIN FERNANDO</v>
          </cell>
          <cell r="K19" t="str">
            <v>PARRA DIAZ SANDRA MILENA</v>
          </cell>
          <cell r="L19" t="str">
            <v>PARRA DIAZ SANDRA MILENA</v>
          </cell>
        </row>
        <row r="20">
          <cell r="A20">
            <v>18</v>
          </cell>
          <cell r="B20" t="str">
            <v>NOTA:</v>
          </cell>
          <cell r="C20">
            <v>18</v>
          </cell>
          <cell r="D20">
            <v>10</v>
          </cell>
          <cell r="E20">
            <v>10</v>
          </cell>
          <cell r="F20">
            <v>9.6999999999999993</v>
          </cell>
          <cell r="G20">
            <v>8.3000000000000007</v>
          </cell>
          <cell r="H20">
            <v>10</v>
          </cell>
          <cell r="I20">
            <v>10</v>
          </cell>
          <cell r="J20">
            <v>10</v>
          </cell>
          <cell r="K20">
            <v>8.4</v>
          </cell>
          <cell r="L20">
            <v>10</v>
          </cell>
        </row>
        <row r="21">
          <cell r="A21">
            <v>19</v>
          </cell>
          <cell r="B21" t="str">
            <v>DIANA ARTUNDUAGA   BELTRAN</v>
          </cell>
          <cell r="C21">
            <v>19</v>
          </cell>
          <cell r="D21" t="str">
            <v>03/09/2008</v>
          </cell>
          <cell r="E21" t="str">
            <v>11/09/2008</v>
          </cell>
          <cell r="F21" t="str">
            <v>12/09/2008</v>
          </cell>
          <cell r="G21" t="str">
            <v>15/09/2008</v>
          </cell>
          <cell r="H21" t="str">
            <v>17/09/2008</v>
          </cell>
          <cell r="I21" t="str">
            <v>19/09/2008</v>
          </cell>
          <cell r="J21" t="str">
            <v>24/09/2008</v>
          </cell>
          <cell r="K21" t="str">
            <v>24/09/2008</v>
          </cell>
          <cell r="L21" t="str">
            <v>30/09/2008</v>
          </cell>
          <cell r="M21">
            <v>39721</v>
          </cell>
        </row>
        <row r="22">
          <cell r="A22">
            <v>20</v>
          </cell>
          <cell r="B22" t="str">
            <v>Evaluador:</v>
          </cell>
          <cell r="C22">
            <v>20</v>
          </cell>
          <cell r="D22" t="str">
            <v>PARRA DIAZ SANDRA MILENA</v>
          </cell>
          <cell r="E22" t="str">
            <v>PARRA DIAZ SANDRA MILENA</v>
          </cell>
          <cell r="F22" t="str">
            <v>ZUBIETA DIAZ DIANA PAOLA</v>
          </cell>
          <cell r="G22" t="str">
            <v>PARRA DIAZ SANDRA MILENA</v>
          </cell>
          <cell r="H22" t="str">
            <v>ROMERO MARTINEZ MARLON ENRIQUE</v>
          </cell>
          <cell r="I22" t="str">
            <v>PARRA DIAZ SANDRA MILENA</v>
          </cell>
          <cell r="J22" t="str">
            <v>ZUBIETA DIAZ DIANA PAOLA</v>
          </cell>
          <cell r="K22" t="str">
            <v>QUIJANO VILLADA EDWIN FERNANDO</v>
          </cell>
          <cell r="L22" t="str">
            <v>PARRA DIAZ SANDRA MILENA</v>
          </cell>
          <cell r="M22" t="str">
            <v>PARRA DIAZ SANDRA MILENA</v>
          </cell>
        </row>
        <row r="23">
          <cell r="A23">
            <v>21</v>
          </cell>
          <cell r="B23" t="str">
            <v>NOTA:</v>
          </cell>
          <cell r="C23">
            <v>21</v>
          </cell>
          <cell r="D23">
            <v>8.9</v>
          </cell>
          <cell r="E23">
            <v>9.6999999999999993</v>
          </cell>
          <cell r="F23">
            <v>9</v>
          </cell>
          <cell r="G23">
            <v>10</v>
          </cell>
          <cell r="H23">
            <v>10</v>
          </cell>
          <cell r="I23">
            <v>10</v>
          </cell>
          <cell r="J23">
            <v>10</v>
          </cell>
          <cell r="K23">
            <v>10</v>
          </cell>
          <cell r="L23">
            <v>10</v>
          </cell>
          <cell r="M23">
            <v>8.6</v>
          </cell>
        </row>
        <row r="24">
          <cell r="A24">
            <v>22</v>
          </cell>
          <cell r="B24" t="str">
            <v>PIEDAD ROCIO  ARTUNGUAGA BELTRAN</v>
          </cell>
          <cell r="C24">
            <v>22</v>
          </cell>
          <cell r="D24" t="str">
            <v>02/09/2008</v>
          </cell>
          <cell r="E24" t="str">
            <v>09/09/2008</v>
          </cell>
          <cell r="F24" t="str">
            <v>11/09/2008</v>
          </cell>
          <cell r="G24" t="str">
            <v>12/09/2008</v>
          </cell>
          <cell r="H24" t="str">
            <v>22/09/2008</v>
          </cell>
          <cell r="I24" t="str">
            <v>24/09/2008</v>
          </cell>
          <cell r="J24" t="str">
            <v>30/09/2008</v>
          </cell>
          <cell r="K24" t="str">
            <v>30/09/2008</v>
          </cell>
          <cell r="L24" t="str">
            <v>30/09/2008</v>
          </cell>
          <cell r="M24" t="str">
            <v>30/09/2008</v>
          </cell>
          <cell r="N24" t="str">
            <v>30/09/2008</v>
          </cell>
        </row>
        <row r="25">
          <cell r="A25">
            <v>23</v>
          </cell>
          <cell r="B25" t="str">
            <v>Evaluador:</v>
          </cell>
          <cell r="C25">
            <v>23</v>
          </cell>
          <cell r="D25" t="str">
            <v>ZUBIETA DIAZ DIANA PAOLA</v>
          </cell>
          <cell r="E25" t="str">
            <v>PARRA DIAZ SANDRA MILENA</v>
          </cell>
          <cell r="F25" t="str">
            <v>ZUBIETA DIAZ DIANA PAOLA</v>
          </cell>
          <cell r="G25" t="str">
            <v>PARRA DIAZ SANDRA MILENA</v>
          </cell>
          <cell r="H25" t="str">
            <v>ZUBIETA DIAZ DIANA PAOLA</v>
          </cell>
          <cell r="I25" t="str">
            <v>ZUBIETA DIAZ DIANA PAOLA</v>
          </cell>
          <cell r="J25" t="str">
            <v>PARRA DIAZ SANDRA MILENA</v>
          </cell>
          <cell r="K25" t="str">
            <v>QUIJANO VILLADA EDWIN FERNANDO</v>
          </cell>
          <cell r="L25" t="str">
            <v>PARRA DIAZ SANDRA MILENA</v>
          </cell>
          <cell r="M25" t="str">
            <v>ROMERO MARTINEZ MARLON ENRIQUE</v>
          </cell>
          <cell r="N25" t="str">
            <v>PARRA DIAZ SANDRA MILENA</v>
          </cell>
        </row>
        <row r="26">
          <cell r="A26">
            <v>24</v>
          </cell>
          <cell r="B26" t="str">
            <v>NOTA:</v>
          </cell>
          <cell r="C26">
            <v>24</v>
          </cell>
          <cell r="D26">
            <v>10</v>
          </cell>
          <cell r="E26">
            <v>10</v>
          </cell>
          <cell r="F26">
            <v>9.6999999999999993</v>
          </cell>
          <cell r="G26">
            <v>8.9</v>
          </cell>
          <cell r="H26">
            <v>8.3000000000000007</v>
          </cell>
          <cell r="I26">
            <v>8.3000000000000007</v>
          </cell>
          <cell r="J26">
            <v>7.3</v>
          </cell>
          <cell r="K26">
            <v>10</v>
          </cell>
          <cell r="L26">
            <v>7.7</v>
          </cell>
          <cell r="M26">
            <v>8.4</v>
          </cell>
          <cell r="N26">
            <v>7.3</v>
          </cell>
        </row>
        <row r="27">
          <cell r="A27">
            <v>25</v>
          </cell>
          <cell r="B27" t="str">
            <v xml:space="preserve">DIANA MERCEDES BARRERA  COGUA </v>
          </cell>
          <cell r="C27">
            <v>25</v>
          </cell>
          <cell r="D27" t="str">
            <v>06/09/2008</v>
          </cell>
          <cell r="E27" t="str">
            <v>09/09/2008</v>
          </cell>
          <cell r="F27" t="str">
            <v>11/09/2008</v>
          </cell>
          <cell r="G27" t="str">
            <v>12/09/2008</v>
          </cell>
          <cell r="H27" t="str">
            <v>17/09/2008</v>
          </cell>
          <cell r="I27" t="str">
            <v>22/09/2008</v>
          </cell>
          <cell r="J27" t="str">
            <v>24/09/2008</v>
          </cell>
          <cell r="K27" t="str">
            <v>24/09/2008</v>
          </cell>
          <cell r="L27" t="str">
            <v>30/09/2008</v>
          </cell>
          <cell r="M27" t="str">
            <v>30/09/2008</v>
          </cell>
        </row>
        <row r="28">
          <cell r="A28">
            <v>26</v>
          </cell>
          <cell r="B28" t="str">
            <v>Evaluador:</v>
          </cell>
          <cell r="C28">
            <v>26</v>
          </cell>
          <cell r="D28" t="str">
            <v>PARRA DIAZ SANDRA MILENA</v>
          </cell>
          <cell r="E28" t="str">
            <v>PARRA DIAZ SANDRA MILENA</v>
          </cell>
          <cell r="F28" t="str">
            <v>ZUBIETA DIAZ DIANA PAOLA</v>
          </cell>
          <cell r="G28" t="str">
            <v>PARRA DIAZ SANDRA MILENA</v>
          </cell>
          <cell r="H28" t="str">
            <v>ROMERO MARTINEZ MARLON ENRIQUE</v>
          </cell>
          <cell r="I28" t="str">
            <v>ZUBIETA DIAZ DIANA PAOLA</v>
          </cell>
          <cell r="J28" t="str">
            <v>ZUBIETA DIAZ DIANA PAOLA</v>
          </cell>
          <cell r="K28" t="str">
            <v>QUIJANO VILLADA EDWIN FERNANDO</v>
          </cell>
          <cell r="L28" t="str">
            <v>PARRA DIAZ SANDRA MILENA</v>
          </cell>
          <cell r="M28" t="str">
            <v>PARRA DIAZ SANDRA MILENA</v>
          </cell>
        </row>
        <row r="29">
          <cell r="A29">
            <v>27</v>
          </cell>
          <cell r="B29" t="str">
            <v>NOTA:</v>
          </cell>
          <cell r="C29">
            <v>27</v>
          </cell>
          <cell r="D29">
            <v>9.6999999999999993</v>
          </cell>
          <cell r="E29">
            <v>8.4</v>
          </cell>
          <cell r="F29">
            <v>9.6999999999999993</v>
          </cell>
          <cell r="G29">
            <v>8.86</v>
          </cell>
          <cell r="H29">
            <v>9</v>
          </cell>
          <cell r="I29">
            <v>8.3000000000000007</v>
          </cell>
          <cell r="J29">
            <v>9.3000000000000007</v>
          </cell>
          <cell r="K29">
            <v>10</v>
          </cell>
          <cell r="L29">
            <v>7.89</v>
          </cell>
          <cell r="M29">
            <v>9</v>
          </cell>
        </row>
        <row r="30">
          <cell r="A30">
            <v>28</v>
          </cell>
          <cell r="B30" t="str">
            <v>LUZ ADRIANA BLANCO DIAZ</v>
          </cell>
          <cell r="C30">
            <v>28</v>
          </cell>
          <cell r="D30" t="str">
            <v>25/09/2008</v>
          </cell>
          <cell r="E30" t="str">
            <v>27/09/2008</v>
          </cell>
          <cell r="F30" t="str">
            <v>30/09/2008</v>
          </cell>
        </row>
        <row r="31">
          <cell r="A31">
            <v>29</v>
          </cell>
          <cell r="B31" t="str">
            <v>Evaluador:</v>
          </cell>
          <cell r="C31">
            <v>29</v>
          </cell>
          <cell r="D31" t="str">
            <v>VALENCIA BALCEROS EDWIN ALEXANDER</v>
          </cell>
          <cell r="E31" t="str">
            <v>PARRA DIAZ SANDRA MILENA</v>
          </cell>
          <cell r="F31" t="str">
            <v>PARRA DIAZ SANDRA MILENA</v>
          </cell>
        </row>
        <row r="32">
          <cell r="A32">
            <v>30</v>
          </cell>
          <cell r="B32" t="str">
            <v>NOTA:</v>
          </cell>
          <cell r="C32">
            <v>30</v>
          </cell>
          <cell r="D32">
            <v>9.4</v>
          </cell>
          <cell r="E32">
            <v>7.3</v>
          </cell>
          <cell r="F32">
            <v>8.6</v>
          </cell>
        </row>
        <row r="33">
          <cell r="A33">
            <v>31</v>
          </cell>
          <cell r="B33" t="str">
            <v>YERDLDY TATIANA  BLANCO  RUBIANO</v>
          </cell>
          <cell r="C33">
            <v>31</v>
          </cell>
          <cell r="D33" t="str">
            <v>06/09/2008</v>
          </cell>
          <cell r="E33" t="str">
            <v>09/09/2008</v>
          </cell>
          <cell r="F33" t="str">
            <v>10/09/2008</v>
          </cell>
          <cell r="G33" t="str">
            <v>10/09/2008</v>
          </cell>
          <cell r="H33" t="str">
            <v>20/09/2008</v>
          </cell>
          <cell r="I33" t="str">
            <v>22/09/2008</v>
          </cell>
          <cell r="J33" t="str">
            <v>24/09/2008</v>
          </cell>
          <cell r="K33" t="str">
            <v>27/09/2008</v>
          </cell>
          <cell r="L33" t="str">
            <v>29/09/2008</v>
          </cell>
        </row>
        <row r="34">
          <cell r="A34">
            <v>32</v>
          </cell>
          <cell r="B34" t="str">
            <v>Evaluador:</v>
          </cell>
          <cell r="C34">
            <v>32</v>
          </cell>
          <cell r="D34" t="str">
            <v>PARRA DIAZ SANDRA MILENA</v>
          </cell>
          <cell r="E34" t="str">
            <v>ZUBIETA DIAZ DIANA PAOLA</v>
          </cell>
          <cell r="F34" t="str">
            <v>ZUBIETA DIAZ DIANA PAOLA</v>
          </cell>
          <cell r="G34" t="str">
            <v>PARRA DIAZ SANDRA MILENA</v>
          </cell>
          <cell r="H34" t="str">
            <v>ZUBIETA DIAZ DIANA PAOLA</v>
          </cell>
          <cell r="I34" t="str">
            <v>VALENCIA BALCEROS EDWIN ALEXANDER</v>
          </cell>
          <cell r="J34" t="str">
            <v>ZUBIETA DIAZ DIANA PAOLA</v>
          </cell>
          <cell r="K34" t="str">
            <v>PARRA DIAZ SANDRA MILENA</v>
          </cell>
          <cell r="L34" t="str">
            <v>PARRA DIAZ SANDRA MILENA</v>
          </cell>
        </row>
        <row r="35">
          <cell r="A35">
            <v>33</v>
          </cell>
          <cell r="B35" t="str">
            <v>NOTA:</v>
          </cell>
          <cell r="C35">
            <v>33</v>
          </cell>
          <cell r="D35">
            <v>6.9</v>
          </cell>
          <cell r="E35">
            <v>10</v>
          </cell>
          <cell r="F35">
            <v>10</v>
          </cell>
          <cell r="G35">
            <v>8.9</v>
          </cell>
          <cell r="H35">
            <v>8.3000000000000007</v>
          </cell>
          <cell r="I35">
            <v>8.6</v>
          </cell>
          <cell r="J35">
            <v>10</v>
          </cell>
          <cell r="K35">
            <v>4.5</v>
          </cell>
          <cell r="L35">
            <v>8.4</v>
          </cell>
        </row>
        <row r="36">
          <cell r="A36">
            <v>34</v>
          </cell>
          <cell r="B36" t="str">
            <v>MAGERLLY ZULEMA BOLAÑOS MEDINA</v>
          </cell>
          <cell r="C36">
            <v>34</v>
          </cell>
          <cell r="D36" t="str">
            <v>03/09/2008</v>
          </cell>
          <cell r="E36" t="str">
            <v>09/09/2008</v>
          </cell>
          <cell r="F36" t="str">
            <v>11/09/2008</v>
          </cell>
          <cell r="G36" t="str">
            <v>12/09/2008</v>
          </cell>
          <cell r="H36" t="str">
            <v>17/09/2008</v>
          </cell>
          <cell r="I36" t="str">
            <v>22/09/2008</v>
          </cell>
          <cell r="J36" t="str">
            <v>24/09/2008</v>
          </cell>
          <cell r="K36" t="str">
            <v>27/09/2008</v>
          </cell>
          <cell r="L36" t="str">
            <v>29/09/2008</v>
          </cell>
          <cell r="M36" t="str">
            <v>29/09/2008</v>
          </cell>
        </row>
        <row r="37">
          <cell r="A37">
            <v>35</v>
          </cell>
          <cell r="B37" t="str">
            <v>Evaluador:</v>
          </cell>
          <cell r="C37">
            <v>35</v>
          </cell>
          <cell r="D37" t="str">
            <v>PARRA DIAZ SANDRA MILENA</v>
          </cell>
          <cell r="E37" t="str">
            <v>PARRA DIAZ SANDRA MILENA</v>
          </cell>
          <cell r="F37" t="str">
            <v>ZUBIETA DIAZ DIANA PAOLA</v>
          </cell>
          <cell r="G37" t="str">
            <v>PARRA DIAZ SANDRA MILENA</v>
          </cell>
          <cell r="H37" t="str">
            <v>ROMERO MARTINEZ MARLON ENRIQUE</v>
          </cell>
          <cell r="I37" t="str">
            <v>ZUBIETA DIAZ DIANA PAOLA</v>
          </cell>
          <cell r="J37" t="str">
            <v>ZUBIETA DIAZ DIANA PAOLA</v>
          </cell>
          <cell r="K37" t="str">
            <v>PARRA DIAZ SANDRA MILENA</v>
          </cell>
          <cell r="L37" t="str">
            <v>QUIJANO VILLADA EDWIN FERNANDO</v>
          </cell>
          <cell r="M37" t="str">
            <v>PARRA DIAZ SANDRA MILENA</v>
          </cell>
        </row>
        <row r="38">
          <cell r="A38">
            <v>36</v>
          </cell>
          <cell r="B38" t="str">
            <v>NOTA:</v>
          </cell>
          <cell r="C38">
            <v>36</v>
          </cell>
          <cell r="D38">
            <v>10</v>
          </cell>
          <cell r="E38">
            <v>9.6999999999999993</v>
          </cell>
          <cell r="F38">
            <v>9.6999999999999993</v>
          </cell>
          <cell r="G38">
            <v>9.6</v>
          </cell>
          <cell r="H38">
            <v>9.6</v>
          </cell>
          <cell r="I38">
            <v>8.3000000000000007</v>
          </cell>
          <cell r="J38">
            <v>10</v>
          </cell>
          <cell r="K38">
            <v>9.6999999999999993</v>
          </cell>
          <cell r="L38">
            <v>10</v>
          </cell>
          <cell r="M38">
            <v>9.6999999999999993</v>
          </cell>
        </row>
        <row r="39">
          <cell r="A39">
            <v>37</v>
          </cell>
          <cell r="B39" t="str">
            <v xml:space="preserve">JULIAN ALEXANER BORDA  LEGUIZAMON </v>
          </cell>
          <cell r="C39">
            <v>37</v>
          </cell>
          <cell r="D39" t="str">
            <v>04/09/2008</v>
          </cell>
          <cell r="E39" t="str">
            <v>09/09/2008</v>
          </cell>
          <cell r="F39" t="str">
            <v>11/09/2008</v>
          </cell>
          <cell r="G39" t="str">
            <v>15/09/2008</v>
          </cell>
          <cell r="H39" t="str">
            <v>22/09/2008</v>
          </cell>
          <cell r="I39" t="str">
            <v>25/09/2008</v>
          </cell>
          <cell r="J39" t="str">
            <v>27/09/2008</v>
          </cell>
          <cell r="K39" t="str">
            <v>30/09/2008</v>
          </cell>
          <cell r="L39">
            <v>39721</v>
          </cell>
        </row>
        <row r="40">
          <cell r="A40">
            <v>38</v>
          </cell>
          <cell r="B40" t="str">
            <v>Evaluador:</v>
          </cell>
          <cell r="C40">
            <v>38</v>
          </cell>
          <cell r="D40" t="str">
            <v>PARRA DIAZ SANDRA MILENA</v>
          </cell>
          <cell r="E40" t="str">
            <v>ZUBIETA DIAZ DIANA PAOLA</v>
          </cell>
          <cell r="F40" t="str">
            <v>PARRA DIAZ SANDRA MILENA</v>
          </cell>
          <cell r="G40" t="str">
            <v>ZUBIETA DIAZ DIANA PAOLA</v>
          </cell>
          <cell r="H40" t="str">
            <v>ZUBIETA DIAZ DIANA PAOLA</v>
          </cell>
          <cell r="I40" t="str">
            <v>VALENCIA BALCEROS EDWIN ALEXANDER</v>
          </cell>
          <cell r="J40" t="str">
            <v>PARRA DIAZ SANDRA MILENA</v>
          </cell>
          <cell r="K40" t="str">
            <v>PARRA DIAZ SANDRA MILENA</v>
          </cell>
          <cell r="L40" t="str">
            <v>PARRA DIAZ SANDRA MILENA</v>
          </cell>
        </row>
        <row r="41">
          <cell r="A41">
            <v>39</v>
          </cell>
          <cell r="B41" t="str">
            <v>NOTA:</v>
          </cell>
          <cell r="C41">
            <v>39</v>
          </cell>
          <cell r="D41">
            <v>10</v>
          </cell>
          <cell r="E41">
            <v>9.6999999999999993</v>
          </cell>
          <cell r="F41">
            <v>10</v>
          </cell>
          <cell r="G41">
            <v>7.4</v>
          </cell>
          <cell r="H41">
            <v>9.3000000000000007</v>
          </cell>
          <cell r="I41">
            <v>9.4</v>
          </cell>
          <cell r="J41">
            <v>10</v>
          </cell>
          <cell r="K41">
            <v>8.6</v>
          </cell>
          <cell r="L41">
            <v>10</v>
          </cell>
        </row>
        <row r="42">
          <cell r="A42">
            <v>40</v>
          </cell>
          <cell r="B42" t="str">
            <v>GLORIA TERESA BURBANO -</v>
          </cell>
          <cell r="C42">
            <v>40</v>
          </cell>
          <cell r="D42" t="str">
            <v>06/09/2008</v>
          </cell>
          <cell r="E42" t="str">
            <v>09/09/2008</v>
          </cell>
          <cell r="F42" t="str">
            <v>11/09/2008</v>
          </cell>
          <cell r="G42" t="str">
            <v>12/09/2008</v>
          </cell>
          <cell r="H42" t="str">
            <v>16/09/2008</v>
          </cell>
          <cell r="I42" t="str">
            <v>22/09/2008</v>
          </cell>
          <cell r="J42" t="str">
            <v>26/09/2008</v>
          </cell>
          <cell r="K42" t="str">
            <v>29/09/2008</v>
          </cell>
          <cell r="L42" t="str">
            <v>30/09/2008</v>
          </cell>
          <cell r="M42" t="str">
            <v>30/09/2008</v>
          </cell>
          <cell r="N42" t="str">
            <v>30/09/2008</v>
          </cell>
        </row>
        <row r="43">
          <cell r="A43">
            <v>41</v>
          </cell>
          <cell r="B43" t="str">
            <v>Evaluador:</v>
          </cell>
          <cell r="C43">
            <v>41</v>
          </cell>
          <cell r="D43" t="str">
            <v>PARRA DIAZ SANDRA MILENA</v>
          </cell>
          <cell r="E43" t="str">
            <v>PARRA DIAZ SANDRA MILENA</v>
          </cell>
          <cell r="F43" t="str">
            <v>PARRA DIAZ SANDRA MILENA</v>
          </cell>
          <cell r="G43" t="str">
            <v>PARRA DIAZ SANDRA MILENA</v>
          </cell>
          <cell r="H43" t="str">
            <v>ROMERO MARTINEZ MARLON ENRIQUE</v>
          </cell>
          <cell r="I43" t="str">
            <v>ZUBIETA DIAZ DIANA PAOLA</v>
          </cell>
          <cell r="J43" t="str">
            <v>ZUBIETA DIAZ DIANA PAOLA</v>
          </cell>
          <cell r="K43" t="str">
            <v>QUIJANO VILLADA EDWIN FERNANDO</v>
          </cell>
          <cell r="L43" t="str">
            <v>PARRA DIAZ SANDRA MILENA</v>
          </cell>
          <cell r="M43" t="str">
            <v>PARRA DIAZ SANDRA MILENA</v>
          </cell>
          <cell r="N43" t="str">
            <v>QUIJANO VILLADA EDWIN FERNANDO</v>
          </cell>
        </row>
        <row r="44">
          <cell r="A44">
            <v>42</v>
          </cell>
          <cell r="B44" t="str">
            <v>NOTA:</v>
          </cell>
          <cell r="C44">
            <v>42</v>
          </cell>
          <cell r="D44">
            <v>9.6999999999999993</v>
          </cell>
          <cell r="E44">
            <v>8.6999999999999993</v>
          </cell>
          <cell r="F44">
            <v>9</v>
          </cell>
          <cell r="G44">
            <v>10</v>
          </cell>
          <cell r="H44">
            <v>8.6999999999999993</v>
          </cell>
          <cell r="I44">
            <v>8.3000000000000007</v>
          </cell>
          <cell r="J44">
            <v>10</v>
          </cell>
          <cell r="K44">
            <v>10</v>
          </cell>
          <cell r="L44">
            <v>9.3000000000000007</v>
          </cell>
          <cell r="M44">
            <v>7.6</v>
          </cell>
          <cell r="N44">
            <v>10</v>
          </cell>
        </row>
        <row r="45">
          <cell r="A45">
            <v>43</v>
          </cell>
          <cell r="B45" t="str">
            <v>GREIS TATIANA CARDENAS CARDENAS</v>
          </cell>
          <cell r="C45">
            <v>43</v>
          </cell>
          <cell r="D45" t="str">
            <v>04/09/2008</v>
          </cell>
          <cell r="E45" t="str">
            <v>09/09/2008</v>
          </cell>
          <cell r="F45" t="str">
            <v>11/09/2008</v>
          </cell>
          <cell r="G45" t="str">
            <v>12/09/2008</v>
          </cell>
          <cell r="H45" t="str">
            <v>18/09/2008</v>
          </cell>
          <cell r="I45" t="str">
            <v>22/09/2008</v>
          </cell>
        </row>
        <row r="46">
          <cell r="A46">
            <v>44</v>
          </cell>
          <cell r="B46" t="str">
            <v>Evaluador:</v>
          </cell>
          <cell r="C46">
            <v>44</v>
          </cell>
          <cell r="D46" t="str">
            <v>PARRA DIAZ SANDRA MILENA</v>
          </cell>
          <cell r="E46" t="str">
            <v>PARRA DIAZ SANDRA MILENA</v>
          </cell>
          <cell r="F46" t="str">
            <v>ZUBIETA DIAZ DIANA PAOLA</v>
          </cell>
          <cell r="G46" t="str">
            <v>PARRA DIAZ SANDRA MILENA</v>
          </cell>
          <cell r="H46" t="str">
            <v>ROMERO MARTINEZ MARLON ENRIQUE</v>
          </cell>
          <cell r="I46" t="str">
            <v>ZUBIETA DIAZ DIANA PAOLA</v>
          </cell>
        </row>
        <row r="47">
          <cell r="A47">
            <v>45</v>
          </cell>
          <cell r="B47" t="str">
            <v>NOTA:</v>
          </cell>
          <cell r="C47">
            <v>45</v>
          </cell>
          <cell r="D47">
            <v>10</v>
          </cell>
          <cell r="E47">
            <v>10</v>
          </cell>
          <cell r="F47">
            <v>9.6999999999999993</v>
          </cell>
          <cell r="G47">
            <v>7.66</v>
          </cell>
          <cell r="H47">
            <v>9</v>
          </cell>
          <cell r="I47">
            <v>8.3000000000000007</v>
          </cell>
        </row>
        <row r="48">
          <cell r="A48">
            <v>46</v>
          </cell>
          <cell r="B48" t="str">
            <v>MARIA ELISA CARRANZA CUY</v>
          </cell>
          <cell r="C48">
            <v>46</v>
          </cell>
          <cell r="D48" t="str">
            <v>04/09/2008</v>
          </cell>
          <cell r="E48" t="str">
            <v>09/09/2008</v>
          </cell>
          <cell r="F48" t="str">
            <v>15/09/2008</v>
          </cell>
          <cell r="G48" t="str">
            <v>15/09/2008</v>
          </cell>
          <cell r="H48" t="str">
            <v>18/09/2008</v>
          </cell>
          <cell r="I48" t="str">
            <v>22/09/2008</v>
          </cell>
          <cell r="J48" t="str">
            <v>22/09/2008</v>
          </cell>
          <cell r="K48" t="str">
            <v>29/09/2008</v>
          </cell>
          <cell r="L48" t="str">
            <v>30/09/2008</v>
          </cell>
          <cell r="M48">
            <v>39721</v>
          </cell>
        </row>
        <row r="49">
          <cell r="A49">
            <v>47</v>
          </cell>
          <cell r="B49" t="str">
            <v>Evaluador:</v>
          </cell>
          <cell r="C49">
            <v>47</v>
          </cell>
          <cell r="D49" t="str">
            <v>PARRA DIAZ SANDRA MILENA</v>
          </cell>
          <cell r="E49" t="str">
            <v>PARRA DIAZ SANDRA MILENA</v>
          </cell>
          <cell r="F49" t="str">
            <v>ZUBIETA DIAZ DIANA PAOLA</v>
          </cell>
          <cell r="G49" t="str">
            <v>PARRA DIAZ SANDRA MILENA</v>
          </cell>
          <cell r="H49" t="str">
            <v>ROMERO MARTINEZ MARLON ENRIQUE</v>
          </cell>
          <cell r="I49" t="str">
            <v>ZUBIETA DIAZ DIANA PAOLA</v>
          </cell>
          <cell r="J49" t="str">
            <v>ZUBIETA DIAZ DIANA PAOLA</v>
          </cell>
          <cell r="K49" t="str">
            <v>QUIJANO VILLADA EDWIN FERNANDO</v>
          </cell>
          <cell r="L49" t="str">
            <v>PARRA DIAZ SANDRA MILENA</v>
          </cell>
          <cell r="M49" t="str">
            <v>PARRA DIAZ SANDRA MILENA</v>
          </cell>
        </row>
        <row r="50">
          <cell r="A50">
            <v>48</v>
          </cell>
          <cell r="B50" t="str">
            <v>NOTA:</v>
          </cell>
          <cell r="C50">
            <v>48</v>
          </cell>
          <cell r="D50">
            <v>10</v>
          </cell>
          <cell r="E50">
            <v>10</v>
          </cell>
          <cell r="F50">
            <v>6.2</v>
          </cell>
          <cell r="G50">
            <v>6.8</v>
          </cell>
          <cell r="H50">
            <v>8.4</v>
          </cell>
          <cell r="I50">
            <v>9</v>
          </cell>
          <cell r="J50">
            <v>9</v>
          </cell>
          <cell r="K50">
            <v>10</v>
          </cell>
          <cell r="L50">
            <v>9.3000000000000007</v>
          </cell>
          <cell r="M50">
            <v>9.6</v>
          </cell>
        </row>
        <row r="51">
          <cell r="A51">
            <v>49</v>
          </cell>
          <cell r="B51" t="str">
            <v>FABIAN ALEJANDRO  CANTOR  SANCHEZ</v>
          </cell>
          <cell r="C51">
            <v>49</v>
          </cell>
          <cell r="D51" t="str">
            <v>06/09/2008</v>
          </cell>
          <cell r="E51" t="str">
            <v>09/09/2008</v>
          </cell>
          <cell r="F51" t="str">
            <v>10/09/2008</v>
          </cell>
          <cell r="G51" t="str">
            <v>10/09/2008</v>
          </cell>
          <cell r="H51" t="str">
            <v>20/09/2008</v>
          </cell>
          <cell r="I51" t="str">
            <v>24/09/2008</v>
          </cell>
          <cell r="J51" t="str">
            <v>24/09/2008</v>
          </cell>
          <cell r="K51" t="str">
            <v>27/09/2008</v>
          </cell>
          <cell r="L51" t="str">
            <v>29/09/2008</v>
          </cell>
        </row>
        <row r="52">
          <cell r="A52">
            <v>50</v>
          </cell>
          <cell r="B52" t="str">
            <v>Evaluador:</v>
          </cell>
          <cell r="C52">
            <v>50</v>
          </cell>
          <cell r="D52" t="str">
            <v>PARRA DIAZ SANDRA MILENA</v>
          </cell>
          <cell r="E52" t="str">
            <v>ZUBIETA DIAZ DIANA PAOLA</v>
          </cell>
          <cell r="F52" t="str">
            <v>ZUBIETA DIAZ DIANA PAOLA</v>
          </cell>
          <cell r="G52" t="str">
            <v>PARRA DIAZ SANDRA MILENA</v>
          </cell>
          <cell r="H52" t="str">
            <v>PARRA DIAZ SANDRA MILENA</v>
          </cell>
          <cell r="I52" t="str">
            <v>ZUBIETA DIAZ DIANA PAOLA</v>
          </cell>
          <cell r="J52" t="str">
            <v>VALENCIA BALCEROS EDWIN ALEXANDER</v>
          </cell>
          <cell r="K52" t="str">
            <v>PARRA DIAZ SANDRA MILENA</v>
          </cell>
          <cell r="L52" t="str">
            <v>PARRA DIAZ SANDRA MILENA</v>
          </cell>
        </row>
        <row r="53">
          <cell r="A53">
            <v>51</v>
          </cell>
          <cell r="B53" t="str">
            <v>NOTA:</v>
          </cell>
          <cell r="C53">
            <v>51</v>
          </cell>
          <cell r="D53">
            <v>4.5</v>
          </cell>
          <cell r="E53">
            <v>9.1999999999999993</v>
          </cell>
          <cell r="F53">
            <v>10</v>
          </cell>
          <cell r="G53">
            <v>9.3000000000000007</v>
          </cell>
          <cell r="H53">
            <v>0</v>
          </cell>
          <cell r="I53">
            <v>8.6</v>
          </cell>
          <cell r="J53">
            <v>9.3000000000000007</v>
          </cell>
          <cell r="K53">
            <v>9.6999999999999993</v>
          </cell>
          <cell r="L53">
            <v>7.7</v>
          </cell>
        </row>
        <row r="54">
          <cell r="A54">
            <v>52</v>
          </cell>
          <cell r="B54" t="str">
            <v>JULIAN  CASTIBLANCO CASTILLO</v>
          </cell>
          <cell r="C54">
            <v>52</v>
          </cell>
          <cell r="D54" t="str">
            <v>02/09/2008</v>
          </cell>
          <cell r="E54" t="str">
            <v>09/09/2008</v>
          </cell>
          <cell r="F54" t="str">
            <v>11/09/2008</v>
          </cell>
          <cell r="G54" t="str">
            <v>12/09/2008</v>
          </cell>
          <cell r="H54" t="str">
            <v>18/09/2008</v>
          </cell>
          <cell r="I54" t="str">
            <v>22/09/2008</v>
          </cell>
          <cell r="J54" t="str">
            <v>26/09/2008</v>
          </cell>
          <cell r="K54" t="str">
            <v>29/09/2008</v>
          </cell>
          <cell r="L54" t="str">
            <v>30/09/2008</v>
          </cell>
          <cell r="M54">
            <v>39721</v>
          </cell>
        </row>
        <row r="55">
          <cell r="A55">
            <v>53</v>
          </cell>
          <cell r="B55" t="str">
            <v>Evaluador:</v>
          </cell>
          <cell r="C55">
            <v>53</v>
          </cell>
          <cell r="D55" t="str">
            <v>ZUBIETA DIAZ DIANA PAOLA</v>
          </cell>
          <cell r="E55" t="str">
            <v>PARRA DIAZ SANDRA MILENA</v>
          </cell>
          <cell r="F55" t="str">
            <v>ZUBIETA DIAZ DIANA PAOLA</v>
          </cell>
          <cell r="G55" t="str">
            <v>PARRA DIAZ SANDRA MILENA</v>
          </cell>
          <cell r="H55" t="str">
            <v>ROMERO MARTINEZ MARLON ENRIQUE</v>
          </cell>
          <cell r="I55" t="str">
            <v>ZUBIETA DIAZ DIANA PAOLA</v>
          </cell>
          <cell r="J55" t="str">
            <v>ZUBIETA DIAZ DIANA PAOLA</v>
          </cell>
          <cell r="K55" t="str">
            <v>QUIJANO VILLADA EDWIN FERNANDO</v>
          </cell>
          <cell r="L55" t="str">
            <v>PARRA DIAZ SANDRA MILENA</v>
          </cell>
          <cell r="M55" t="str">
            <v>PARRA DIAZ SANDRA MILENA</v>
          </cell>
        </row>
        <row r="56">
          <cell r="A56">
            <v>54</v>
          </cell>
          <cell r="B56" t="str">
            <v>NOTA:</v>
          </cell>
          <cell r="C56">
            <v>54</v>
          </cell>
          <cell r="D56">
            <v>10</v>
          </cell>
          <cell r="E56">
            <v>10</v>
          </cell>
          <cell r="F56">
            <v>9.6999999999999993</v>
          </cell>
          <cell r="G56">
            <v>8.6</v>
          </cell>
          <cell r="H56">
            <v>9.1</v>
          </cell>
          <cell r="I56">
            <v>10</v>
          </cell>
          <cell r="J56">
            <v>10</v>
          </cell>
          <cell r="K56">
            <v>10</v>
          </cell>
          <cell r="L56">
            <v>8.6</v>
          </cell>
          <cell r="M56">
            <v>8.1999999999999993</v>
          </cell>
        </row>
        <row r="57">
          <cell r="A57">
            <v>55</v>
          </cell>
          <cell r="B57" t="str">
            <v xml:space="preserve">VIVIANA CASTILLO  VALDERRAMA </v>
          </cell>
          <cell r="C57">
            <v>55</v>
          </cell>
          <cell r="D57" t="str">
            <v>06/09/2008</v>
          </cell>
          <cell r="E57" t="str">
            <v>09/09/2008</v>
          </cell>
          <cell r="F57" t="str">
            <v>12/09/2008</v>
          </cell>
          <cell r="G57" t="str">
            <v>15/09/2008</v>
          </cell>
          <cell r="H57" t="str">
            <v>22/09/2008</v>
          </cell>
          <cell r="I57" t="str">
            <v>22/09/2008</v>
          </cell>
          <cell r="J57" t="str">
            <v>22/09/2008</v>
          </cell>
          <cell r="K57" t="str">
            <v>30/09/2008</v>
          </cell>
          <cell r="L57">
            <v>39721</v>
          </cell>
          <cell r="M57">
            <v>39721</v>
          </cell>
        </row>
        <row r="58">
          <cell r="A58">
            <v>56</v>
          </cell>
          <cell r="B58" t="str">
            <v>Evaluador:</v>
          </cell>
          <cell r="C58">
            <v>56</v>
          </cell>
          <cell r="D58" t="str">
            <v>PARRA DIAZ SANDRA MILENA</v>
          </cell>
          <cell r="E58" t="str">
            <v>PARRA DIAZ SANDRA MILENA</v>
          </cell>
          <cell r="F58" t="str">
            <v>PARRA DIAZ SANDRA MILENA</v>
          </cell>
          <cell r="G58" t="str">
            <v>PARRA DIAZ SANDRA MILENA</v>
          </cell>
          <cell r="H58" t="str">
            <v>ZUBIETA DIAZ DIANA PAOLA</v>
          </cell>
          <cell r="I58" t="str">
            <v>QUIJANO VILLADA EDWIN FERNANDO</v>
          </cell>
          <cell r="J58" t="str">
            <v>ROMERO MARTINEZ MARLON ENRIQUE</v>
          </cell>
          <cell r="K58" t="str">
            <v>PARRA DIAZ SANDRA MILENA</v>
          </cell>
          <cell r="L58" t="str">
            <v>PARRA DIAZ SANDRA MILENA</v>
          </cell>
          <cell r="M58" t="str">
            <v>PARRA DIAZ SANDRA MILENA</v>
          </cell>
        </row>
        <row r="59">
          <cell r="A59">
            <v>57</v>
          </cell>
          <cell r="B59" t="str">
            <v>NOTA:</v>
          </cell>
          <cell r="C59">
            <v>57</v>
          </cell>
          <cell r="D59">
            <v>9.6999999999999993</v>
          </cell>
          <cell r="E59">
            <v>9.1999999999999993</v>
          </cell>
          <cell r="F59">
            <v>10</v>
          </cell>
          <cell r="G59">
            <v>10</v>
          </cell>
          <cell r="H59">
            <v>8.3000000000000007</v>
          </cell>
          <cell r="I59">
            <v>10</v>
          </cell>
          <cell r="J59">
            <v>8.6999999999999993</v>
          </cell>
          <cell r="K59">
            <v>10</v>
          </cell>
          <cell r="L59">
            <v>10</v>
          </cell>
          <cell r="M59">
            <v>4.5</v>
          </cell>
        </row>
        <row r="60">
          <cell r="A60">
            <v>58</v>
          </cell>
          <cell r="B60" t="str">
            <v xml:space="preserve">RICARDO ANDRES CATELBLANCO  OTALORA </v>
          </cell>
          <cell r="C60">
            <v>58</v>
          </cell>
          <cell r="D60" t="str">
            <v>08/09/2008</v>
          </cell>
          <cell r="E60" t="str">
            <v>09/09/2008</v>
          </cell>
          <cell r="F60" t="str">
            <v>11/09/2008</v>
          </cell>
          <cell r="G60" t="str">
            <v>15/09/2008</v>
          </cell>
          <cell r="H60" t="str">
            <v>22/09/2008</v>
          </cell>
          <cell r="I60" t="str">
            <v>26/09/2008</v>
          </cell>
          <cell r="J60" t="str">
            <v>30/09/2008</v>
          </cell>
          <cell r="K60">
            <v>39721</v>
          </cell>
          <cell r="L60">
            <v>39721</v>
          </cell>
        </row>
        <row r="61">
          <cell r="A61">
            <v>59</v>
          </cell>
          <cell r="B61" t="str">
            <v>Evaluador:</v>
          </cell>
          <cell r="C61">
            <v>59</v>
          </cell>
          <cell r="D61" t="str">
            <v>ZUBIETA DIAZ DIANA PAOLA</v>
          </cell>
          <cell r="E61" t="str">
            <v>ZUBIETA DIAZ DIANA PAOLA</v>
          </cell>
          <cell r="F61" t="str">
            <v>PARRA DIAZ SANDRA MILENA</v>
          </cell>
          <cell r="G61" t="str">
            <v>ZUBIETA DIAZ DIANA PAOLA</v>
          </cell>
          <cell r="H61" t="str">
            <v>ZUBIETA DIAZ DIANA PAOLA</v>
          </cell>
          <cell r="I61" t="str">
            <v>VALENCIA BALCEROS EDWIN ALEXANDER</v>
          </cell>
          <cell r="J61" t="str">
            <v>PARRA DIAZ SANDRA MILENA</v>
          </cell>
          <cell r="K61" t="str">
            <v>PARRA DIAZ SANDRA MILENA</v>
          </cell>
          <cell r="L61" t="str">
            <v>PARRA DIAZ SANDRA MILENA</v>
          </cell>
        </row>
        <row r="62">
          <cell r="A62">
            <v>60</v>
          </cell>
          <cell r="B62" t="str">
            <v>NOTA:</v>
          </cell>
          <cell r="C62">
            <v>60</v>
          </cell>
          <cell r="D62">
            <v>10</v>
          </cell>
          <cell r="E62">
            <v>10</v>
          </cell>
          <cell r="F62">
            <v>8.6</v>
          </cell>
          <cell r="G62">
            <v>8.6</v>
          </cell>
          <cell r="H62">
            <v>8.3000000000000007</v>
          </cell>
          <cell r="I62">
            <v>9.6999999999999993</v>
          </cell>
          <cell r="J62">
            <v>10</v>
          </cell>
          <cell r="K62">
            <v>9.6999999999999993</v>
          </cell>
          <cell r="L62">
            <v>8.48</v>
          </cell>
        </row>
        <row r="63">
          <cell r="A63">
            <v>61</v>
          </cell>
          <cell r="B63" t="str">
            <v>SANDRA MILENA CELY TRIVIÑO</v>
          </cell>
          <cell r="C63">
            <v>61</v>
          </cell>
          <cell r="D63" t="str">
            <v>05/09/2008</v>
          </cell>
          <cell r="E63" t="str">
            <v>10/09/2008</v>
          </cell>
          <cell r="F63" t="str">
            <v>11/09/2008</v>
          </cell>
          <cell r="G63" t="str">
            <v>12/09/2008</v>
          </cell>
          <cell r="H63" t="str">
            <v>22/09/2008</v>
          </cell>
          <cell r="I63" t="str">
            <v>22/09/2008</v>
          </cell>
          <cell r="J63" t="str">
            <v>22/09/2008</v>
          </cell>
          <cell r="K63" t="str">
            <v>26/09/2008</v>
          </cell>
          <cell r="L63" t="str">
            <v>30/09/2008</v>
          </cell>
          <cell r="M63">
            <v>39721</v>
          </cell>
        </row>
        <row r="64">
          <cell r="A64">
            <v>62</v>
          </cell>
          <cell r="B64" t="str">
            <v>Evaluador:</v>
          </cell>
          <cell r="C64">
            <v>62</v>
          </cell>
          <cell r="D64" t="str">
            <v>ZUBIETA DIAZ DIANA PAOLA</v>
          </cell>
          <cell r="E64" t="str">
            <v>ZUBIETA DIAZ DIANA PAOLA</v>
          </cell>
          <cell r="F64" t="str">
            <v>ZUBIETA DIAZ DIANA PAOLA</v>
          </cell>
          <cell r="G64" t="str">
            <v>PARRA DIAZ SANDRA MILENA</v>
          </cell>
          <cell r="H64" t="str">
            <v>QUIJANO VILLADA EDWIN FERNANDO</v>
          </cell>
          <cell r="I64" t="str">
            <v>ZUBIETA DIAZ DIANA PAOLA</v>
          </cell>
          <cell r="J64" t="str">
            <v>ROMERO MARTINEZ MARLON ENRIQUE</v>
          </cell>
          <cell r="K64" t="str">
            <v>ZUBIETA DIAZ DIANA PAOLA</v>
          </cell>
          <cell r="L64" t="str">
            <v>PARRA DIAZ SANDRA MILENA</v>
          </cell>
          <cell r="M64" t="str">
            <v>PARRA DIAZ SANDRA MILENA</v>
          </cell>
        </row>
        <row r="65">
          <cell r="A65">
            <v>63</v>
          </cell>
          <cell r="B65" t="str">
            <v>NOTA:</v>
          </cell>
          <cell r="C65">
            <v>63</v>
          </cell>
          <cell r="D65">
            <v>10</v>
          </cell>
          <cell r="E65">
            <v>10</v>
          </cell>
          <cell r="F65">
            <v>9</v>
          </cell>
          <cell r="G65">
            <v>9.3000000000000007</v>
          </cell>
          <cell r="H65">
            <v>10</v>
          </cell>
          <cell r="I65">
            <v>9.6999999999999993</v>
          </cell>
          <cell r="J65">
            <v>8.8000000000000007</v>
          </cell>
          <cell r="K65">
            <v>9.6999999999999993</v>
          </cell>
          <cell r="L65">
            <v>10</v>
          </cell>
          <cell r="M65">
            <v>10</v>
          </cell>
        </row>
        <row r="66">
          <cell r="A66">
            <v>64</v>
          </cell>
          <cell r="B66" t="str">
            <v>SANDRA PATRICIA CIFUENTES MONTES</v>
          </cell>
          <cell r="C66">
            <v>64</v>
          </cell>
          <cell r="D66" t="str">
            <v>05/09/2008</v>
          </cell>
          <cell r="E66" t="str">
            <v>10/09/2008</v>
          </cell>
          <cell r="F66" t="str">
            <v>11/09/2008</v>
          </cell>
          <cell r="G66" t="str">
            <v>12/09/2008</v>
          </cell>
          <cell r="H66" t="str">
            <v>22/09/2008</v>
          </cell>
          <cell r="I66" t="str">
            <v>22/09/2008</v>
          </cell>
          <cell r="J66" t="str">
            <v>22/09/2008</v>
          </cell>
          <cell r="K66" t="str">
            <v>26/09/2008</v>
          </cell>
          <cell r="L66" t="str">
            <v>30/09/2008</v>
          </cell>
          <cell r="M66">
            <v>39721</v>
          </cell>
        </row>
        <row r="67">
          <cell r="A67">
            <v>65</v>
          </cell>
          <cell r="B67" t="str">
            <v>Evaluador:</v>
          </cell>
          <cell r="C67">
            <v>65</v>
          </cell>
          <cell r="D67" t="str">
            <v>ZUBIETA DIAZ DIANA PAOLA</v>
          </cell>
          <cell r="E67" t="str">
            <v>ZUBIETA DIAZ DIANA PAOLA</v>
          </cell>
          <cell r="F67" t="str">
            <v>ZUBIETA DIAZ DIANA PAOLA</v>
          </cell>
          <cell r="G67" t="str">
            <v>PARRA DIAZ SANDRA MILENA</v>
          </cell>
          <cell r="H67" t="str">
            <v>QUIJANO VILLADA EDWIN FERNANDO</v>
          </cell>
          <cell r="I67" t="str">
            <v>ZUBIETA DIAZ DIANA PAOLA</v>
          </cell>
          <cell r="J67" t="str">
            <v>ROMERO MARTINEZ MARLON ENRIQUE</v>
          </cell>
          <cell r="K67" t="str">
            <v>ZUBIETA DIAZ DIANA PAOLA</v>
          </cell>
          <cell r="L67" t="str">
            <v>PARRA DIAZ SANDRA MILENA</v>
          </cell>
          <cell r="M67" t="str">
            <v>PARRA DIAZ SANDRA MILENA</v>
          </cell>
        </row>
        <row r="68">
          <cell r="A68">
            <v>66</v>
          </cell>
          <cell r="B68" t="str">
            <v>NOTA:</v>
          </cell>
          <cell r="C68">
            <v>66</v>
          </cell>
          <cell r="D68">
            <v>9.6999999999999993</v>
          </cell>
          <cell r="E68">
            <v>9.6999999999999993</v>
          </cell>
          <cell r="F68">
            <v>9.6999999999999993</v>
          </cell>
          <cell r="G68">
            <v>10</v>
          </cell>
          <cell r="H68">
            <v>10</v>
          </cell>
          <cell r="I68">
            <v>8.3000000000000007</v>
          </cell>
          <cell r="J68">
            <v>9.1</v>
          </cell>
          <cell r="K68">
            <v>9.8000000000000007</v>
          </cell>
          <cell r="L68">
            <v>8.9</v>
          </cell>
          <cell r="M68">
            <v>10</v>
          </cell>
        </row>
        <row r="69">
          <cell r="A69">
            <v>67</v>
          </cell>
          <cell r="B69" t="str">
            <v xml:space="preserve">DIANA CONTRERAS  ESPARZA </v>
          </cell>
          <cell r="C69">
            <v>67</v>
          </cell>
          <cell r="D69" t="str">
            <v>08/09/2008</v>
          </cell>
          <cell r="E69" t="str">
            <v>10/09/2008</v>
          </cell>
          <cell r="F69" t="str">
            <v>11/09/2008</v>
          </cell>
          <cell r="G69" t="str">
            <v>15/09/2008</v>
          </cell>
          <cell r="H69" t="str">
            <v>22/09/2008</v>
          </cell>
          <cell r="I69" t="str">
            <v>26/09/2008</v>
          </cell>
          <cell r="J69" t="str">
            <v>30/09/2008</v>
          </cell>
          <cell r="K69">
            <v>39721</v>
          </cell>
          <cell r="L69">
            <v>39721</v>
          </cell>
        </row>
        <row r="70">
          <cell r="A70">
            <v>68</v>
          </cell>
          <cell r="B70" t="str">
            <v>Evaluador:</v>
          </cell>
          <cell r="C70">
            <v>68</v>
          </cell>
          <cell r="D70" t="str">
            <v>ZUBIETA DIAZ DIANA PAOLA</v>
          </cell>
          <cell r="E70" t="str">
            <v>ZUBIETA DIAZ DIANA PAOLA</v>
          </cell>
          <cell r="F70" t="str">
            <v>PARRA DIAZ SANDRA MILENA</v>
          </cell>
          <cell r="G70" t="str">
            <v>ZUBIETA DIAZ DIANA PAOLA</v>
          </cell>
          <cell r="H70" t="str">
            <v>ZUBIETA DIAZ DIANA PAOLA</v>
          </cell>
          <cell r="I70" t="str">
            <v>VALENCIA BALCEROS EDWIN ALEXANDER</v>
          </cell>
          <cell r="J70" t="str">
            <v>PARRA DIAZ SANDRA MILENA</v>
          </cell>
          <cell r="K70" t="str">
            <v>PARRA DIAZ SANDRA MILENA</v>
          </cell>
          <cell r="L70" t="str">
            <v>PARRA DIAZ SANDRA MILENA</v>
          </cell>
        </row>
        <row r="71">
          <cell r="A71">
            <v>69</v>
          </cell>
          <cell r="B71" t="str">
            <v>NOTA:</v>
          </cell>
          <cell r="C71">
            <v>69</v>
          </cell>
          <cell r="D71">
            <v>10</v>
          </cell>
          <cell r="E71">
            <v>10</v>
          </cell>
          <cell r="F71">
            <v>8.3000000000000007</v>
          </cell>
          <cell r="G71">
            <v>8.3000000000000007</v>
          </cell>
          <cell r="H71">
            <v>9.5</v>
          </cell>
          <cell r="I71">
            <v>9.4</v>
          </cell>
          <cell r="J71">
            <v>7.9</v>
          </cell>
          <cell r="K71">
            <v>8.6</v>
          </cell>
          <cell r="L71">
            <v>8.6</v>
          </cell>
        </row>
        <row r="72">
          <cell r="A72">
            <v>70</v>
          </cell>
          <cell r="B72" t="str">
            <v>AMANDA CORTES GONZALEZ</v>
          </cell>
          <cell r="C72">
            <v>70</v>
          </cell>
          <cell r="D72" t="str">
            <v>06/09/2008</v>
          </cell>
          <cell r="E72" t="str">
            <v>10/09/2008</v>
          </cell>
          <cell r="F72" t="str">
            <v>12/09/2008</v>
          </cell>
          <cell r="G72" t="str">
            <v>12/09/2008</v>
          </cell>
          <cell r="H72" t="str">
            <v>22/09/2008</v>
          </cell>
          <cell r="I72" t="str">
            <v>22/09/2008</v>
          </cell>
          <cell r="J72" t="str">
            <v>22/09/2008</v>
          </cell>
          <cell r="K72" t="str">
            <v>26/09/2008</v>
          </cell>
          <cell r="L72" t="str">
            <v>30/09/2008</v>
          </cell>
          <cell r="M72">
            <v>39721</v>
          </cell>
        </row>
        <row r="73">
          <cell r="A73">
            <v>71</v>
          </cell>
          <cell r="B73" t="str">
            <v>Evaluador:</v>
          </cell>
          <cell r="C73">
            <v>71</v>
          </cell>
          <cell r="D73" t="str">
            <v>PARRA DIAZ SANDRA MILENA</v>
          </cell>
          <cell r="E73" t="str">
            <v>ZUBIETA DIAZ DIANA PAOLA</v>
          </cell>
          <cell r="F73" t="str">
            <v>ZUBIETA DIAZ DIANA PAOLA</v>
          </cell>
          <cell r="G73" t="str">
            <v>PARRA DIAZ SANDRA MILENA</v>
          </cell>
          <cell r="H73" t="str">
            <v>QUIJANO VILLADA EDWIN FERNANDO</v>
          </cell>
          <cell r="I73" t="str">
            <v>ZUBIETA DIAZ DIANA PAOLA</v>
          </cell>
          <cell r="J73" t="str">
            <v>ROMERO MARTINEZ MARLON ENRIQUE</v>
          </cell>
          <cell r="K73" t="str">
            <v>ZUBIETA DIAZ DIANA PAOLA</v>
          </cell>
          <cell r="L73" t="str">
            <v>PARRA DIAZ SANDRA MILENA</v>
          </cell>
          <cell r="M73" t="str">
            <v>PARRA DIAZ SANDRA MILENA</v>
          </cell>
        </row>
        <row r="74">
          <cell r="A74">
            <v>72</v>
          </cell>
          <cell r="B74" t="str">
            <v>NOTA:</v>
          </cell>
          <cell r="C74">
            <v>72</v>
          </cell>
          <cell r="D74">
            <v>9.3000000000000007</v>
          </cell>
          <cell r="E74">
            <v>9.6999999999999993</v>
          </cell>
          <cell r="F74">
            <v>7.9</v>
          </cell>
          <cell r="G74">
            <v>10</v>
          </cell>
          <cell r="H74">
            <v>10</v>
          </cell>
          <cell r="I74">
            <v>9.6999999999999993</v>
          </cell>
          <cell r="J74">
            <v>9</v>
          </cell>
          <cell r="K74">
            <v>8.1</v>
          </cell>
          <cell r="L74">
            <v>10</v>
          </cell>
          <cell r="M74">
            <v>9.6999999999999993</v>
          </cell>
        </row>
        <row r="75">
          <cell r="A75">
            <v>73</v>
          </cell>
          <cell r="B75" t="str">
            <v xml:space="preserve">JACQUELINE CORTES  GONZALEZ </v>
          </cell>
          <cell r="C75">
            <v>73</v>
          </cell>
          <cell r="D75" t="str">
            <v>06/09/2008</v>
          </cell>
          <cell r="E75" t="str">
            <v>15/09/2008</v>
          </cell>
          <cell r="F75" t="str">
            <v>22/09/2008</v>
          </cell>
          <cell r="G75" t="str">
            <v>22/09/2008</v>
          </cell>
          <cell r="H75" t="str">
            <v>23/09/2008</v>
          </cell>
          <cell r="I75" t="str">
            <v>26/09/2008</v>
          </cell>
          <cell r="J75" t="str">
            <v>30/09/2008</v>
          </cell>
          <cell r="K75">
            <v>39721</v>
          </cell>
        </row>
        <row r="76">
          <cell r="A76">
            <v>74</v>
          </cell>
          <cell r="B76" t="str">
            <v>Evaluador:</v>
          </cell>
          <cell r="C76">
            <v>74</v>
          </cell>
          <cell r="D76" t="str">
            <v>PARRA DIAZ SANDRA MILENA</v>
          </cell>
          <cell r="E76" t="str">
            <v>ZUBIETA DIAZ DIANA PAOLA</v>
          </cell>
          <cell r="F76" t="str">
            <v>QUIJANO VILLADA EDWIN FERNANDO</v>
          </cell>
          <cell r="G76" t="str">
            <v>ZUBIETA DIAZ DIANA PAOLA</v>
          </cell>
          <cell r="H76" t="str">
            <v>ROMERO MARTINEZ MARLON ENRIQUE</v>
          </cell>
          <cell r="I76" t="str">
            <v>ZUBIETA DIAZ DIANA PAOLA</v>
          </cell>
          <cell r="J76" t="str">
            <v>PARRA DIAZ SANDRA MILENA</v>
          </cell>
          <cell r="K76" t="str">
            <v>PARRA DIAZ SANDRA MILENA</v>
          </cell>
        </row>
        <row r="77">
          <cell r="A77">
            <v>75</v>
          </cell>
          <cell r="B77" t="str">
            <v>NOTA:</v>
          </cell>
          <cell r="C77">
            <v>75</v>
          </cell>
          <cell r="D77">
            <v>9</v>
          </cell>
          <cell r="E77">
            <v>8.3000000000000007</v>
          </cell>
          <cell r="F77">
            <v>10</v>
          </cell>
          <cell r="G77">
            <v>9.6999999999999993</v>
          </cell>
          <cell r="H77">
            <v>10</v>
          </cell>
          <cell r="I77">
            <v>7.2</v>
          </cell>
          <cell r="J77">
            <v>10</v>
          </cell>
          <cell r="K77">
            <v>6.6</v>
          </cell>
        </row>
        <row r="78">
          <cell r="A78">
            <v>76</v>
          </cell>
          <cell r="B78" t="str">
            <v xml:space="preserve">DOLLY CRUZ  FORERO </v>
          </cell>
          <cell r="C78">
            <v>76</v>
          </cell>
          <cell r="D78" t="str">
            <v>04/09/2008</v>
          </cell>
          <cell r="E78" t="str">
            <v>10/09/2008</v>
          </cell>
          <cell r="F78" t="str">
            <v>11/09/2008</v>
          </cell>
          <cell r="G78" t="str">
            <v>15/09/2008</v>
          </cell>
          <cell r="H78" t="str">
            <v>20/09/2008</v>
          </cell>
          <cell r="I78" t="str">
            <v>26/09/2008</v>
          </cell>
          <cell r="J78" t="str">
            <v>30/09/2008</v>
          </cell>
          <cell r="K78">
            <v>39721</v>
          </cell>
        </row>
        <row r="79">
          <cell r="A79">
            <v>77</v>
          </cell>
          <cell r="B79" t="str">
            <v>Evaluador:</v>
          </cell>
          <cell r="C79">
            <v>77</v>
          </cell>
          <cell r="D79" t="str">
            <v>PARRA DIAZ SANDRA MILENA</v>
          </cell>
          <cell r="E79" t="str">
            <v>PARRA DIAZ SANDRA MILENA</v>
          </cell>
          <cell r="F79" t="str">
            <v>PARRA DIAZ SANDRA MILENA</v>
          </cell>
          <cell r="G79" t="str">
            <v>ZUBIETA DIAZ DIANA PAOLA</v>
          </cell>
          <cell r="H79" t="str">
            <v>ZUBIETA DIAZ DIANA PAOLA</v>
          </cell>
          <cell r="I79" t="str">
            <v>VALENCIA BALCEROS EDWIN ALEXANDER</v>
          </cell>
          <cell r="J79" t="str">
            <v>PARRA DIAZ SANDRA MILENA</v>
          </cell>
          <cell r="K79" t="str">
            <v>PARRA DIAZ SANDRA MILENA</v>
          </cell>
        </row>
        <row r="80">
          <cell r="A80">
            <v>78</v>
          </cell>
          <cell r="B80" t="str">
            <v>NOTA:</v>
          </cell>
          <cell r="C80">
            <v>78</v>
          </cell>
          <cell r="D80">
            <v>8</v>
          </cell>
          <cell r="E80">
            <v>6.6</v>
          </cell>
          <cell r="F80">
            <v>8.1999999999999993</v>
          </cell>
          <cell r="G80">
            <v>8.3000000000000007</v>
          </cell>
          <cell r="H80">
            <v>8</v>
          </cell>
          <cell r="I80">
            <v>9.4</v>
          </cell>
          <cell r="J80">
            <v>8.3000000000000007</v>
          </cell>
          <cell r="K80">
            <v>7.3</v>
          </cell>
        </row>
        <row r="81">
          <cell r="A81">
            <v>79</v>
          </cell>
          <cell r="B81" t="str">
            <v>MARIA LIZABETH  CRUZ --</v>
          </cell>
          <cell r="C81">
            <v>79</v>
          </cell>
          <cell r="D81" t="str">
            <v>06/09/2008</v>
          </cell>
          <cell r="E81" t="str">
            <v>08/09/2008</v>
          </cell>
          <cell r="F81" t="str">
            <v>11/09/2008</v>
          </cell>
          <cell r="G81" t="str">
            <v>15/09/2008</v>
          </cell>
          <cell r="H81" t="str">
            <v>17/09/2008</v>
          </cell>
          <cell r="I81" t="str">
            <v>22/09/2008</v>
          </cell>
          <cell r="J81" t="str">
            <v>30/09/2008</v>
          </cell>
          <cell r="K81">
            <v>39721</v>
          </cell>
        </row>
        <row r="82">
          <cell r="A82">
            <v>80</v>
          </cell>
          <cell r="B82" t="str">
            <v>Evaluador:</v>
          </cell>
          <cell r="C82">
            <v>80</v>
          </cell>
          <cell r="D82" t="str">
            <v>PARRA DIAZ SANDRA MILENA</v>
          </cell>
          <cell r="E82" t="str">
            <v>ZUBIETA DIAZ DIANA PAOLA</v>
          </cell>
          <cell r="F82" t="str">
            <v>ZUBIETA DIAZ DIANA PAOLA</v>
          </cell>
          <cell r="G82" t="str">
            <v>PARRA DIAZ SANDRA MILENA</v>
          </cell>
          <cell r="H82" t="str">
            <v>ZUBIETA DIAZ DIANA PAOLA</v>
          </cell>
          <cell r="I82" t="str">
            <v>ROMERO MARTINEZ MARLON ENRIQUE</v>
          </cell>
          <cell r="J82" t="str">
            <v>PARRA DIAZ SANDRA MILENA</v>
          </cell>
          <cell r="K82" t="str">
            <v>PARRA DIAZ SANDRA MILENA</v>
          </cell>
        </row>
        <row r="83">
          <cell r="A83">
            <v>81</v>
          </cell>
          <cell r="B83" t="str">
            <v>NOTA:</v>
          </cell>
          <cell r="C83">
            <v>81</v>
          </cell>
          <cell r="D83">
            <v>0</v>
          </cell>
          <cell r="E83">
            <v>9.6999999999999993</v>
          </cell>
          <cell r="F83">
            <v>9.6999999999999993</v>
          </cell>
          <cell r="G83">
            <v>9.6</v>
          </cell>
          <cell r="H83">
            <v>8.3000000000000007</v>
          </cell>
          <cell r="I83">
            <v>7.9</v>
          </cell>
          <cell r="J83">
            <v>0</v>
          </cell>
          <cell r="K83">
            <v>5.9</v>
          </cell>
        </row>
        <row r="84">
          <cell r="A84">
            <v>82</v>
          </cell>
          <cell r="B84" t="str">
            <v>YURI HASBLEIDY CRUZ CONTRERAS</v>
          </cell>
          <cell r="C84">
            <v>82</v>
          </cell>
          <cell r="D84" t="str">
            <v>05/09/2008</v>
          </cell>
          <cell r="E84" t="str">
            <v>10/09/2008</v>
          </cell>
        </row>
        <row r="85">
          <cell r="A85">
            <v>83</v>
          </cell>
          <cell r="B85" t="str">
            <v>Evaluador:</v>
          </cell>
          <cell r="C85">
            <v>83</v>
          </cell>
          <cell r="D85" t="str">
            <v>ZUBIETA DIAZ DIANA PAOLA</v>
          </cell>
          <cell r="E85" t="str">
            <v>ZUBIETA DIAZ DIANA PAOLA</v>
          </cell>
        </row>
        <row r="86">
          <cell r="A86">
            <v>84</v>
          </cell>
          <cell r="B86" t="str">
            <v>NOTA:</v>
          </cell>
          <cell r="C86">
            <v>84</v>
          </cell>
          <cell r="D86">
            <v>10</v>
          </cell>
          <cell r="E86">
            <v>10</v>
          </cell>
        </row>
        <row r="87">
          <cell r="A87">
            <v>85</v>
          </cell>
          <cell r="B87" t="str">
            <v>FERNANDO CUERVO BARBOSA</v>
          </cell>
          <cell r="C87">
            <v>85</v>
          </cell>
          <cell r="D87" t="str">
            <v>05/09/2008</v>
          </cell>
          <cell r="E87" t="str">
            <v>10/09/2008</v>
          </cell>
          <cell r="F87" t="str">
            <v>12/09/2008</v>
          </cell>
          <cell r="G87" t="str">
            <v>15/09/2008</v>
          </cell>
          <cell r="H87" t="str">
            <v>22/09/2008</v>
          </cell>
          <cell r="I87" t="str">
            <v>23/09/2008</v>
          </cell>
          <cell r="J87" t="str">
            <v>29/09/2008</v>
          </cell>
          <cell r="K87" t="str">
            <v>30/09/2008</v>
          </cell>
          <cell r="L87">
            <v>39721</v>
          </cell>
        </row>
        <row r="88">
          <cell r="A88">
            <v>86</v>
          </cell>
          <cell r="B88" t="str">
            <v>Evaluador:</v>
          </cell>
          <cell r="C88">
            <v>86</v>
          </cell>
          <cell r="D88" t="str">
            <v>ZUBIETA DIAZ DIANA PAOLA</v>
          </cell>
          <cell r="E88" t="str">
            <v>ZUBIETA DIAZ DIANA PAOLA</v>
          </cell>
          <cell r="F88" t="str">
            <v>ZUBIETA DIAZ DIANA PAOLA</v>
          </cell>
          <cell r="G88" t="str">
            <v>PARRA DIAZ SANDRA MILENA</v>
          </cell>
          <cell r="H88" t="str">
            <v>ZUBIETA DIAZ DIANA PAOLA</v>
          </cell>
          <cell r="I88" t="str">
            <v>ROMERO MARTINEZ MARLON ENRIQUE</v>
          </cell>
          <cell r="J88" t="str">
            <v>QUIJANO VILLADA EDWIN FERNANDO</v>
          </cell>
          <cell r="K88" t="str">
            <v>PARRA DIAZ SANDRA MILENA</v>
          </cell>
          <cell r="L88" t="str">
            <v>PARRA DIAZ SANDRA MILENA</v>
          </cell>
        </row>
        <row r="89">
          <cell r="A89">
            <v>87</v>
          </cell>
          <cell r="B89" t="str">
            <v>NOTA:</v>
          </cell>
          <cell r="C89">
            <v>87</v>
          </cell>
          <cell r="D89">
            <v>10</v>
          </cell>
          <cell r="E89">
            <v>9.6999999999999993</v>
          </cell>
          <cell r="F89">
            <v>9.6999999999999993</v>
          </cell>
          <cell r="G89">
            <v>7.9</v>
          </cell>
          <cell r="H89">
            <v>9.6999999999999993</v>
          </cell>
          <cell r="I89">
            <v>9.3000000000000007</v>
          </cell>
          <cell r="J89">
            <v>10</v>
          </cell>
          <cell r="K89">
            <v>8.91</v>
          </cell>
          <cell r="L89">
            <v>8</v>
          </cell>
        </row>
        <row r="90">
          <cell r="A90">
            <v>88</v>
          </cell>
          <cell r="B90" t="str">
            <v>LIZETH VANESSA   DELGADO  VELASQUEZ</v>
          </cell>
          <cell r="C90">
            <v>88</v>
          </cell>
          <cell r="D90" t="str">
            <v>06/09/2008</v>
          </cell>
          <cell r="E90" t="str">
            <v>08/09/2008</v>
          </cell>
          <cell r="F90" t="str">
            <v>09/09/2008</v>
          </cell>
          <cell r="G90" t="str">
            <v>10/09/2008</v>
          </cell>
          <cell r="H90" t="str">
            <v>20/09/2008</v>
          </cell>
          <cell r="I90" t="str">
            <v>22/09/2008</v>
          </cell>
          <cell r="J90" t="str">
            <v>24/09/2008</v>
          </cell>
          <cell r="K90" t="str">
            <v>27/09/2008</v>
          </cell>
          <cell r="L90" t="str">
            <v>29/09/2008</v>
          </cell>
        </row>
        <row r="91">
          <cell r="A91">
            <v>89</v>
          </cell>
          <cell r="B91" t="str">
            <v>Evaluador:</v>
          </cell>
          <cell r="C91">
            <v>89</v>
          </cell>
          <cell r="D91" t="str">
            <v>PARRA DIAZ SANDRA MILENA</v>
          </cell>
          <cell r="E91" t="str">
            <v>ZUBIETA DIAZ DIANA PAOLA</v>
          </cell>
          <cell r="F91" t="str">
            <v>ZUBIETA DIAZ DIANA PAOLA</v>
          </cell>
          <cell r="G91" t="str">
            <v>ZUBIETA DIAZ DIANA PAOLA</v>
          </cell>
          <cell r="H91" t="str">
            <v>ZUBIETA DIAZ DIANA PAOLA</v>
          </cell>
          <cell r="I91" t="str">
            <v>VALENCIA BALCEROS EDWIN ALEXANDER</v>
          </cell>
          <cell r="J91" t="str">
            <v>ZUBIETA DIAZ DIANA PAOLA</v>
          </cell>
          <cell r="K91" t="str">
            <v>PARRA DIAZ SANDRA MILENA</v>
          </cell>
          <cell r="L91" t="str">
            <v>PARRA DIAZ SANDRA MILENA</v>
          </cell>
        </row>
        <row r="92">
          <cell r="A92">
            <v>90</v>
          </cell>
          <cell r="B92" t="str">
            <v>NOTA:</v>
          </cell>
          <cell r="C92">
            <v>90</v>
          </cell>
          <cell r="D92">
            <v>10</v>
          </cell>
          <cell r="E92">
            <v>10</v>
          </cell>
          <cell r="F92">
            <v>9.6999999999999993</v>
          </cell>
          <cell r="G92">
            <v>10</v>
          </cell>
          <cell r="H92">
            <v>7.6</v>
          </cell>
          <cell r="I92">
            <v>8.9</v>
          </cell>
          <cell r="J92">
            <v>8.3000000000000007</v>
          </cell>
          <cell r="K92">
            <v>7.3</v>
          </cell>
          <cell r="L92">
            <v>6.4</v>
          </cell>
        </row>
        <row r="93">
          <cell r="A93">
            <v>91</v>
          </cell>
          <cell r="B93" t="str">
            <v xml:space="preserve">GLORIA VIVIAN DELGADILLO  BASTO </v>
          </cell>
          <cell r="C93">
            <v>91</v>
          </cell>
          <cell r="D93" t="str">
            <v>04/09/2008</v>
          </cell>
          <cell r="E93" t="str">
            <v>10/09/2008</v>
          </cell>
          <cell r="F93" t="str">
            <v>11/09/2008</v>
          </cell>
          <cell r="G93" t="str">
            <v>15/09/2008</v>
          </cell>
          <cell r="H93" t="str">
            <v>22/09/2008</v>
          </cell>
          <cell r="I93" t="str">
            <v>26/09/2008</v>
          </cell>
          <cell r="J93" t="str">
            <v>30/09/2008</v>
          </cell>
          <cell r="K93">
            <v>39721</v>
          </cell>
        </row>
        <row r="94">
          <cell r="A94">
            <v>92</v>
          </cell>
          <cell r="B94" t="str">
            <v>Evaluador:</v>
          </cell>
          <cell r="C94">
            <v>92</v>
          </cell>
          <cell r="D94" t="str">
            <v>PARRA DIAZ SANDRA MILENA</v>
          </cell>
          <cell r="E94" t="str">
            <v>PARRA DIAZ SANDRA MILENA</v>
          </cell>
          <cell r="F94" t="str">
            <v>PARRA DIAZ SANDRA MILENA</v>
          </cell>
          <cell r="G94" t="str">
            <v>ZUBIETA DIAZ DIANA PAOLA</v>
          </cell>
          <cell r="H94" t="str">
            <v>ZUBIETA DIAZ DIANA PAOLA</v>
          </cell>
          <cell r="I94" t="str">
            <v>VALENCIA BALCEROS EDWIN ALEXANDER</v>
          </cell>
          <cell r="J94" t="str">
            <v>PARRA DIAZ SANDRA MILENA</v>
          </cell>
          <cell r="K94" t="str">
            <v>PARRA DIAZ SANDRA MILENA</v>
          </cell>
        </row>
        <row r="95">
          <cell r="A95">
            <v>93</v>
          </cell>
          <cell r="B95" t="str">
            <v>NOTA:</v>
          </cell>
          <cell r="C95">
            <v>93</v>
          </cell>
          <cell r="D95">
            <v>10</v>
          </cell>
          <cell r="E95">
            <v>10</v>
          </cell>
          <cell r="F95">
            <v>8.6</v>
          </cell>
          <cell r="G95">
            <v>8.3000000000000007</v>
          </cell>
          <cell r="H95">
            <v>8.3000000000000007</v>
          </cell>
          <cell r="I95">
            <v>10</v>
          </cell>
          <cell r="J95">
            <v>7.8</v>
          </cell>
          <cell r="K95">
            <v>9.6999999999999993</v>
          </cell>
        </row>
        <row r="96">
          <cell r="A96">
            <v>94</v>
          </cell>
          <cell r="B96" t="str">
            <v xml:space="preserve">JENIFER DIAZ  VELASCO </v>
          </cell>
          <cell r="C96">
            <v>94</v>
          </cell>
          <cell r="D96" t="str">
            <v>08/09/2008</v>
          </cell>
          <cell r="E96" t="str">
            <v>10/09/2008</v>
          </cell>
          <cell r="F96" t="str">
            <v>10/09/2008</v>
          </cell>
          <cell r="G96" t="str">
            <v>11/09/2008</v>
          </cell>
          <cell r="H96" t="str">
            <v>22/09/2008</v>
          </cell>
          <cell r="I96" t="str">
            <v>23/09/2008</v>
          </cell>
          <cell r="J96" t="str">
            <v>29/09/2008</v>
          </cell>
          <cell r="K96" t="str">
            <v>30/09/2008</v>
          </cell>
          <cell r="L96">
            <v>39721</v>
          </cell>
        </row>
        <row r="97">
          <cell r="A97">
            <v>95</v>
          </cell>
          <cell r="B97" t="str">
            <v>Evaluador:</v>
          </cell>
          <cell r="C97">
            <v>95</v>
          </cell>
          <cell r="D97" t="str">
            <v>ZUBIETA DIAZ DIANA PAOLA</v>
          </cell>
          <cell r="E97" t="str">
            <v>PARRA DIAZ SANDRA MILENA</v>
          </cell>
          <cell r="F97" t="str">
            <v>ZUBIETA DIAZ DIANA PAOLA</v>
          </cell>
          <cell r="G97" t="str">
            <v>ZUBIETA DIAZ DIANA PAOLA</v>
          </cell>
          <cell r="H97" t="str">
            <v>ZUBIETA DIAZ DIANA PAOLA</v>
          </cell>
          <cell r="I97" t="str">
            <v>ROMERO MARTINEZ MARLON ENRIQUE</v>
          </cell>
          <cell r="J97" t="str">
            <v>QUIJANO VILLADA EDWIN FERNANDO</v>
          </cell>
          <cell r="K97" t="str">
            <v>PARRA DIAZ SANDRA MILENA</v>
          </cell>
          <cell r="L97" t="str">
            <v>PARRA DIAZ SANDRA MILENA</v>
          </cell>
        </row>
        <row r="98">
          <cell r="A98">
            <v>96</v>
          </cell>
          <cell r="B98" t="str">
            <v>NOTA:</v>
          </cell>
          <cell r="C98">
            <v>96</v>
          </cell>
          <cell r="D98">
            <v>10</v>
          </cell>
          <cell r="E98">
            <v>8.5</v>
          </cell>
          <cell r="F98">
            <v>9</v>
          </cell>
          <cell r="G98">
            <v>9</v>
          </cell>
          <cell r="H98">
            <v>8.6</v>
          </cell>
          <cell r="I98">
            <v>9.3000000000000007</v>
          </cell>
          <cell r="J98">
            <v>10</v>
          </cell>
          <cell r="K98">
            <v>9.6</v>
          </cell>
          <cell r="L98">
            <v>7.3</v>
          </cell>
        </row>
        <row r="99">
          <cell r="A99">
            <v>97</v>
          </cell>
          <cell r="B99" t="str">
            <v>DEIVY DONAJIN  DURAN  GONZALEZ</v>
          </cell>
          <cell r="C99">
            <v>97</v>
          </cell>
          <cell r="D99" t="str">
            <v>06/09/2008</v>
          </cell>
          <cell r="E99" t="str">
            <v>09/09/2008</v>
          </cell>
          <cell r="F99" t="str">
            <v>10/09/2008</v>
          </cell>
          <cell r="G99" t="str">
            <v>10/09/2008</v>
          </cell>
          <cell r="H99" t="str">
            <v>20/09/2008</v>
          </cell>
          <cell r="I99" t="str">
            <v>24/09/2008</v>
          </cell>
          <cell r="J99" t="str">
            <v>24/09/2008</v>
          </cell>
          <cell r="K99" t="str">
            <v>27/09/2008</v>
          </cell>
          <cell r="L99" t="str">
            <v>29/09/2008</v>
          </cell>
        </row>
        <row r="100">
          <cell r="A100">
            <v>98</v>
          </cell>
          <cell r="B100" t="str">
            <v>Evaluador:</v>
          </cell>
          <cell r="C100">
            <v>98</v>
          </cell>
          <cell r="D100" t="str">
            <v>PARRA DIAZ SANDRA MILENA</v>
          </cell>
          <cell r="E100" t="str">
            <v>ZUBIETA DIAZ DIANA PAOLA</v>
          </cell>
          <cell r="F100" t="str">
            <v>ZUBIETA DIAZ DIANA PAOLA</v>
          </cell>
          <cell r="G100" t="str">
            <v>PARRA DIAZ SANDRA MILENA</v>
          </cell>
          <cell r="H100" t="str">
            <v>ZUBIETA DIAZ DIANA PAOLA</v>
          </cell>
          <cell r="I100" t="str">
            <v>VALENCIA BALCEROS EDWIN ALEXANDER</v>
          </cell>
          <cell r="J100" t="str">
            <v>ZUBIETA DIAZ DIANA PAOLA</v>
          </cell>
          <cell r="K100" t="str">
            <v>PARRA DIAZ SANDRA MILENA</v>
          </cell>
          <cell r="L100" t="str">
            <v>PARRA DIAZ SANDRA MILENA</v>
          </cell>
        </row>
        <row r="101">
          <cell r="A101">
            <v>99</v>
          </cell>
          <cell r="B101" t="str">
            <v>NOTA:</v>
          </cell>
          <cell r="C101">
            <v>99</v>
          </cell>
          <cell r="D101">
            <v>9.6999999999999993</v>
          </cell>
          <cell r="E101">
            <v>9.6999999999999993</v>
          </cell>
          <cell r="F101">
            <v>10</v>
          </cell>
          <cell r="G101">
            <v>9.3000000000000007</v>
          </cell>
          <cell r="H101">
            <v>8.3000000000000007</v>
          </cell>
          <cell r="I101">
            <v>9.4</v>
          </cell>
          <cell r="J101">
            <v>8.3000000000000007</v>
          </cell>
          <cell r="K101">
            <v>8</v>
          </cell>
          <cell r="L101">
            <v>9.6999999999999993</v>
          </cell>
        </row>
        <row r="102">
          <cell r="A102">
            <v>100</v>
          </cell>
          <cell r="B102" t="str">
            <v>ALEXANDER ESPINOSA BETANCUR</v>
          </cell>
          <cell r="C102">
            <v>100</v>
          </cell>
          <cell r="D102" t="str">
            <v>08/09/2008</v>
          </cell>
          <cell r="E102" t="str">
            <v>10/09/2008</v>
          </cell>
          <cell r="F102" t="str">
            <v>11/09/2008</v>
          </cell>
          <cell r="G102" t="str">
            <v>15/09/2008</v>
          </cell>
          <cell r="H102" t="str">
            <v>22/09/2008</v>
          </cell>
          <cell r="I102" t="str">
            <v>23/09/2008</v>
          </cell>
          <cell r="J102" t="str">
            <v>27/09/2008</v>
          </cell>
          <cell r="K102" t="str">
            <v>29/09/2008</v>
          </cell>
          <cell r="L102" t="str">
            <v>30/09/2008</v>
          </cell>
          <cell r="M102">
            <v>39721</v>
          </cell>
        </row>
        <row r="103">
          <cell r="A103">
            <v>101</v>
          </cell>
          <cell r="B103" t="str">
            <v>Evaluador:</v>
          </cell>
          <cell r="C103">
            <v>101</v>
          </cell>
          <cell r="D103" t="str">
            <v>ZUBIETA DIAZ DIANA PAOLA</v>
          </cell>
          <cell r="E103" t="str">
            <v>PARRA DIAZ SANDRA MILENA</v>
          </cell>
          <cell r="F103" t="str">
            <v>ZUBIETA DIAZ DIANA PAOLA</v>
          </cell>
          <cell r="G103" t="str">
            <v>PARRA DIAZ SANDRA MILENA</v>
          </cell>
          <cell r="H103" t="str">
            <v>ZUBIETA DIAZ DIANA PAOLA</v>
          </cell>
          <cell r="I103" t="str">
            <v>ROMERO MARTINEZ MARLON ENRIQUE</v>
          </cell>
          <cell r="J103" t="str">
            <v>PARRA DIAZ SANDRA MILENA</v>
          </cell>
          <cell r="K103" t="str">
            <v>QUIJANO VILLADA EDWIN FERNANDO</v>
          </cell>
          <cell r="L103" t="str">
            <v>PARRA DIAZ SANDRA MILENA</v>
          </cell>
          <cell r="M103" t="str">
            <v>PARRA DIAZ SANDRA MILENA</v>
          </cell>
        </row>
        <row r="104">
          <cell r="A104">
            <v>102</v>
          </cell>
          <cell r="B104" t="str">
            <v>NOTA:</v>
          </cell>
          <cell r="C104">
            <v>102</v>
          </cell>
          <cell r="D104">
            <v>10</v>
          </cell>
          <cell r="E104">
            <v>9.3000000000000007</v>
          </cell>
          <cell r="F104">
            <v>9.3000000000000007</v>
          </cell>
          <cell r="G104">
            <v>10</v>
          </cell>
          <cell r="H104">
            <v>8.3000000000000007</v>
          </cell>
          <cell r="I104">
            <v>8.1999999999999993</v>
          </cell>
          <cell r="J104">
            <v>10</v>
          </cell>
          <cell r="K104">
            <v>10</v>
          </cell>
          <cell r="L104">
            <v>9.6</v>
          </cell>
          <cell r="M104">
            <v>6.93</v>
          </cell>
        </row>
        <row r="105">
          <cell r="A105">
            <v>103</v>
          </cell>
          <cell r="B105" t="str">
            <v>GINA PAOLA  FAJARDO  DUARTE</v>
          </cell>
          <cell r="C105">
            <v>103</v>
          </cell>
          <cell r="D105" t="str">
            <v>08/09/2008</v>
          </cell>
          <cell r="E105" t="str">
            <v>09/09/2008</v>
          </cell>
          <cell r="F105" t="str">
            <v>10/09/2008</v>
          </cell>
          <cell r="G105" t="str">
            <v>10/09/2008</v>
          </cell>
          <cell r="H105" t="str">
            <v>20/09/2008</v>
          </cell>
          <cell r="I105" t="str">
            <v>24/09/2008</v>
          </cell>
          <cell r="J105" t="str">
            <v>24/09/2008</v>
          </cell>
          <cell r="K105" t="str">
            <v>27/09/2008</v>
          </cell>
          <cell r="L105" t="str">
            <v>29/09/2008</v>
          </cell>
        </row>
        <row r="106">
          <cell r="A106">
            <v>104</v>
          </cell>
          <cell r="B106" t="str">
            <v>Evaluador:</v>
          </cell>
          <cell r="C106">
            <v>104</v>
          </cell>
          <cell r="D106" t="str">
            <v>ZUBIETA DIAZ DIANA PAOLA</v>
          </cell>
          <cell r="E106" t="str">
            <v>ZUBIETA DIAZ DIANA PAOLA</v>
          </cell>
          <cell r="F106" t="str">
            <v>ZUBIETA DIAZ DIANA PAOLA</v>
          </cell>
          <cell r="G106" t="str">
            <v>PARRA DIAZ SANDRA MILENA</v>
          </cell>
          <cell r="H106" t="str">
            <v>ZUBIETA DIAZ DIANA PAOLA</v>
          </cell>
          <cell r="I106" t="str">
            <v>ZUBIETA DIAZ DIANA PAOLA</v>
          </cell>
          <cell r="J106" t="str">
            <v>VALENCIA BALCEROS EDWIN ALEXANDER</v>
          </cell>
          <cell r="K106" t="str">
            <v>PARRA DIAZ SANDRA MILENA</v>
          </cell>
          <cell r="L106" t="str">
            <v>PARRA DIAZ SANDRA MILENA</v>
          </cell>
        </row>
        <row r="107">
          <cell r="A107">
            <v>105</v>
          </cell>
          <cell r="B107" t="str">
            <v>NOTA:</v>
          </cell>
          <cell r="C107">
            <v>105</v>
          </cell>
          <cell r="D107">
            <v>10</v>
          </cell>
          <cell r="E107">
            <v>10</v>
          </cell>
          <cell r="F107">
            <v>9.1999999999999993</v>
          </cell>
          <cell r="G107">
            <v>7.9</v>
          </cell>
          <cell r="H107">
            <v>8.3000000000000007</v>
          </cell>
          <cell r="I107">
            <v>9</v>
          </cell>
          <cell r="J107">
            <v>9</v>
          </cell>
          <cell r="K107">
            <v>5.3</v>
          </cell>
          <cell r="L107">
            <v>9.6999999999999993</v>
          </cell>
        </row>
        <row r="108">
          <cell r="A108">
            <v>106</v>
          </cell>
          <cell r="B108" t="str">
            <v>MAYERLY   FAJARDO  DUARTE</v>
          </cell>
          <cell r="C108">
            <v>106</v>
          </cell>
          <cell r="D108" t="str">
            <v>08/09/2008</v>
          </cell>
          <cell r="E108" t="str">
            <v>09/09/2008</v>
          </cell>
          <cell r="F108" t="str">
            <v>10/09/2008</v>
          </cell>
          <cell r="G108" t="str">
            <v>10/09/2008</v>
          </cell>
          <cell r="H108" t="str">
            <v>20/09/2008</v>
          </cell>
          <cell r="I108" t="str">
            <v>24/09/2008</v>
          </cell>
          <cell r="J108" t="str">
            <v>24/09/2008</v>
          </cell>
          <cell r="K108" t="str">
            <v>27/09/2008</v>
          </cell>
          <cell r="L108" t="str">
            <v>29/09/2008</v>
          </cell>
        </row>
        <row r="109">
          <cell r="A109">
            <v>107</v>
          </cell>
          <cell r="B109" t="str">
            <v>Evaluador:</v>
          </cell>
          <cell r="C109">
            <v>107</v>
          </cell>
          <cell r="D109" t="str">
            <v>ZUBIETA DIAZ DIANA PAOLA</v>
          </cell>
          <cell r="E109" t="str">
            <v>ZUBIETA DIAZ DIANA PAOLA</v>
          </cell>
          <cell r="F109" t="str">
            <v>ZUBIETA DIAZ DIANA PAOLA</v>
          </cell>
          <cell r="G109" t="str">
            <v>PARRA DIAZ SANDRA MILENA</v>
          </cell>
          <cell r="H109" t="str">
            <v>ZUBIETA DIAZ DIANA PAOLA</v>
          </cell>
          <cell r="I109" t="str">
            <v>ZUBIETA DIAZ DIANA PAOLA</v>
          </cell>
          <cell r="J109" t="str">
            <v>VALENCIA BALCEROS EDWIN ALEXANDER</v>
          </cell>
          <cell r="K109" t="str">
            <v>PARRA DIAZ SANDRA MILENA</v>
          </cell>
          <cell r="L109" t="str">
            <v>PARRA DIAZ SANDRA MILENA</v>
          </cell>
        </row>
        <row r="110">
          <cell r="A110">
            <v>108</v>
          </cell>
          <cell r="B110" t="str">
            <v>NOTA:</v>
          </cell>
          <cell r="C110">
            <v>108</v>
          </cell>
          <cell r="D110">
            <v>10</v>
          </cell>
          <cell r="E110">
            <v>10</v>
          </cell>
          <cell r="F110">
            <v>10</v>
          </cell>
          <cell r="G110">
            <v>8.3000000000000007</v>
          </cell>
          <cell r="H110">
            <v>8.3000000000000007</v>
          </cell>
          <cell r="I110">
            <v>8.3000000000000007</v>
          </cell>
          <cell r="J110">
            <v>8.6</v>
          </cell>
          <cell r="K110">
            <v>8</v>
          </cell>
          <cell r="L110">
            <v>9.6999999999999993</v>
          </cell>
        </row>
        <row r="111">
          <cell r="A111">
            <v>109</v>
          </cell>
          <cell r="B111" t="str">
            <v>ANGIE LILIANA GABANZO   -</v>
          </cell>
          <cell r="C111">
            <v>109</v>
          </cell>
          <cell r="D111" t="str">
            <v>04/09/2008</v>
          </cell>
          <cell r="E111" t="str">
            <v>10/09/2008</v>
          </cell>
          <cell r="F111" t="str">
            <v>11/09/2008</v>
          </cell>
          <cell r="G111" t="str">
            <v>15/09/2008</v>
          </cell>
          <cell r="H111" t="str">
            <v>18/09/2008</v>
          </cell>
          <cell r="I111" t="str">
            <v>22/09/2008</v>
          </cell>
          <cell r="J111" t="str">
            <v>30/09/2008</v>
          </cell>
          <cell r="K111">
            <v>39721</v>
          </cell>
        </row>
        <row r="112">
          <cell r="A112">
            <v>110</v>
          </cell>
          <cell r="B112" t="str">
            <v>Evaluador:</v>
          </cell>
          <cell r="C112">
            <v>110</v>
          </cell>
          <cell r="D112" t="str">
            <v>PARRA DIAZ SANDRA MILENA</v>
          </cell>
          <cell r="E112" t="str">
            <v>PARRA DIAZ SANDRA MILENA</v>
          </cell>
          <cell r="F112" t="str">
            <v>PARRA DIAZ SANDRA MILENA</v>
          </cell>
          <cell r="G112" t="str">
            <v>ZUBIETA DIAZ DIANA PAOLA</v>
          </cell>
          <cell r="H112" t="str">
            <v>VALENCIA BALCEROS EDWIN ALEXANDER</v>
          </cell>
          <cell r="I112" t="str">
            <v>ZUBIETA DIAZ DIANA PAOLA</v>
          </cell>
          <cell r="J112" t="str">
            <v>PARRA DIAZ SANDRA MILENA</v>
          </cell>
          <cell r="K112" t="str">
            <v>PARRA DIAZ SANDRA MILENA</v>
          </cell>
        </row>
        <row r="113">
          <cell r="A113">
            <v>111</v>
          </cell>
          <cell r="B113" t="str">
            <v>NOTA:</v>
          </cell>
          <cell r="C113">
            <v>111</v>
          </cell>
          <cell r="D113">
            <v>9.1999999999999993</v>
          </cell>
          <cell r="E113">
            <v>8.9</v>
          </cell>
          <cell r="F113">
            <v>8.3000000000000007</v>
          </cell>
          <cell r="G113">
            <v>8.07</v>
          </cell>
          <cell r="H113">
            <v>10</v>
          </cell>
          <cell r="I113">
            <v>8.3000000000000007</v>
          </cell>
          <cell r="J113">
            <v>9.6</v>
          </cell>
          <cell r="K113">
            <v>7.3</v>
          </cell>
        </row>
        <row r="114">
          <cell r="A114">
            <v>112</v>
          </cell>
          <cell r="B114" t="str">
            <v>FREDY JAIR GOMEZ PIZA</v>
          </cell>
          <cell r="C114">
            <v>112</v>
          </cell>
          <cell r="D114" t="str">
            <v>06/09/2008</v>
          </cell>
          <cell r="E114" t="str">
            <v>10/09/2008</v>
          </cell>
          <cell r="F114" t="str">
            <v>11/09/2008</v>
          </cell>
          <cell r="G114" t="str">
            <v>12/09/2008</v>
          </cell>
          <cell r="H114" t="str">
            <v>22/09/2008</v>
          </cell>
          <cell r="I114" t="str">
            <v>29/09/2008</v>
          </cell>
          <cell r="J114" t="str">
            <v>30/09/2008</v>
          </cell>
          <cell r="K114" t="str">
            <v>30/09/2008</v>
          </cell>
          <cell r="L114">
            <v>39721</v>
          </cell>
        </row>
        <row r="115">
          <cell r="A115">
            <v>113</v>
          </cell>
          <cell r="B115" t="str">
            <v>Evaluador:</v>
          </cell>
          <cell r="C115">
            <v>113</v>
          </cell>
          <cell r="D115" t="str">
            <v>PARRA DIAZ SANDRA MILENA</v>
          </cell>
          <cell r="E115" t="str">
            <v>ZUBIETA DIAZ DIANA PAOLA</v>
          </cell>
          <cell r="F115" t="str">
            <v>ZUBIETA DIAZ DIANA PAOLA</v>
          </cell>
          <cell r="G115" t="str">
            <v>PARRA DIAZ SANDRA MILENA</v>
          </cell>
          <cell r="H115" t="str">
            <v>ZUBIETA DIAZ DIANA PAOLA</v>
          </cell>
          <cell r="I115" t="str">
            <v>QUIJANO VILLADA EDWIN FERNANDO</v>
          </cell>
          <cell r="J115" t="str">
            <v>ROMERO MARTINEZ MARLON ENRIQUE</v>
          </cell>
          <cell r="K115" t="str">
            <v>PARRA DIAZ SANDRA MILENA</v>
          </cell>
          <cell r="L115" t="str">
            <v>PARRA DIAZ SANDRA MILENA</v>
          </cell>
        </row>
        <row r="116">
          <cell r="A116">
            <v>114</v>
          </cell>
          <cell r="B116" t="str">
            <v>NOTA:</v>
          </cell>
          <cell r="C116">
            <v>114</v>
          </cell>
          <cell r="D116">
            <v>10</v>
          </cell>
          <cell r="E116">
            <v>9.6999999999999993</v>
          </cell>
          <cell r="F116">
            <v>9.6999999999999993</v>
          </cell>
          <cell r="G116">
            <v>10</v>
          </cell>
          <cell r="H116">
            <v>9.59</v>
          </cell>
          <cell r="I116">
            <v>10</v>
          </cell>
          <cell r="J116">
            <v>9</v>
          </cell>
          <cell r="K116">
            <v>10</v>
          </cell>
          <cell r="L116">
            <v>9.6999999999999993</v>
          </cell>
        </row>
        <row r="117">
          <cell r="A117">
            <v>115</v>
          </cell>
          <cell r="B117" t="str">
            <v>NOHORA YAMILE GONZALEZ CHAPARRO</v>
          </cell>
          <cell r="C117">
            <v>115</v>
          </cell>
          <cell r="D117" t="str">
            <v>06/09/2008</v>
          </cell>
          <cell r="E117" t="str">
            <v>10/09/2008</v>
          </cell>
          <cell r="F117" t="str">
            <v>11/09/2008</v>
          </cell>
          <cell r="G117" t="str">
            <v>12/09/2008</v>
          </cell>
          <cell r="H117" t="str">
            <v>22/09/2008</v>
          </cell>
          <cell r="I117" t="str">
            <v>22/09/2008</v>
          </cell>
          <cell r="J117" t="str">
            <v>23/09/2008</v>
          </cell>
          <cell r="K117" t="str">
            <v>29/09/2008</v>
          </cell>
          <cell r="L117" t="str">
            <v>30/09/2008</v>
          </cell>
        </row>
        <row r="118">
          <cell r="A118">
            <v>116</v>
          </cell>
          <cell r="B118" t="str">
            <v>Evaluador:</v>
          </cell>
          <cell r="C118">
            <v>116</v>
          </cell>
          <cell r="D118" t="str">
            <v>PARRA DIAZ SANDRA MILENA</v>
          </cell>
          <cell r="E118" t="str">
            <v>ZUBIETA DIAZ DIANA PAOLA</v>
          </cell>
          <cell r="F118" t="str">
            <v>ZUBIETA DIAZ DIANA PAOLA</v>
          </cell>
          <cell r="G118" t="str">
            <v>PARRA DIAZ SANDRA MILENA</v>
          </cell>
          <cell r="H118" t="str">
            <v>QUIJANO VILLADA EDWIN FERNANDO</v>
          </cell>
          <cell r="I118" t="str">
            <v>ZUBIETA DIAZ DIANA PAOLA</v>
          </cell>
          <cell r="J118" t="str">
            <v>ROMERO MARTINEZ MARLON ENRIQUE</v>
          </cell>
          <cell r="K118" t="str">
            <v>PARRA DIAZ SANDRA MILENA</v>
          </cell>
          <cell r="L118" t="str">
            <v>PARRA DIAZ SANDRA MILENA</v>
          </cell>
        </row>
        <row r="119">
          <cell r="A119">
            <v>117</v>
          </cell>
          <cell r="B119" t="str">
            <v>NOTA:</v>
          </cell>
          <cell r="C119">
            <v>117</v>
          </cell>
          <cell r="D119">
            <v>9.6999999999999993</v>
          </cell>
          <cell r="E119">
            <v>9.6999999999999993</v>
          </cell>
          <cell r="F119">
            <v>10</v>
          </cell>
          <cell r="G119">
            <v>10</v>
          </cell>
          <cell r="H119">
            <v>10</v>
          </cell>
          <cell r="I119">
            <v>9.6999999999999993</v>
          </cell>
          <cell r="J119">
            <v>9.5</v>
          </cell>
          <cell r="K119">
            <v>9.16</v>
          </cell>
          <cell r="L119">
            <v>10</v>
          </cell>
        </row>
        <row r="120">
          <cell r="A120">
            <v>118</v>
          </cell>
          <cell r="B120" t="str">
            <v xml:space="preserve">CARLOS AUGUSTO  GONZALEZ  GONZALEZ </v>
          </cell>
          <cell r="C120">
            <v>118</v>
          </cell>
          <cell r="D120" t="str">
            <v>08/09/2008</v>
          </cell>
          <cell r="E120" t="str">
            <v>09/09/2008</v>
          </cell>
          <cell r="F120" t="str">
            <v>10/09/2008</v>
          </cell>
          <cell r="G120" t="str">
            <v>11/09/2008</v>
          </cell>
          <cell r="H120" t="str">
            <v>20/09/2008</v>
          </cell>
          <cell r="I120" t="str">
            <v>27/09/2008</v>
          </cell>
          <cell r="J120" t="str">
            <v>27/09/2008</v>
          </cell>
          <cell r="K120" t="str">
            <v>27/09/2008</v>
          </cell>
        </row>
        <row r="121">
          <cell r="A121">
            <v>119</v>
          </cell>
          <cell r="B121" t="str">
            <v>Evaluador:</v>
          </cell>
          <cell r="C121">
            <v>119</v>
          </cell>
          <cell r="D121" t="str">
            <v>ZUBIETA DIAZ DIANA PAOLA</v>
          </cell>
          <cell r="E121" t="str">
            <v>ZUBIETA DIAZ DIANA PAOLA</v>
          </cell>
          <cell r="F121" t="str">
            <v>ZUBIETA DIAZ DIANA PAOLA</v>
          </cell>
          <cell r="G121" t="str">
            <v>PARRA DIAZ SANDRA MILENA</v>
          </cell>
          <cell r="H121" t="str">
            <v>PARRA DIAZ SANDRA MILENA</v>
          </cell>
          <cell r="I121" t="str">
            <v>PARRA DIAZ SANDRA MILENA</v>
          </cell>
          <cell r="J121" t="str">
            <v>PARRA DIAZ SANDRA MILENA</v>
          </cell>
          <cell r="K121" t="str">
            <v>PARRA DIAZ SANDRA MILENA</v>
          </cell>
        </row>
        <row r="122">
          <cell r="A122">
            <v>120</v>
          </cell>
          <cell r="B122" t="str">
            <v>NOTA:</v>
          </cell>
          <cell r="C122">
            <v>120</v>
          </cell>
          <cell r="D122">
            <v>10</v>
          </cell>
          <cell r="E122">
            <v>10</v>
          </cell>
          <cell r="F122">
            <v>10</v>
          </cell>
          <cell r="G122">
            <v>9.1999999999999993</v>
          </cell>
          <cell r="H122">
            <v>8</v>
          </cell>
          <cell r="I122">
            <v>10</v>
          </cell>
          <cell r="J122">
            <v>10</v>
          </cell>
          <cell r="K122">
            <v>10</v>
          </cell>
        </row>
        <row r="123">
          <cell r="A123">
            <v>121</v>
          </cell>
          <cell r="B123" t="str">
            <v>JEIMY PAOLA  GONZALEZ  PINZON</v>
          </cell>
          <cell r="C123">
            <v>121</v>
          </cell>
          <cell r="D123" t="str">
            <v>08/09/2008</v>
          </cell>
          <cell r="E123" t="str">
            <v>09/09/2008</v>
          </cell>
          <cell r="F123" t="str">
            <v>10/09/2008</v>
          </cell>
          <cell r="G123" t="str">
            <v>11/09/2008</v>
          </cell>
          <cell r="H123" t="str">
            <v>20/09/2008</v>
          </cell>
          <cell r="I123" t="str">
            <v>24/09/2008</v>
          </cell>
          <cell r="J123" t="str">
            <v>24/09/2008</v>
          </cell>
          <cell r="K123" t="str">
            <v>27/09/2008</v>
          </cell>
          <cell r="L123" t="str">
            <v>29/09/2008</v>
          </cell>
        </row>
        <row r="124">
          <cell r="A124">
            <v>122</v>
          </cell>
          <cell r="B124" t="str">
            <v>Evaluador:</v>
          </cell>
          <cell r="C124">
            <v>122</v>
          </cell>
          <cell r="D124" t="str">
            <v>ZUBIETA DIAZ DIANA PAOLA</v>
          </cell>
          <cell r="E124" t="str">
            <v>ZUBIETA DIAZ DIANA PAOLA</v>
          </cell>
          <cell r="F124" t="str">
            <v>PARRA DIAZ SANDRA MILENA</v>
          </cell>
          <cell r="G124" t="str">
            <v>PARRA DIAZ SANDRA MILENA</v>
          </cell>
          <cell r="H124" t="str">
            <v>PARRA DIAZ SANDRA MILENA</v>
          </cell>
          <cell r="I124" t="str">
            <v>ZUBIETA DIAZ DIANA PAOLA</v>
          </cell>
          <cell r="J124" t="str">
            <v>VALENCIA BALCEROS EDWIN ALEXANDER</v>
          </cell>
          <cell r="K124" t="str">
            <v>PARRA DIAZ SANDRA MILENA</v>
          </cell>
          <cell r="L124" t="str">
            <v>PARRA DIAZ SANDRA MILENA</v>
          </cell>
        </row>
        <row r="125">
          <cell r="A125">
            <v>123</v>
          </cell>
          <cell r="B125" t="str">
            <v>NOTA:</v>
          </cell>
          <cell r="C125">
            <v>123</v>
          </cell>
          <cell r="D125">
            <v>10</v>
          </cell>
          <cell r="E125">
            <v>10</v>
          </cell>
          <cell r="F125">
            <v>9.56</v>
          </cell>
          <cell r="G125">
            <v>8.9</v>
          </cell>
          <cell r="H125">
            <v>8</v>
          </cell>
          <cell r="I125">
            <v>8.6</v>
          </cell>
          <cell r="J125">
            <v>9.3000000000000007</v>
          </cell>
          <cell r="K125">
            <v>6.2</v>
          </cell>
          <cell r="L125">
            <v>9.6999999999999993</v>
          </cell>
        </row>
        <row r="126">
          <cell r="A126">
            <v>124</v>
          </cell>
          <cell r="B126" t="str">
            <v xml:space="preserve">VIVIANA GUERRERO  TOLENTINO </v>
          </cell>
          <cell r="C126">
            <v>124</v>
          </cell>
          <cell r="D126" t="str">
            <v>08/09/2008</v>
          </cell>
          <cell r="E126" t="str">
            <v>10/09/2008</v>
          </cell>
          <cell r="F126" t="str">
            <v>11/09/2008</v>
          </cell>
          <cell r="G126" t="str">
            <v>15/09/2008</v>
          </cell>
          <cell r="H126" t="str">
            <v>20/09/2008</v>
          </cell>
          <cell r="I126" t="str">
            <v>30/09/2008</v>
          </cell>
        </row>
        <row r="127">
          <cell r="A127">
            <v>125</v>
          </cell>
          <cell r="B127" t="str">
            <v>Evaluador:</v>
          </cell>
          <cell r="C127">
            <v>125</v>
          </cell>
          <cell r="D127" t="str">
            <v>ZUBIETA DIAZ DIANA PAOLA</v>
          </cell>
          <cell r="E127" t="str">
            <v>PARRA DIAZ SANDRA MILENA</v>
          </cell>
          <cell r="F127" t="str">
            <v>PARRA DIAZ SANDRA MILENA</v>
          </cell>
          <cell r="G127" t="str">
            <v>ZUBIETA DIAZ DIANA PAOLA</v>
          </cell>
          <cell r="H127" t="str">
            <v>ZUBIETA DIAZ DIANA PAOLA</v>
          </cell>
          <cell r="I127" t="str">
            <v>PARRA DIAZ SANDRA MILENA</v>
          </cell>
        </row>
        <row r="128">
          <cell r="A128">
            <v>126</v>
          </cell>
          <cell r="B128" t="str">
            <v>NOTA:</v>
          </cell>
          <cell r="C128">
            <v>126</v>
          </cell>
          <cell r="D128">
            <v>10</v>
          </cell>
          <cell r="E128">
            <v>8.9</v>
          </cell>
          <cell r="F128">
            <v>8.3000000000000007</v>
          </cell>
          <cell r="G128">
            <v>8</v>
          </cell>
          <cell r="H128">
            <v>8.3000000000000007</v>
          </cell>
          <cell r="I128">
            <v>8.41</v>
          </cell>
        </row>
        <row r="129">
          <cell r="A129">
            <v>127</v>
          </cell>
          <cell r="B129" t="str">
            <v>FABIAN ALBERTO  GRANADOS  MURCIA</v>
          </cell>
          <cell r="C129">
            <v>127</v>
          </cell>
          <cell r="D129" t="str">
            <v>08/09/2008</v>
          </cell>
          <cell r="E129" t="str">
            <v>08/09/2008</v>
          </cell>
          <cell r="F129" t="str">
            <v>11/09/2008</v>
          </cell>
          <cell r="G129" t="str">
            <v>12/09/2008</v>
          </cell>
          <cell r="H129" t="str">
            <v>20/09/2008</v>
          </cell>
          <cell r="I129" t="str">
            <v>24/09/2008</v>
          </cell>
          <cell r="J129" t="str">
            <v>24/09/2008</v>
          </cell>
          <cell r="K129" t="str">
            <v>27/09/2008</v>
          </cell>
          <cell r="L129" t="str">
            <v>29/09/2008</v>
          </cell>
        </row>
        <row r="130">
          <cell r="A130">
            <v>128</v>
          </cell>
          <cell r="B130" t="str">
            <v>Evaluador:</v>
          </cell>
          <cell r="C130">
            <v>128</v>
          </cell>
          <cell r="D130" t="str">
            <v>ZUBIETA DIAZ DIANA PAOLA</v>
          </cell>
          <cell r="E130" t="str">
            <v>ZUBIETA DIAZ DIANA PAOLA</v>
          </cell>
          <cell r="F130" t="str">
            <v>PARRA DIAZ SANDRA MILENA</v>
          </cell>
          <cell r="G130" t="str">
            <v>PARRA DIAZ SANDRA MILENA</v>
          </cell>
          <cell r="H130" t="str">
            <v>PARRA DIAZ SANDRA MILENA</v>
          </cell>
          <cell r="I130" t="str">
            <v>ZUBIETA DIAZ DIANA PAOLA</v>
          </cell>
          <cell r="J130" t="str">
            <v>VALENCIA BALCEROS EDWIN ALEXANDER</v>
          </cell>
          <cell r="K130" t="str">
            <v>PARRA DIAZ SANDRA MILENA</v>
          </cell>
          <cell r="L130" t="str">
            <v>PARRA DIAZ SANDRA MILENA</v>
          </cell>
        </row>
        <row r="131">
          <cell r="A131">
            <v>129</v>
          </cell>
          <cell r="B131" t="str">
            <v>NOTA:</v>
          </cell>
          <cell r="C131">
            <v>129</v>
          </cell>
          <cell r="D131">
            <v>10</v>
          </cell>
          <cell r="E131">
            <v>10</v>
          </cell>
          <cell r="F131">
            <v>9.1</v>
          </cell>
          <cell r="G131">
            <v>10</v>
          </cell>
          <cell r="H131">
            <v>7.6</v>
          </cell>
          <cell r="I131">
            <v>10</v>
          </cell>
          <cell r="J131">
            <v>10</v>
          </cell>
          <cell r="K131">
            <v>7.6</v>
          </cell>
          <cell r="L131">
            <v>9.6999999999999993</v>
          </cell>
        </row>
        <row r="132">
          <cell r="A132">
            <v>130</v>
          </cell>
          <cell r="B132" t="str">
            <v xml:space="preserve">ESNEDA HERNANDEZ  GONZALEZ </v>
          </cell>
          <cell r="C132">
            <v>130</v>
          </cell>
          <cell r="D132" t="str">
            <v>04/09/2008</v>
          </cell>
          <cell r="E132" t="str">
            <v>10/09/2008</v>
          </cell>
          <cell r="F132" t="str">
            <v>11/09/2008</v>
          </cell>
          <cell r="G132" t="str">
            <v>15/09/2008</v>
          </cell>
          <cell r="H132" t="str">
            <v>22/09/2008</v>
          </cell>
          <cell r="I132" t="str">
            <v>29/09/2008</v>
          </cell>
          <cell r="J132" t="str">
            <v>30/09/2008</v>
          </cell>
        </row>
        <row r="133">
          <cell r="A133">
            <v>131</v>
          </cell>
          <cell r="B133" t="str">
            <v>Evaluador:</v>
          </cell>
          <cell r="C133">
            <v>131</v>
          </cell>
          <cell r="D133" t="str">
            <v>PARRA DIAZ SANDRA MILENA</v>
          </cell>
          <cell r="E133" t="str">
            <v>PARRA DIAZ SANDRA MILENA</v>
          </cell>
          <cell r="F133" t="str">
            <v>PARRA DIAZ SANDRA MILENA</v>
          </cell>
          <cell r="G133" t="str">
            <v>ZUBIETA DIAZ DIANA PAOLA</v>
          </cell>
          <cell r="H133" t="str">
            <v>ZUBIETA DIAZ DIANA PAOLA</v>
          </cell>
          <cell r="I133" t="str">
            <v>VALENCIA BALCEROS EDWIN ALEXANDER</v>
          </cell>
          <cell r="J133" t="str">
            <v>PARRA DIAZ SANDRA MILENA</v>
          </cell>
        </row>
        <row r="134">
          <cell r="A134">
            <v>132</v>
          </cell>
          <cell r="B134" t="str">
            <v>NOTA:</v>
          </cell>
          <cell r="C134">
            <v>132</v>
          </cell>
          <cell r="D134">
            <v>10</v>
          </cell>
          <cell r="E134">
            <v>5.6</v>
          </cell>
          <cell r="F134">
            <v>8.3000000000000007</v>
          </cell>
          <cell r="G134">
            <v>8.3000000000000007</v>
          </cell>
          <cell r="H134">
            <v>8.3000000000000007</v>
          </cell>
          <cell r="I134">
            <v>9.6999999999999993</v>
          </cell>
          <cell r="J134">
            <v>9.51</v>
          </cell>
        </row>
        <row r="135">
          <cell r="A135">
            <v>133</v>
          </cell>
          <cell r="B135" t="str">
            <v>SERGIO ANTONIO  KORI  CARDENAS</v>
          </cell>
          <cell r="C135">
            <v>133</v>
          </cell>
          <cell r="D135" t="str">
            <v>08/09/2008</v>
          </cell>
          <cell r="E135" t="str">
            <v>08/09/2008</v>
          </cell>
          <cell r="F135" t="str">
            <v>11/09/2008</v>
          </cell>
          <cell r="G135" t="str">
            <v>15/09/2008</v>
          </cell>
          <cell r="H135" t="str">
            <v>20/09/2008</v>
          </cell>
          <cell r="I135" t="str">
            <v>29/09/2008</v>
          </cell>
          <cell r="J135" t="str">
            <v>30/09/2008</v>
          </cell>
        </row>
        <row r="136">
          <cell r="A136">
            <v>134</v>
          </cell>
          <cell r="B136" t="str">
            <v>Evaluador:</v>
          </cell>
          <cell r="C136">
            <v>134</v>
          </cell>
          <cell r="D136" t="str">
            <v>ZUBIETA DIAZ DIANA PAOLA</v>
          </cell>
          <cell r="E136" t="str">
            <v>ZUBIETA DIAZ DIANA PAOLA</v>
          </cell>
          <cell r="F136" t="str">
            <v>PARRA DIAZ SANDRA MILENA</v>
          </cell>
          <cell r="G136" t="str">
            <v>PARRA DIAZ SANDRA MILENA</v>
          </cell>
          <cell r="H136" t="str">
            <v>PARRA DIAZ SANDRA MILENA</v>
          </cell>
          <cell r="I136" t="str">
            <v>PARRA DIAZ SANDRA MILENA</v>
          </cell>
          <cell r="J136" t="str">
            <v>VALENCIA BALCEROS EDWIN ALEXANDER</v>
          </cell>
        </row>
        <row r="137">
          <cell r="A137">
            <v>135</v>
          </cell>
          <cell r="B137" t="str">
            <v>NOTA:</v>
          </cell>
          <cell r="C137">
            <v>135</v>
          </cell>
          <cell r="D137">
            <v>10</v>
          </cell>
          <cell r="E137">
            <v>10</v>
          </cell>
          <cell r="F137">
            <v>8.6</v>
          </cell>
          <cell r="G137">
            <v>9.1999999999999993</v>
          </cell>
          <cell r="H137">
            <v>8.4</v>
          </cell>
          <cell r="I137">
            <v>8.9</v>
          </cell>
          <cell r="J137">
            <v>10</v>
          </cell>
        </row>
        <row r="138">
          <cell r="A138">
            <v>136</v>
          </cell>
          <cell r="B138" t="str">
            <v xml:space="preserve">HUYSMAN LAYDEN  MARCA </v>
          </cell>
          <cell r="C138">
            <v>136</v>
          </cell>
          <cell r="D138" t="str">
            <v>03/09/2008</v>
          </cell>
          <cell r="E138" t="str">
            <v>10/09/2008</v>
          </cell>
          <cell r="F138" t="str">
            <v>15/09/2008</v>
          </cell>
          <cell r="G138" t="str">
            <v>15/09/2008</v>
          </cell>
          <cell r="H138" t="str">
            <v>22/09/2008</v>
          </cell>
          <cell r="I138" t="str">
            <v>29/09/2008</v>
          </cell>
          <cell r="J138" t="str">
            <v>30/09/2008</v>
          </cell>
        </row>
        <row r="139">
          <cell r="A139">
            <v>137</v>
          </cell>
          <cell r="B139" t="str">
            <v>Evaluador:</v>
          </cell>
          <cell r="C139">
            <v>137</v>
          </cell>
          <cell r="D139" t="str">
            <v>PARRA DIAZ SANDRA MILENA</v>
          </cell>
          <cell r="E139" t="str">
            <v>PARRA DIAZ SANDRA MILENA</v>
          </cell>
          <cell r="F139" t="str">
            <v>ZUBIETA DIAZ DIANA PAOLA</v>
          </cell>
          <cell r="G139" t="str">
            <v>ZUBIETA DIAZ DIANA PAOLA</v>
          </cell>
          <cell r="H139" t="str">
            <v>ZUBIETA DIAZ DIANA PAOLA</v>
          </cell>
          <cell r="I139" t="str">
            <v>VALENCIA BALCEROS EDWIN ALEXANDER</v>
          </cell>
          <cell r="J139" t="str">
            <v>PARRA DIAZ SANDRA MILENA</v>
          </cell>
        </row>
        <row r="140">
          <cell r="A140">
            <v>138</v>
          </cell>
          <cell r="B140" t="str">
            <v>NOTA:</v>
          </cell>
          <cell r="C140">
            <v>138</v>
          </cell>
          <cell r="D140">
            <v>0</v>
          </cell>
          <cell r="E140">
            <v>6.1</v>
          </cell>
          <cell r="F140">
            <v>8.3000000000000007</v>
          </cell>
          <cell r="G140">
            <v>8.3000000000000007</v>
          </cell>
          <cell r="H140">
            <v>8.16</v>
          </cell>
          <cell r="I140">
            <v>9.34</v>
          </cell>
          <cell r="J140">
            <v>0</v>
          </cell>
        </row>
        <row r="141">
          <cell r="A141">
            <v>139</v>
          </cell>
          <cell r="B141" t="str">
            <v xml:space="preserve">CESAR LIZARAZO  ARENAS </v>
          </cell>
          <cell r="C141">
            <v>139</v>
          </cell>
          <cell r="D141" t="str">
            <v>08/09/2008</v>
          </cell>
          <cell r="E141" t="str">
            <v>10/09/2008</v>
          </cell>
          <cell r="F141" t="str">
            <v>11/09/2008</v>
          </cell>
          <cell r="G141" t="str">
            <v>15/09/2008</v>
          </cell>
          <cell r="H141" t="str">
            <v>22/09/2008</v>
          </cell>
          <cell r="I141" t="str">
            <v>29/09/2008</v>
          </cell>
          <cell r="J141" t="str">
            <v>30/09/2008</v>
          </cell>
        </row>
        <row r="142">
          <cell r="A142">
            <v>140</v>
          </cell>
          <cell r="B142" t="str">
            <v>Evaluador:</v>
          </cell>
          <cell r="C142">
            <v>140</v>
          </cell>
          <cell r="D142" t="str">
            <v>ZUBIETA DIAZ DIANA PAOLA</v>
          </cell>
          <cell r="E142" t="str">
            <v>PARRA DIAZ SANDRA MILENA</v>
          </cell>
          <cell r="F142" t="str">
            <v>PARRA DIAZ SANDRA MILENA</v>
          </cell>
          <cell r="G142" t="str">
            <v>ZUBIETA DIAZ DIANA PAOLA</v>
          </cell>
          <cell r="H142" t="str">
            <v>ZUBIETA DIAZ DIANA PAOLA</v>
          </cell>
          <cell r="I142" t="str">
            <v>VALENCIA BALCEROS EDWIN ALEXANDER</v>
          </cell>
          <cell r="J142" t="str">
            <v>PARRA DIAZ SANDRA MILENA</v>
          </cell>
        </row>
        <row r="143">
          <cell r="A143">
            <v>141</v>
          </cell>
          <cell r="B143" t="str">
            <v>NOTA:</v>
          </cell>
          <cell r="C143">
            <v>141</v>
          </cell>
          <cell r="D143">
            <v>9.3000000000000007</v>
          </cell>
          <cell r="E143">
            <v>8.9</v>
          </cell>
          <cell r="F143">
            <v>8.3000000000000007</v>
          </cell>
          <cell r="G143">
            <v>8.16</v>
          </cell>
          <cell r="H143">
            <v>5.6</v>
          </cell>
          <cell r="I143">
            <v>9.4</v>
          </cell>
          <cell r="J143">
            <v>7.6</v>
          </cell>
        </row>
        <row r="144">
          <cell r="A144">
            <v>142</v>
          </cell>
          <cell r="B144" t="str">
            <v xml:space="preserve">NESTOR RAUL LOZANO  CABALLERO </v>
          </cell>
          <cell r="C144">
            <v>142</v>
          </cell>
          <cell r="D144" t="str">
            <v>06/09/2008</v>
          </cell>
          <cell r="E144" t="str">
            <v>10/09/2008</v>
          </cell>
          <cell r="F144" t="str">
            <v>12/09/2008</v>
          </cell>
          <cell r="G144" t="str">
            <v>15/09/2008</v>
          </cell>
          <cell r="H144" t="str">
            <v>22/09/2008</v>
          </cell>
          <cell r="I144" t="str">
            <v>23/09/2008</v>
          </cell>
          <cell r="J144" t="str">
            <v>30/09/2008</v>
          </cell>
        </row>
        <row r="145">
          <cell r="A145">
            <v>143</v>
          </cell>
          <cell r="B145" t="str">
            <v>Evaluador:</v>
          </cell>
          <cell r="C145">
            <v>143</v>
          </cell>
          <cell r="D145" t="str">
            <v>PARRA DIAZ SANDRA MILENA</v>
          </cell>
          <cell r="E145" t="str">
            <v>ZUBIETA DIAZ DIANA PAOLA</v>
          </cell>
          <cell r="F145" t="str">
            <v>ZUBIETA DIAZ DIANA PAOLA</v>
          </cell>
          <cell r="G145" t="str">
            <v>PARRA DIAZ SANDRA MILENA</v>
          </cell>
          <cell r="H145" t="str">
            <v>ZUBIETA DIAZ DIANA PAOLA</v>
          </cell>
          <cell r="I145" t="str">
            <v>ROMERO MARTINEZ MARLON ENRIQUE</v>
          </cell>
          <cell r="J145" t="str">
            <v>PARRA DIAZ SANDRA MILENA</v>
          </cell>
        </row>
        <row r="146">
          <cell r="A146">
            <v>144</v>
          </cell>
          <cell r="B146" t="str">
            <v>NOTA:</v>
          </cell>
          <cell r="C146">
            <v>144</v>
          </cell>
          <cell r="D146">
            <v>10</v>
          </cell>
          <cell r="E146">
            <v>9.6999999999999993</v>
          </cell>
          <cell r="F146">
            <v>9.6999999999999993</v>
          </cell>
          <cell r="G146">
            <v>10</v>
          </cell>
          <cell r="H146">
            <v>8.8000000000000007</v>
          </cell>
          <cell r="I146">
            <v>9.1</v>
          </cell>
          <cell r="J146">
            <v>9.6</v>
          </cell>
        </row>
        <row r="147">
          <cell r="A147">
            <v>145</v>
          </cell>
          <cell r="B147" t="str">
            <v xml:space="preserve">JENNY CAROLINA LUNA  CRISTANCHO </v>
          </cell>
          <cell r="C147">
            <v>145</v>
          </cell>
          <cell r="D147" t="str">
            <v>08/09/2008</v>
          </cell>
          <cell r="E147" t="str">
            <v>10/09/2008</v>
          </cell>
          <cell r="F147" t="str">
            <v>12/09/2008</v>
          </cell>
          <cell r="G147" t="str">
            <v>15/09/2008</v>
          </cell>
          <cell r="H147" t="str">
            <v>20/09/2008</v>
          </cell>
          <cell r="I147" t="str">
            <v>23/09/2008</v>
          </cell>
          <cell r="J147" t="str">
            <v>30/09/2008</v>
          </cell>
        </row>
        <row r="148">
          <cell r="A148">
            <v>146</v>
          </cell>
          <cell r="B148" t="str">
            <v>Evaluador:</v>
          </cell>
          <cell r="C148">
            <v>146</v>
          </cell>
          <cell r="D148" t="str">
            <v>ZUBIETA DIAZ DIANA PAOLA</v>
          </cell>
          <cell r="E148" t="str">
            <v>ZUBIETA DIAZ DIANA PAOLA</v>
          </cell>
          <cell r="F148" t="str">
            <v>ZUBIETA DIAZ DIANA PAOLA</v>
          </cell>
          <cell r="G148" t="str">
            <v>PARRA DIAZ SANDRA MILENA</v>
          </cell>
          <cell r="H148" t="str">
            <v>ZUBIETA DIAZ DIANA PAOLA</v>
          </cell>
          <cell r="I148" t="str">
            <v>ROMERO MARTINEZ MARLON ENRIQUE</v>
          </cell>
          <cell r="J148" t="str">
            <v>QUIJANO VILLADA EDWIN FERNANDO</v>
          </cell>
        </row>
        <row r="149">
          <cell r="A149">
            <v>147</v>
          </cell>
          <cell r="B149" t="str">
            <v>NOTA:</v>
          </cell>
          <cell r="C149">
            <v>147</v>
          </cell>
          <cell r="D149">
            <v>10</v>
          </cell>
          <cell r="E149">
            <v>10</v>
          </cell>
          <cell r="F149">
            <v>9</v>
          </cell>
          <cell r="G149">
            <v>7.7</v>
          </cell>
          <cell r="H149">
            <v>0</v>
          </cell>
          <cell r="I149">
            <v>9.4</v>
          </cell>
          <cell r="J149">
            <v>10</v>
          </cell>
        </row>
        <row r="150">
          <cell r="A150">
            <v>148</v>
          </cell>
          <cell r="B150" t="str">
            <v>ALBA LUCIA   MARIN  FRANCO</v>
          </cell>
          <cell r="C150">
            <v>148</v>
          </cell>
          <cell r="D150" t="str">
            <v>08/09/2008</v>
          </cell>
          <cell r="E150" t="str">
            <v>09/09/2008</v>
          </cell>
          <cell r="F150" t="str">
            <v>11/09/2008</v>
          </cell>
          <cell r="G150" t="str">
            <v>15/09/2008</v>
          </cell>
          <cell r="H150" t="str">
            <v>20/09/2008</v>
          </cell>
          <cell r="I150" t="str">
            <v>24/09/2008</v>
          </cell>
          <cell r="J150" t="str">
            <v>27/09/2008</v>
          </cell>
          <cell r="K150" t="str">
            <v>27/09/2008</v>
          </cell>
          <cell r="L150" t="str">
            <v>29/09/2008</v>
          </cell>
        </row>
        <row r="151">
          <cell r="A151">
            <v>149</v>
          </cell>
          <cell r="B151" t="str">
            <v>Evaluador:</v>
          </cell>
          <cell r="C151">
            <v>149</v>
          </cell>
          <cell r="D151" t="str">
            <v>ZUBIETA DIAZ DIANA PAOLA</v>
          </cell>
          <cell r="E151" t="str">
            <v>ZUBIETA DIAZ DIANA PAOLA</v>
          </cell>
          <cell r="F151" t="str">
            <v>PARRA DIAZ SANDRA MILENA</v>
          </cell>
          <cell r="G151" t="str">
            <v>PARRA DIAZ SANDRA MILENA</v>
          </cell>
          <cell r="H151" t="str">
            <v>PARRA DIAZ SANDRA MILENA</v>
          </cell>
          <cell r="I151" t="str">
            <v>VALENCIA BALCEROS EDWIN ALEXANDER</v>
          </cell>
          <cell r="J151" t="str">
            <v>PARRA DIAZ SANDRA MILENA</v>
          </cell>
          <cell r="K151" t="str">
            <v>PARRA DIAZ SANDRA MILENA</v>
          </cell>
          <cell r="L151" t="str">
            <v>PARRA DIAZ SANDRA MILENA</v>
          </cell>
        </row>
        <row r="152">
          <cell r="A152">
            <v>150</v>
          </cell>
          <cell r="B152" t="str">
            <v>NOTA:</v>
          </cell>
          <cell r="C152">
            <v>150</v>
          </cell>
          <cell r="D152">
            <v>9.6999999999999993</v>
          </cell>
          <cell r="E152">
            <v>10</v>
          </cell>
          <cell r="F152">
            <v>7.6</v>
          </cell>
          <cell r="G152">
            <v>8.1999999999999993</v>
          </cell>
          <cell r="H152">
            <v>8</v>
          </cell>
          <cell r="I152">
            <v>9.1999999999999993</v>
          </cell>
          <cell r="J152">
            <v>4.5</v>
          </cell>
          <cell r="K152">
            <v>7.3</v>
          </cell>
          <cell r="L152">
            <v>7.3</v>
          </cell>
        </row>
        <row r="153">
          <cell r="A153">
            <v>151</v>
          </cell>
          <cell r="B153" t="str">
            <v xml:space="preserve">JESSICA ANDREA MARTINEZ  ALONSO </v>
          </cell>
          <cell r="C153">
            <v>151</v>
          </cell>
          <cell r="D153" t="str">
            <v>04/09/2008</v>
          </cell>
          <cell r="E153" t="str">
            <v>10/09/2008</v>
          </cell>
          <cell r="F153" t="str">
            <v>11/09/2008</v>
          </cell>
          <cell r="G153" t="str">
            <v>15/09/2008</v>
          </cell>
          <cell r="H153" t="str">
            <v>22/09/2008</v>
          </cell>
          <cell r="I153" t="str">
            <v>29/09/2008</v>
          </cell>
          <cell r="J153" t="str">
            <v>30/09/2008</v>
          </cell>
        </row>
        <row r="154">
          <cell r="A154">
            <v>152</v>
          </cell>
          <cell r="B154" t="str">
            <v>Evaluador:</v>
          </cell>
          <cell r="C154">
            <v>152</v>
          </cell>
          <cell r="D154" t="str">
            <v>PARRA DIAZ SANDRA MILENA</v>
          </cell>
          <cell r="E154" t="str">
            <v>PARRA DIAZ SANDRA MILENA</v>
          </cell>
          <cell r="F154" t="str">
            <v>PARRA DIAZ SANDRA MILENA</v>
          </cell>
          <cell r="G154" t="str">
            <v>ZUBIETA DIAZ DIANA PAOLA</v>
          </cell>
          <cell r="H154" t="str">
            <v>ZUBIETA DIAZ DIANA PAOLA</v>
          </cell>
          <cell r="I154" t="str">
            <v>VALENCIA BALCEROS EDWIN ALEXANDER</v>
          </cell>
          <cell r="J154" t="str">
            <v>PARRA DIAZ SANDRA MILENA</v>
          </cell>
        </row>
        <row r="155">
          <cell r="A155">
            <v>153</v>
          </cell>
          <cell r="B155" t="str">
            <v>NOTA:</v>
          </cell>
          <cell r="C155">
            <v>153</v>
          </cell>
          <cell r="D155">
            <v>10</v>
          </cell>
          <cell r="E155">
            <v>6.2</v>
          </cell>
          <cell r="F155">
            <v>8.6</v>
          </cell>
          <cell r="G155">
            <v>8.6</v>
          </cell>
          <cell r="H155">
            <v>8.3000000000000007</v>
          </cell>
          <cell r="I155">
            <v>9.48</v>
          </cell>
          <cell r="J155">
            <v>10</v>
          </cell>
        </row>
        <row r="156">
          <cell r="A156">
            <v>154</v>
          </cell>
          <cell r="B156" t="str">
            <v>JORGE MAURICIO MARTINEZ  RUEDA</v>
          </cell>
          <cell r="C156">
            <v>154</v>
          </cell>
          <cell r="D156" t="str">
            <v>06/09/2008</v>
          </cell>
          <cell r="E156" t="str">
            <v>10/09/2008</v>
          </cell>
          <cell r="F156" t="str">
            <v>12/09/2008</v>
          </cell>
          <cell r="G156" t="str">
            <v>15/09/2008</v>
          </cell>
          <cell r="H156" t="str">
            <v>17/09/2008</v>
          </cell>
          <cell r="I156" t="str">
            <v>22/09/2008</v>
          </cell>
          <cell r="J156" t="str">
            <v>30/09/2008</v>
          </cell>
        </row>
        <row r="157">
          <cell r="A157">
            <v>155</v>
          </cell>
          <cell r="B157" t="str">
            <v>Evaluador:</v>
          </cell>
          <cell r="C157">
            <v>155</v>
          </cell>
          <cell r="D157" t="str">
            <v>PARRA DIAZ SANDRA MILENA</v>
          </cell>
          <cell r="E157" t="str">
            <v>ZUBIETA DIAZ DIANA PAOLA</v>
          </cell>
          <cell r="F157" t="str">
            <v>ZUBIETA DIAZ DIANA PAOLA</v>
          </cell>
          <cell r="G157" t="str">
            <v>PARRA DIAZ SANDRA MILENA</v>
          </cell>
          <cell r="H157" t="str">
            <v>ROMERO MARTINEZ MARLON ENRIQUE</v>
          </cell>
          <cell r="I157" t="str">
            <v>ZUBIETA DIAZ DIANA PAOLA</v>
          </cell>
          <cell r="J157" t="str">
            <v>PARRA DIAZ SANDRA MILENA</v>
          </cell>
        </row>
        <row r="158">
          <cell r="A158">
            <v>156</v>
          </cell>
          <cell r="B158" t="str">
            <v>NOTA:</v>
          </cell>
          <cell r="C158">
            <v>156</v>
          </cell>
          <cell r="D158">
            <v>9</v>
          </cell>
          <cell r="E158">
            <v>8.9</v>
          </cell>
          <cell r="F158">
            <v>9.5</v>
          </cell>
          <cell r="G158">
            <v>8.1999999999999993</v>
          </cell>
          <cell r="H158">
            <v>9.3000000000000007</v>
          </cell>
          <cell r="I158">
            <v>8.3000000000000007</v>
          </cell>
          <cell r="J158">
            <v>8.6</v>
          </cell>
        </row>
        <row r="159">
          <cell r="A159">
            <v>157</v>
          </cell>
          <cell r="B159" t="str">
            <v xml:space="preserve">ALEXANDER MEJIA  VERA </v>
          </cell>
          <cell r="C159">
            <v>157</v>
          </cell>
          <cell r="D159" t="str">
            <v>08/09/2008</v>
          </cell>
          <cell r="E159" t="str">
            <v>10/09/2008</v>
          </cell>
          <cell r="F159" t="str">
            <v>11/09/2008</v>
          </cell>
          <cell r="G159" t="str">
            <v>15/09/2008</v>
          </cell>
          <cell r="H159" t="str">
            <v>18/09/2008</v>
          </cell>
          <cell r="I159" t="str">
            <v>22/09/2008</v>
          </cell>
          <cell r="J159" t="str">
            <v>30/09/2008</v>
          </cell>
        </row>
        <row r="160">
          <cell r="A160">
            <v>158</v>
          </cell>
          <cell r="B160" t="str">
            <v>Evaluador:</v>
          </cell>
          <cell r="C160">
            <v>158</v>
          </cell>
          <cell r="D160" t="str">
            <v>ZUBIETA DIAZ DIANA PAOLA</v>
          </cell>
          <cell r="E160" t="str">
            <v>PARRA DIAZ SANDRA MILENA</v>
          </cell>
          <cell r="F160" t="str">
            <v>PARRA DIAZ SANDRA MILENA</v>
          </cell>
          <cell r="G160" t="str">
            <v>ZUBIETA DIAZ DIANA PAOLA</v>
          </cell>
          <cell r="H160" t="str">
            <v>VALENCIA BALCEROS EDWIN ALEXANDER</v>
          </cell>
          <cell r="I160" t="str">
            <v>ZUBIETA DIAZ DIANA PAOLA</v>
          </cell>
          <cell r="J160" t="str">
            <v>PARRA DIAZ SANDRA MILENA</v>
          </cell>
        </row>
        <row r="161">
          <cell r="A161">
            <v>159</v>
          </cell>
          <cell r="B161" t="str">
            <v>NOTA:</v>
          </cell>
          <cell r="C161">
            <v>159</v>
          </cell>
          <cell r="D161">
            <v>9.3000000000000007</v>
          </cell>
          <cell r="E161">
            <v>6.31</v>
          </cell>
          <cell r="F161">
            <v>7.9</v>
          </cell>
          <cell r="G161">
            <v>7.9</v>
          </cell>
          <cell r="H161">
            <v>9.1</v>
          </cell>
          <cell r="I161">
            <v>8.16</v>
          </cell>
          <cell r="J161">
            <v>7.6</v>
          </cell>
        </row>
        <row r="162">
          <cell r="A162">
            <v>160</v>
          </cell>
          <cell r="B162" t="str">
            <v xml:space="preserve">YURI ANDREA MENDEZ  OLIVEROS </v>
          </cell>
          <cell r="C162">
            <v>160</v>
          </cell>
          <cell r="D162" t="str">
            <v>06/09/2008</v>
          </cell>
          <cell r="E162" t="str">
            <v>10/09/2008</v>
          </cell>
          <cell r="F162" t="str">
            <v>11/09/2008</v>
          </cell>
          <cell r="G162" t="str">
            <v>15/09/2008</v>
          </cell>
          <cell r="H162" t="str">
            <v>22/09/2008</v>
          </cell>
          <cell r="I162" t="str">
            <v>24/09/2008</v>
          </cell>
          <cell r="J162" t="str">
            <v>30/09/2008</v>
          </cell>
        </row>
        <row r="163">
          <cell r="A163">
            <v>161</v>
          </cell>
          <cell r="B163" t="str">
            <v>Evaluador:</v>
          </cell>
          <cell r="C163">
            <v>161</v>
          </cell>
          <cell r="D163" t="str">
            <v>PARRA DIAZ SANDRA MILENA</v>
          </cell>
          <cell r="E163" t="str">
            <v>ZUBIETA DIAZ DIANA PAOLA</v>
          </cell>
          <cell r="F163" t="str">
            <v>ZUBIETA DIAZ DIANA PAOLA</v>
          </cell>
          <cell r="G163" t="str">
            <v>PARRA DIAZ SANDRA MILENA</v>
          </cell>
          <cell r="H163" t="str">
            <v>ZUBIETA DIAZ DIANA PAOLA</v>
          </cell>
          <cell r="I163" t="str">
            <v>ROMERO MARTINEZ MARLON ENRIQUE</v>
          </cell>
          <cell r="J163" t="str">
            <v>QUIJANO VILLADA EDWIN FERNANDO</v>
          </cell>
        </row>
        <row r="164">
          <cell r="A164">
            <v>162</v>
          </cell>
          <cell r="B164" t="str">
            <v>NOTA:</v>
          </cell>
          <cell r="C164">
            <v>162</v>
          </cell>
          <cell r="D164">
            <v>10</v>
          </cell>
          <cell r="E164">
            <v>9.09</v>
          </cell>
          <cell r="F164">
            <v>8.6</v>
          </cell>
          <cell r="G164">
            <v>9.6999999999999993</v>
          </cell>
          <cell r="H164">
            <v>5.8</v>
          </cell>
          <cell r="I164">
            <v>8.3000000000000007</v>
          </cell>
          <cell r="J164">
            <v>10</v>
          </cell>
        </row>
        <row r="165">
          <cell r="A165">
            <v>163</v>
          </cell>
          <cell r="B165" t="str">
            <v>YOLANDA MORA MURCIA</v>
          </cell>
          <cell r="C165">
            <v>163</v>
          </cell>
          <cell r="D165" t="str">
            <v>06/09/2008</v>
          </cell>
          <cell r="E165" t="str">
            <v>10/09/2008</v>
          </cell>
          <cell r="F165" t="str">
            <v>12/09/2008</v>
          </cell>
          <cell r="G165" t="str">
            <v>15/09/2008</v>
          </cell>
          <cell r="H165" t="str">
            <v>23/09/2008</v>
          </cell>
          <cell r="I165" t="str">
            <v>24/09/2008</v>
          </cell>
          <cell r="J165" t="str">
            <v>26/09/2008</v>
          </cell>
          <cell r="K165" t="str">
            <v>30/09/2008</v>
          </cell>
        </row>
        <row r="166">
          <cell r="A166">
            <v>164</v>
          </cell>
          <cell r="B166" t="str">
            <v>Evaluador:</v>
          </cell>
          <cell r="C166">
            <v>164</v>
          </cell>
          <cell r="D166" t="str">
            <v>PARRA DIAZ SANDRA MILENA</v>
          </cell>
          <cell r="E166" t="str">
            <v>ZUBIETA DIAZ DIANA PAOLA</v>
          </cell>
          <cell r="F166" t="str">
            <v>ZUBIETA DIAZ DIANA PAOLA</v>
          </cell>
          <cell r="G166" t="str">
            <v>PARRA DIAZ SANDRA MILENA</v>
          </cell>
          <cell r="H166" t="str">
            <v>ZUBIETA DIAZ DIANA PAOLA</v>
          </cell>
          <cell r="I166" t="str">
            <v>ROMERO MARTINEZ MARLON ENRIQUE</v>
          </cell>
          <cell r="J166" t="str">
            <v>QUIJANO VILLADA EDWIN FERNANDO</v>
          </cell>
          <cell r="K166" t="str">
            <v>PARRA DIAZ SANDRA MILENA</v>
          </cell>
        </row>
        <row r="167">
          <cell r="A167">
            <v>165</v>
          </cell>
          <cell r="B167" t="str">
            <v>NOTA:</v>
          </cell>
          <cell r="C167">
            <v>165</v>
          </cell>
          <cell r="D167">
            <v>9.3000000000000007</v>
          </cell>
          <cell r="E167">
            <v>10</v>
          </cell>
          <cell r="F167">
            <v>8.4</v>
          </cell>
          <cell r="G167">
            <v>8.9</v>
          </cell>
          <cell r="H167">
            <v>8.3000000000000007</v>
          </cell>
          <cell r="I167">
            <v>9.1</v>
          </cell>
          <cell r="J167">
            <v>10</v>
          </cell>
          <cell r="K167">
            <v>10</v>
          </cell>
        </row>
        <row r="168">
          <cell r="A168">
            <v>166</v>
          </cell>
          <cell r="B168" t="str">
            <v>ALVARO AUGUSTO  MORENO  IBARGUEN</v>
          </cell>
          <cell r="C168">
            <v>166</v>
          </cell>
          <cell r="D168" t="str">
            <v>08/09/2008</v>
          </cell>
          <cell r="E168" t="str">
            <v>09/09/2008</v>
          </cell>
          <cell r="F168" t="str">
            <v>11/09/2008</v>
          </cell>
          <cell r="G168" t="str">
            <v>15/09/2008</v>
          </cell>
          <cell r="H168" t="str">
            <v>18/09/2008</v>
          </cell>
          <cell r="I168" t="str">
            <v>23/09/2008</v>
          </cell>
          <cell r="J168" t="str">
            <v>26/09/2008</v>
          </cell>
          <cell r="K168" t="str">
            <v>27/09/2008</v>
          </cell>
          <cell r="L168" t="str">
            <v>29/09/2008</v>
          </cell>
        </row>
        <row r="169">
          <cell r="A169">
            <v>167</v>
          </cell>
          <cell r="B169" t="str">
            <v>Evaluador:</v>
          </cell>
          <cell r="C169">
            <v>167</v>
          </cell>
          <cell r="D169" t="str">
            <v>ZUBIETA DIAZ DIANA PAOLA</v>
          </cell>
          <cell r="E169" t="str">
            <v>ZUBIETA DIAZ DIANA PAOLA</v>
          </cell>
          <cell r="F169" t="str">
            <v>PARRA DIAZ SANDRA MILENA</v>
          </cell>
          <cell r="G169" t="str">
            <v>PARRA DIAZ SANDRA MILENA</v>
          </cell>
          <cell r="H169" t="str">
            <v>VALENCIA BALCEROS EDWIN ALEXANDER</v>
          </cell>
          <cell r="I169" t="str">
            <v>ZUBIETA DIAZ DIANA PAOLA</v>
          </cell>
          <cell r="J169" t="str">
            <v>ZUBIETA DIAZ DIANA PAOLA</v>
          </cell>
          <cell r="K169" t="str">
            <v>PARRA DIAZ SANDRA MILENA</v>
          </cell>
          <cell r="L169" t="str">
            <v>PARRA DIAZ SANDRA MILENA</v>
          </cell>
        </row>
        <row r="170">
          <cell r="A170">
            <v>168</v>
          </cell>
          <cell r="B170" t="str">
            <v>NOTA:</v>
          </cell>
          <cell r="C170">
            <v>168</v>
          </cell>
          <cell r="D170">
            <v>10</v>
          </cell>
          <cell r="E170">
            <v>10</v>
          </cell>
          <cell r="F170">
            <v>8.6</v>
          </cell>
          <cell r="G170">
            <v>9.6</v>
          </cell>
          <cell r="H170">
            <v>9.1999999999999993</v>
          </cell>
          <cell r="I170">
            <v>8.6</v>
          </cell>
          <cell r="J170">
            <v>9.6999999999999993</v>
          </cell>
          <cell r="K170">
            <v>9.6999999999999993</v>
          </cell>
          <cell r="L170">
            <v>9.6999999999999993</v>
          </cell>
        </row>
        <row r="171">
          <cell r="A171">
            <v>169</v>
          </cell>
          <cell r="B171" t="str">
            <v>PEDRO MIGUEL MOSQUERA OVALLE</v>
          </cell>
          <cell r="C171">
            <v>169</v>
          </cell>
          <cell r="D171" t="str">
            <v>08/09/2008</v>
          </cell>
          <cell r="E171" t="str">
            <v>10/09/2008</v>
          </cell>
          <cell r="F171" t="str">
            <v>12/09/2008</v>
          </cell>
          <cell r="G171" t="str">
            <v>15/09/2008</v>
          </cell>
          <cell r="H171" t="str">
            <v>23/09/2008</v>
          </cell>
          <cell r="I171" t="str">
            <v>24/09/2008</v>
          </cell>
          <cell r="J171" t="str">
            <v>30/09/2008</v>
          </cell>
        </row>
        <row r="172">
          <cell r="A172">
            <v>170</v>
          </cell>
          <cell r="B172" t="str">
            <v>Evaluador:</v>
          </cell>
          <cell r="C172">
            <v>170</v>
          </cell>
          <cell r="D172" t="str">
            <v>ZUBIETA DIAZ DIANA PAOLA</v>
          </cell>
          <cell r="E172" t="str">
            <v>PARRA DIAZ SANDRA MILENA</v>
          </cell>
          <cell r="F172" t="str">
            <v>ZUBIETA DIAZ DIANA PAOLA</v>
          </cell>
          <cell r="G172" t="str">
            <v>PARRA DIAZ SANDRA MILENA</v>
          </cell>
          <cell r="H172" t="str">
            <v>ZUBIETA DIAZ DIANA PAOLA</v>
          </cell>
          <cell r="I172" t="str">
            <v>ROMERO MARTINEZ MARLON ENRIQUE</v>
          </cell>
          <cell r="J172" t="str">
            <v>PARRA DIAZ SANDRA MILENA</v>
          </cell>
        </row>
        <row r="173">
          <cell r="A173">
            <v>171</v>
          </cell>
          <cell r="B173" t="str">
            <v>NOTA:</v>
          </cell>
          <cell r="C173">
            <v>171</v>
          </cell>
          <cell r="D173">
            <v>10</v>
          </cell>
          <cell r="E173">
            <v>9.4</v>
          </cell>
          <cell r="F173">
            <v>9.3000000000000007</v>
          </cell>
          <cell r="G173">
            <v>9.6999999999999993</v>
          </cell>
          <cell r="H173">
            <v>8.16</v>
          </cell>
          <cell r="I173">
            <v>7.6</v>
          </cell>
          <cell r="J173">
            <v>10</v>
          </cell>
        </row>
        <row r="174">
          <cell r="A174">
            <v>172</v>
          </cell>
          <cell r="B174" t="str">
            <v>LILIANA PAOLA  NIÑO  FORERO</v>
          </cell>
          <cell r="C174">
            <v>172</v>
          </cell>
          <cell r="D174" t="str">
            <v>08/09/2008</v>
          </cell>
          <cell r="E174" t="str">
            <v>09/09/2008</v>
          </cell>
          <cell r="F174" t="str">
            <v>11/09/2008</v>
          </cell>
          <cell r="G174" t="str">
            <v>15/09/2008</v>
          </cell>
          <cell r="H174" t="str">
            <v>20/09/2008</v>
          </cell>
          <cell r="I174" t="str">
            <v>26/09/2008</v>
          </cell>
          <cell r="J174" t="str">
            <v>27/09/2008</v>
          </cell>
          <cell r="K174" t="str">
            <v>27/09/2008</v>
          </cell>
        </row>
        <row r="175">
          <cell r="A175">
            <v>173</v>
          </cell>
          <cell r="B175" t="str">
            <v>Evaluador:</v>
          </cell>
          <cell r="C175">
            <v>173</v>
          </cell>
          <cell r="D175" t="str">
            <v>ZUBIETA DIAZ DIANA PAOLA</v>
          </cell>
          <cell r="E175" t="str">
            <v>ZUBIETA DIAZ DIANA PAOLA</v>
          </cell>
          <cell r="F175" t="str">
            <v>PARRA DIAZ SANDRA MILENA</v>
          </cell>
          <cell r="G175" t="str">
            <v>PARRA DIAZ SANDRA MILENA</v>
          </cell>
          <cell r="H175" t="str">
            <v>ZUBIETA DIAZ DIANA PAOLA</v>
          </cell>
          <cell r="I175" t="str">
            <v>ZUBIETA DIAZ DIANA PAOLA</v>
          </cell>
          <cell r="J175" t="str">
            <v>PARRA DIAZ SANDRA MILENA</v>
          </cell>
          <cell r="K175" t="str">
            <v>PARRA DIAZ SANDRA MILENA</v>
          </cell>
        </row>
        <row r="176">
          <cell r="A176">
            <v>174</v>
          </cell>
          <cell r="B176" t="str">
            <v>NOTA:</v>
          </cell>
          <cell r="C176">
            <v>174</v>
          </cell>
          <cell r="D176">
            <v>10</v>
          </cell>
          <cell r="E176">
            <v>10</v>
          </cell>
          <cell r="F176">
            <v>6.3</v>
          </cell>
          <cell r="G176">
            <v>5.9</v>
          </cell>
          <cell r="H176">
            <v>8.3000000000000007</v>
          </cell>
          <cell r="I176">
            <v>8.6</v>
          </cell>
          <cell r="J176">
            <v>7.3</v>
          </cell>
          <cell r="K176">
            <v>7.3</v>
          </cell>
        </row>
        <row r="177">
          <cell r="A177">
            <v>175</v>
          </cell>
          <cell r="B177" t="str">
            <v>INGRID JULIETH ORTIZ SILVA</v>
          </cell>
          <cell r="C177">
            <v>175</v>
          </cell>
          <cell r="D177" t="str">
            <v>23/09/2008</v>
          </cell>
          <cell r="E177" t="str">
            <v>26/09/2008</v>
          </cell>
          <cell r="F177" t="str">
            <v>30/09/2008</v>
          </cell>
        </row>
        <row r="178">
          <cell r="A178">
            <v>176</v>
          </cell>
          <cell r="B178" t="str">
            <v>Evaluador:</v>
          </cell>
          <cell r="C178">
            <v>176</v>
          </cell>
          <cell r="D178" t="str">
            <v>ZUBIETA DIAZ DIANA PAOLA</v>
          </cell>
          <cell r="E178" t="str">
            <v>VALENCIA BALCEROS EDWIN ALEXANDER</v>
          </cell>
          <cell r="F178" t="str">
            <v>PARRA DIAZ SANDRA MILENA</v>
          </cell>
        </row>
        <row r="179">
          <cell r="A179">
            <v>177</v>
          </cell>
          <cell r="B179" t="str">
            <v>NOTA:</v>
          </cell>
          <cell r="C179">
            <v>177</v>
          </cell>
          <cell r="D179">
            <v>5.9</v>
          </cell>
          <cell r="E179">
            <v>9.6</v>
          </cell>
          <cell r="F179">
            <v>6.9</v>
          </cell>
        </row>
        <row r="180">
          <cell r="A180">
            <v>178</v>
          </cell>
          <cell r="B180" t="str">
            <v>LUZ STELLA OSPINA ZAPATA</v>
          </cell>
          <cell r="C180">
            <v>178</v>
          </cell>
          <cell r="D180" t="str">
            <v>05/09/2008</v>
          </cell>
          <cell r="E180" t="str">
            <v>10/09/2008</v>
          </cell>
          <cell r="F180" t="str">
            <v>12/09/2008</v>
          </cell>
          <cell r="G180" t="str">
            <v>15/09/2008</v>
          </cell>
          <cell r="H180" t="str">
            <v>23/09/2008</v>
          </cell>
          <cell r="I180" t="str">
            <v>24/09/2008</v>
          </cell>
          <cell r="J180" t="str">
            <v>26/09/2008</v>
          </cell>
          <cell r="K180" t="str">
            <v>30/09/2008</v>
          </cell>
        </row>
        <row r="181">
          <cell r="A181">
            <v>179</v>
          </cell>
          <cell r="B181" t="str">
            <v>Evaluador:</v>
          </cell>
          <cell r="C181">
            <v>179</v>
          </cell>
          <cell r="D181" t="str">
            <v>ZUBIETA DIAZ DIANA PAOLA</v>
          </cell>
          <cell r="E181" t="str">
            <v>ZUBIETA DIAZ DIANA PAOLA</v>
          </cell>
          <cell r="F181" t="str">
            <v>ZUBIETA DIAZ DIANA PAOLA</v>
          </cell>
          <cell r="G181" t="str">
            <v>PARRA DIAZ SANDRA MILENA</v>
          </cell>
          <cell r="H181" t="str">
            <v>ZUBIETA DIAZ DIANA PAOLA</v>
          </cell>
          <cell r="I181" t="str">
            <v>ROMERO MARTINEZ MARLON ENRIQUE</v>
          </cell>
          <cell r="J181" t="str">
            <v>QUIJANO VILLADA EDWIN FERNANDO</v>
          </cell>
          <cell r="K181" t="str">
            <v>PARRA DIAZ SANDRA MILENA</v>
          </cell>
        </row>
        <row r="182">
          <cell r="A182">
            <v>180</v>
          </cell>
          <cell r="B182" t="str">
            <v>NOTA:</v>
          </cell>
          <cell r="C182">
            <v>180</v>
          </cell>
          <cell r="D182">
            <v>10</v>
          </cell>
          <cell r="E182">
            <v>10</v>
          </cell>
          <cell r="F182">
            <v>9.6999999999999993</v>
          </cell>
          <cell r="G182">
            <v>8.9</v>
          </cell>
          <cell r="H182">
            <v>8.16</v>
          </cell>
          <cell r="I182">
            <v>8.8000000000000007</v>
          </cell>
          <cell r="J182">
            <v>10</v>
          </cell>
          <cell r="K182">
            <v>10</v>
          </cell>
        </row>
        <row r="183">
          <cell r="A183">
            <v>181</v>
          </cell>
          <cell r="B183" t="str">
            <v>CLAUDIA MARCELA PEDROZA TORRES</v>
          </cell>
          <cell r="C183">
            <v>181</v>
          </cell>
          <cell r="D183" t="str">
            <v>06/09/2008</v>
          </cell>
          <cell r="E183" t="str">
            <v>10/09/2008</v>
          </cell>
          <cell r="F183" t="str">
            <v>12/09/2008</v>
          </cell>
          <cell r="G183" t="str">
            <v>15/09/2008</v>
          </cell>
          <cell r="H183" t="str">
            <v>20/09/2008</v>
          </cell>
          <cell r="I183" t="str">
            <v>24/09/2008</v>
          </cell>
          <cell r="J183" t="str">
            <v>26/09/2008</v>
          </cell>
          <cell r="K183" t="str">
            <v>27/09/2008</v>
          </cell>
          <cell r="L183" t="str">
            <v>30/09/2008</v>
          </cell>
        </row>
        <row r="184">
          <cell r="A184">
            <v>182</v>
          </cell>
          <cell r="B184" t="str">
            <v>Evaluador:</v>
          </cell>
          <cell r="C184">
            <v>182</v>
          </cell>
          <cell r="D184" t="str">
            <v>PARRA DIAZ SANDRA MILENA</v>
          </cell>
          <cell r="E184" t="str">
            <v>ZUBIETA DIAZ DIANA PAOLA</v>
          </cell>
          <cell r="F184" t="str">
            <v>ZUBIETA DIAZ DIANA PAOLA</v>
          </cell>
          <cell r="G184" t="str">
            <v>PARRA DIAZ SANDRA MILENA</v>
          </cell>
          <cell r="H184" t="str">
            <v>ZUBIETA DIAZ DIANA PAOLA</v>
          </cell>
          <cell r="I184" t="str">
            <v>ROMERO MARTINEZ MARLON ENRIQUE</v>
          </cell>
          <cell r="J184" t="str">
            <v>QUIJANO VILLADA EDWIN FERNANDO</v>
          </cell>
          <cell r="K184" t="str">
            <v>ZUBIETA DIAZ DIANA PAOLA</v>
          </cell>
          <cell r="L184" t="str">
            <v>PARRA DIAZ SANDRA MILENA</v>
          </cell>
        </row>
        <row r="185">
          <cell r="A185">
            <v>183</v>
          </cell>
          <cell r="B185" t="str">
            <v>NOTA:</v>
          </cell>
          <cell r="C185">
            <v>183</v>
          </cell>
          <cell r="D185">
            <v>9</v>
          </cell>
          <cell r="E185">
            <v>9</v>
          </cell>
          <cell r="F185">
            <v>8.3000000000000007</v>
          </cell>
          <cell r="G185">
            <v>8.6</v>
          </cell>
          <cell r="H185">
            <v>9.6999999999999993</v>
          </cell>
          <cell r="I185">
            <v>9.6</v>
          </cell>
          <cell r="J185">
            <v>10</v>
          </cell>
          <cell r="K185">
            <v>8.3000000000000007</v>
          </cell>
          <cell r="L185">
            <v>9.6999999999999993</v>
          </cell>
        </row>
        <row r="186">
          <cell r="A186">
            <v>184</v>
          </cell>
          <cell r="B186" t="str">
            <v>ADRIANA MARCELA  PORRAS  ALVARADO</v>
          </cell>
          <cell r="C186">
            <v>184</v>
          </cell>
          <cell r="D186" t="str">
            <v>08/09/2008</v>
          </cell>
          <cell r="E186" t="str">
            <v>09/09/2008</v>
          </cell>
          <cell r="F186" t="str">
            <v>10/09/2008</v>
          </cell>
          <cell r="G186" t="str">
            <v>11/09/2008</v>
          </cell>
          <cell r="H186" t="str">
            <v>20/09/2008</v>
          </cell>
          <cell r="I186" t="str">
            <v>26/09/2008</v>
          </cell>
          <cell r="J186" t="str">
            <v>27/09/2008</v>
          </cell>
          <cell r="K186" t="str">
            <v>27/09/2008</v>
          </cell>
          <cell r="L186" t="str">
            <v>29/09/2008</v>
          </cell>
          <cell r="M186" t="str">
            <v>30/09/2008</v>
          </cell>
        </row>
        <row r="187">
          <cell r="A187">
            <v>185</v>
          </cell>
          <cell r="B187" t="str">
            <v>Evaluador:</v>
          </cell>
          <cell r="C187">
            <v>185</v>
          </cell>
          <cell r="D187" t="str">
            <v>ZUBIETA DIAZ DIANA PAOLA</v>
          </cell>
          <cell r="E187" t="str">
            <v>ZUBIETA DIAZ DIANA PAOLA</v>
          </cell>
          <cell r="F187" t="str">
            <v>PARRA DIAZ SANDRA MILENA</v>
          </cell>
          <cell r="G187" t="str">
            <v>PARRA DIAZ SANDRA MILENA</v>
          </cell>
          <cell r="H187" t="str">
            <v>PARRA DIAZ SANDRA MILENA</v>
          </cell>
          <cell r="I187" t="str">
            <v>ZUBIETA DIAZ DIANA PAOLA</v>
          </cell>
          <cell r="J187" t="str">
            <v>PARRA DIAZ SANDRA MILENA</v>
          </cell>
          <cell r="K187" t="str">
            <v>PARRA DIAZ SANDRA MILENA</v>
          </cell>
          <cell r="L187" t="str">
            <v>ROMERO MARTINEZ MARLON ENRIQUE</v>
          </cell>
          <cell r="M187" t="str">
            <v>QUIJANO VILLADA EDWIN FERNANDO</v>
          </cell>
        </row>
        <row r="188">
          <cell r="A188">
            <v>186</v>
          </cell>
          <cell r="B188" t="str">
            <v>NOTA:</v>
          </cell>
          <cell r="C188">
            <v>186</v>
          </cell>
          <cell r="D188">
            <v>10</v>
          </cell>
          <cell r="E188">
            <v>9.14</v>
          </cell>
          <cell r="F188">
            <v>9.6</v>
          </cell>
          <cell r="G188">
            <v>8.6</v>
          </cell>
          <cell r="H188">
            <v>7.7</v>
          </cell>
          <cell r="I188">
            <v>8.16</v>
          </cell>
          <cell r="J188">
            <v>7</v>
          </cell>
          <cell r="K188">
            <v>8.4</v>
          </cell>
          <cell r="L188">
            <v>9</v>
          </cell>
          <cell r="M188">
            <v>10</v>
          </cell>
        </row>
        <row r="189">
          <cell r="A189">
            <v>187</v>
          </cell>
          <cell r="B189" t="str">
            <v>NAYIBE PULIDO MANRIQUE</v>
          </cell>
          <cell r="C189">
            <v>187</v>
          </cell>
          <cell r="D189" t="str">
            <v>06/09/2008</v>
          </cell>
          <cell r="E189" t="str">
            <v>10/09/2008</v>
          </cell>
          <cell r="F189" t="str">
            <v>11/09/2008</v>
          </cell>
          <cell r="G189" t="str">
            <v>15/09/2008</v>
          </cell>
          <cell r="H189" t="str">
            <v>20/09/2008</v>
          </cell>
          <cell r="I189" t="str">
            <v>25/09/2008</v>
          </cell>
          <cell r="J189" t="str">
            <v>27/09/2008</v>
          </cell>
          <cell r="K189" t="str">
            <v>30/09/2008</v>
          </cell>
        </row>
        <row r="190">
          <cell r="A190">
            <v>188</v>
          </cell>
          <cell r="B190" t="str">
            <v>Evaluador:</v>
          </cell>
          <cell r="C190">
            <v>188</v>
          </cell>
          <cell r="D190" t="str">
            <v>PARRA DIAZ SANDRA MILENA</v>
          </cell>
          <cell r="E190" t="str">
            <v>ZUBIETA DIAZ DIANA PAOLA</v>
          </cell>
          <cell r="F190" t="str">
            <v>ZUBIETA DIAZ DIANA PAOLA</v>
          </cell>
          <cell r="G190" t="str">
            <v>PARRA DIAZ SANDRA MILENA</v>
          </cell>
          <cell r="H190" t="str">
            <v>ZUBIETA DIAZ DIANA PAOLA</v>
          </cell>
          <cell r="I190" t="str">
            <v>ROMERO MARTINEZ MARLON ENRIQUE</v>
          </cell>
          <cell r="J190" t="str">
            <v>ZUBIETA DIAZ DIANA PAOLA</v>
          </cell>
          <cell r="K190" t="str">
            <v>QUIJANO VILLADA EDWIN FERNANDO</v>
          </cell>
        </row>
        <row r="191">
          <cell r="A191">
            <v>189</v>
          </cell>
          <cell r="B191" t="str">
            <v>NOTA:</v>
          </cell>
          <cell r="C191">
            <v>189</v>
          </cell>
          <cell r="D191">
            <v>10</v>
          </cell>
          <cell r="E191">
            <v>10</v>
          </cell>
          <cell r="F191">
            <v>9</v>
          </cell>
          <cell r="G191">
            <v>9.6999999999999993</v>
          </cell>
          <cell r="H191">
            <v>9.6999999999999993</v>
          </cell>
          <cell r="I191">
            <v>8.8000000000000007</v>
          </cell>
          <cell r="J191">
            <v>9</v>
          </cell>
          <cell r="K191">
            <v>10</v>
          </cell>
        </row>
        <row r="192">
          <cell r="A192">
            <v>190</v>
          </cell>
          <cell r="B192" t="str">
            <v xml:space="preserve">SANDRA RAMIREZ  CARTAGENA </v>
          </cell>
          <cell r="C192">
            <v>190</v>
          </cell>
          <cell r="D192" t="str">
            <v>08/09/2008</v>
          </cell>
          <cell r="E192" t="str">
            <v>10/09/2008</v>
          </cell>
          <cell r="F192" t="str">
            <v>11/09/2008</v>
          </cell>
          <cell r="G192" t="str">
            <v>15/09/2008</v>
          </cell>
          <cell r="H192" t="str">
            <v>20/09/2008</v>
          </cell>
          <cell r="I192" t="str">
            <v>27/09/2008</v>
          </cell>
          <cell r="J192" t="str">
            <v>27/09/2008</v>
          </cell>
          <cell r="K192" t="str">
            <v>29/09/2008</v>
          </cell>
          <cell r="L192" t="str">
            <v>30/09/2008</v>
          </cell>
        </row>
        <row r="193">
          <cell r="A193">
            <v>191</v>
          </cell>
          <cell r="B193" t="str">
            <v>Evaluador:</v>
          </cell>
          <cell r="C193">
            <v>191</v>
          </cell>
          <cell r="D193" t="str">
            <v>ZUBIETA DIAZ DIANA PAOLA</v>
          </cell>
          <cell r="E193" t="str">
            <v>PARRA DIAZ SANDRA MILENA</v>
          </cell>
          <cell r="F193" t="str">
            <v>PARRA DIAZ SANDRA MILENA</v>
          </cell>
          <cell r="G193" t="str">
            <v>ZUBIETA DIAZ DIANA PAOLA</v>
          </cell>
          <cell r="H193" t="str">
            <v>PARRA DIAZ SANDRA MILENA</v>
          </cell>
          <cell r="I193" t="str">
            <v>PARRA DIAZ SANDRA MILENA</v>
          </cell>
          <cell r="J193" t="str">
            <v>ZUBIETA DIAZ DIANA PAOLA</v>
          </cell>
          <cell r="K193" t="str">
            <v>VALENCIA BALCEROS EDWIN ALEXANDER</v>
          </cell>
          <cell r="L193" t="str">
            <v>PARRA DIAZ SANDRA MILENA</v>
          </cell>
        </row>
        <row r="194">
          <cell r="A194">
            <v>192</v>
          </cell>
          <cell r="B194" t="str">
            <v>NOTA:</v>
          </cell>
          <cell r="C194">
            <v>192</v>
          </cell>
          <cell r="D194">
            <v>10</v>
          </cell>
          <cell r="E194">
            <v>8.6</v>
          </cell>
          <cell r="F194">
            <v>8.3000000000000007</v>
          </cell>
          <cell r="G194">
            <v>9.6999999999999993</v>
          </cell>
          <cell r="H194">
            <v>6.5</v>
          </cell>
          <cell r="I194">
            <v>10</v>
          </cell>
          <cell r="J194">
            <v>8.3000000000000007</v>
          </cell>
          <cell r="K194">
            <v>9.5</v>
          </cell>
          <cell r="L194">
            <v>10</v>
          </cell>
        </row>
        <row r="195">
          <cell r="A195">
            <v>193</v>
          </cell>
          <cell r="B195" t="str">
            <v>JORGE OCTAVIO RINCON NARANJO</v>
          </cell>
          <cell r="C195">
            <v>193</v>
          </cell>
          <cell r="D195" t="str">
            <v>06/09/2008</v>
          </cell>
          <cell r="E195" t="str">
            <v>08/09/2008</v>
          </cell>
          <cell r="F195" t="str">
            <v>11/09/2008</v>
          </cell>
          <cell r="G195" t="str">
            <v>15/09/2008</v>
          </cell>
          <cell r="H195" t="str">
            <v>20/09/2008</v>
          </cell>
          <cell r="I195" t="str">
            <v>22/09/2008</v>
          </cell>
          <cell r="J195" t="str">
            <v>25/09/2008</v>
          </cell>
          <cell r="K195" t="str">
            <v>27/09/2008</v>
          </cell>
          <cell r="L195" t="str">
            <v>30/09/2008</v>
          </cell>
          <cell r="M195">
            <v>39721</v>
          </cell>
        </row>
        <row r="196">
          <cell r="A196">
            <v>194</v>
          </cell>
          <cell r="B196" t="str">
            <v>Evaluador:</v>
          </cell>
          <cell r="C196">
            <v>194</v>
          </cell>
          <cell r="D196" t="str">
            <v>PARRA DIAZ SANDRA MILENA</v>
          </cell>
          <cell r="E196" t="str">
            <v>ZUBIETA DIAZ DIANA PAOLA</v>
          </cell>
          <cell r="F196" t="str">
            <v>ZUBIETA DIAZ DIANA PAOLA</v>
          </cell>
          <cell r="G196" t="str">
            <v>PARRA DIAZ SANDRA MILENA</v>
          </cell>
          <cell r="H196" t="str">
            <v>ZUBIETA DIAZ DIANA PAOLA</v>
          </cell>
          <cell r="I196" t="str">
            <v>QUIJANO VILLADA EDWIN FERNANDO</v>
          </cell>
          <cell r="J196" t="str">
            <v>ROMERO MARTINEZ MARLON ENRIQUE</v>
          </cell>
          <cell r="K196" t="str">
            <v>ZUBIETA DIAZ DIANA PAOLA</v>
          </cell>
          <cell r="L196" t="str">
            <v>PARRA DIAZ SANDRA MILENA</v>
          </cell>
          <cell r="M196" t="str">
            <v>ZUBIETA DIAZ DIANA PAOLA</v>
          </cell>
        </row>
        <row r="197">
          <cell r="A197">
            <v>195</v>
          </cell>
          <cell r="B197" t="str">
            <v>NOTA:</v>
          </cell>
          <cell r="C197">
            <v>195</v>
          </cell>
          <cell r="D197">
            <v>9.6999999999999993</v>
          </cell>
          <cell r="E197">
            <v>10</v>
          </cell>
          <cell r="F197">
            <v>9.1999999999999993</v>
          </cell>
          <cell r="G197">
            <v>9.6999999999999993</v>
          </cell>
          <cell r="H197">
            <v>8.9</v>
          </cell>
          <cell r="I197">
            <v>10</v>
          </cell>
          <cell r="J197">
            <v>8.1</v>
          </cell>
          <cell r="K197">
            <v>8.6</v>
          </cell>
          <cell r="L197">
            <v>9.3000000000000007</v>
          </cell>
          <cell r="M197">
            <v>8.3000000000000007</v>
          </cell>
        </row>
        <row r="198">
          <cell r="A198">
            <v>196</v>
          </cell>
          <cell r="B198" t="str">
            <v xml:space="preserve">VICTOR ALEXIS RINCON  NARANJO </v>
          </cell>
          <cell r="C198">
            <v>196</v>
          </cell>
          <cell r="D198" t="str">
            <v>10/09/2008</v>
          </cell>
          <cell r="E198" t="str">
            <v>10/09/2008</v>
          </cell>
          <cell r="F198" t="str">
            <v>11/09/2008</v>
          </cell>
          <cell r="G198" t="str">
            <v>15/09/2008</v>
          </cell>
          <cell r="H198" t="str">
            <v>20/09/2008</v>
          </cell>
          <cell r="I198" t="str">
            <v>27/09/2008</v>
          </cell>
          <cell r="J198" t="str">
            <v>29/09/2008</v>
          </cell>
          <cell r="K198">
            <v>39721</v>
          </cell>
        </row>
        <row r="199">
          <cell r="A199">
            <v>197</v>
          </cell>
          <cell r="B199" t="str">
            <v>Evaluador:</v>
          </cell>
          <cell r="C199">
            <v>197</v>
          </cell>
          <cell r="D199" t="str">
            <v>ZUBIETA DIAZ DIANA PAOLA</v>
          </cell>
          <cell r="E199" t="str">
            <v>PARRA DIAZ SANDRA MILENA</v>
          </cell>
          <cell r="F199" t="str">
            <v>PARRA DIAZ SANDRA MILENA</v>
          </cell>
          <cell r="G199" t="str">
            <v>ZUBIETA DIAZ DIANA PAOLA</v>
          </cell>
          <cell r="H199" t="str">
            <v>ZUBIETA DIAZ DIANA PAOLA</v>
          </cell>
          <cell r="I199" t="str">
            <v>ZUBIETA DIAZ DIANA PAOLA</v>
          </cell>
          <cell r="J199" t="str">
            <v>VALENCIA BALCEROS EDWIN ALEXANDER</v>
          </cell>
          <cell r="K199" t="str">
            <v>ZUBIETA DIAZ DIANA PAOLA</v>
          </cell>
        </row>
        <row r="200">
          <cell r="A200">
            <v>198</v>
          </cell>
          <cell r="B200" t="str">
            <v>NOTA:</v>
          </cell>
          <cell r="C200">
            <v>198</v>
          </cell>
          <cell r="D200">
            <v>9.1300000000000008</v>
          </cell>
          <cell r="E200">
            <v>6.2</v>
          </cell>
          <cell r="F200">
            <v>8.3000000000000007</v>
          </cell>
          <cell r="G200">
            <v>8.3000000000000007</v>
          </cell>
          <cell r="H200">
            <v>8.3000000000000007</v>
          </cell>
          <cell r="I200">
            <v>7.4</v>
          </cell>
          <cell r="J200">
            <v>9.6999999999999993</v>
          </cell>
          <cell r="K200">
            <v>8.3000000000000007</v>
          </cell>
        </row>
        <row r="201">
          <cell r="A201">
            <v>199</v>
          </cell>
          <cell r="B201" t="str">
            <v>CRISTIAN LEONARDO RIVEROS HERRERA</v>
          </cell>
          <cell r="C201">
            <v>199</v>
          </cell>
          <cell r="D201" t="str">
            <v>10/09/2008</v>
          </cell>
          <cell r="E201" t="str">
            <v>10/09/2008</v>
          </cell>
          <cell r="F201" t="str">
            <v>12/09/2008</v>
          </cell>
          <cell r="G201" t="str">
            <v>15/09/2008</v>
          </cell>
          <cell r="H201" t="str">
            <v>16/09/2008</v>
          </cell>
          <cell r="I201" t="str">
            <v>20/09/2008</v>
          </cell>
          <cell r="J201" t="str">
            <v>27/09/2008</v>
          </cell>
          <cell r="K201" t="str">
            <v>30/09/2008</v>
          </cell>
          <cell r="L201">
            <v>39721</v>
          </cell>
          <cell r="M201">
            <v>39721</v>
          </cell>
        </row>
        <row r="202">
          <cell r="A202">
            <v>200</v>
          </cell>
          <cell r="B202" t="str">
            <v>Evaluador:</v>
          </cell>
          <cell r="C202">
            <v>200</v>
          </cell>
          <cell r="D202" t="str">
            <v>ZUBIETA DIAZ DIANA PAOLA</v>
          </cell>
          <cell r="E202" t="str">
            <v>ZUBIETA DIAZ DIANA PAOLA</v>
          </cell>
          <cell r="F202" t="str">
            <v>ZUBIETA DIAZ DIANA PAOLA</v>
          </cell>
          <cell r="G202" t="str">
            <v>PARRA DIAZ SANDRA MILENA</v>
          </cell>
          <cell r="H202" t="str">
            <v>ROMERO MARTINEZ MARLON ENRIQUE</v>
          </cell>
          <cell r="I202" t="str">
            <v>ZUBIETA DIAZ DIANA PAOLA</v>
          </cell>
          <cell r="J202" t="str">
            <v>ZUBIETA DIAZ DIANA PAOLA</v>
          </cell>
          <cell r="K202" t="str">
            <v>QUIJANO VILLADA EDWIN FERNANDO</v>
          </cell>
          <cell r="L202" t="str">
            <v>ZUBIETA DIAZ DIANA PAOLA</v>
          </cell>
          <cell r="M202" t="str">
            <v>ZUBIETA DIAZ DIANA PAOLA</v>
          </cell>
        </row>
        <row r="203">
          <cell r="A203">
            <v>201</v>
          </cell>
          <cell r="B203" t="str">
            <v>NOTA:</v>
          </cell>
          <cell r="C203">
            <v>201</v>
          </cell>
          <cell r="D203">
            <v>9.1999999999999993</v>
          </cell>
          <cell r="E203">
            <v>9</v>
          </cell>
          <cell r="F203">
            <v>9.4</v>
          </cell>
          <cell r="G203">
            <v>7.93</v>
          </cell>
          <cell r="H203">
            <v>8.9</v>
          </cell>
          <cell r="I203">
            <v>9.6999999999999993</v>
          </cell>
          <cell r="J203">
            <v>5.2</v>
          </cell>
          <cell r="K203">
            <v>0</v>
          </cell>
          <cell r="L203">
            <v>8.3000000000000007</v>
          </cell>
          <cell r="M203">
            <v>8.8000000000000007</v>
          </cell>
        </row>
        <row r="204">
          <cell r="A204">
            <v>202</v>
          </cell>
          <cell r="B204" t="str">
            <v xml:space="preserve">DEISY AYMAR RODRIGUEZ  MANTILLA </v>
          </cell>
          <cell r="C204">
            <v>202</v>
          </cell>
          <cell r="D204" t="str">
            <v>06/09/2008</v>
          </cell>
          <cell r="E204" t="str">
            <v>10/09/2008</v>
          </cell>
          <cell r="F204" t="str">
            <v>11/09/2008</v>
          </cell>
          <cell r="G204" t="str">
            <v>15/09/2008</v>
          </cell>
          <cell r="H204" t="str">
            <v>20/09/2008</v>
          </cell>
          <cell r="I204" t="str">
            <v>20/09/2008</v>
          </cell>
          <cell r="J204" t="str">
            <v>27/09/2008</v>
          </cell>
          <cell r="K204">
            <v>39721</v>
          </cell>
        </row>
        <row r="205">
          <cell r="A205">
            <v>203</v>
          </cell>
          <cell r="B205" t="str">
            <v>Evaluador:</v>
          </cell>
          <cell r="C205">
            <v>203</v>
          </cell>
          <cell r="D205" t="str">
            <v>PARRA DIAZ SANDRA MILENA</v>
          </cell>
          <cell r="E205" t="str">
            <v>PARRA DIAZ SANDRA MILENA</v>
          </cell>
          <cell r="F205" t="str">
            <v>PARRA DIAZ SANDRA MILENA</v>
          </cell>
          <cell r="G205" t="str">
            <v>ZUBIETA DIAZ DIANA PAOLA</v>
          </cell>
          <cell r="H205" t="str">
            <v>ZUBIETA DIAZ DIANA PAOLA</v>
          </cell>
          <cell r="I205" t="str">
            <v>PARRA DIAZ SANDRA MILENA</v>
          </cell>
          <cell r="J205" t="str">
            <v>ZUBIETA DIAZ DIANA PAOLA</v>
          </cell>
          <cell r="K205" t="str">
            <v>ZUBIETA DIAZ DIANA PAOLA</v>
          </cell>
        </row>
        <row r="206">
          <cell r="A206">
            <v>204</v>
          </cell>
          <cell r="B206" t="str">
            <v>NOTA:</v>
          </cell>
          <cell r="C206">
            <v>204</v>
          </cell>
          <cell r="D206">
            <v>9.6999999999999993</v>
          </cell>
          <cell r="E206">
            <v>5.5</v>
          </cell>
          <cell r="F206">
            <v>8.3000000000000007</v>
          </cell>
          <cell r="G206">
            <v>8.3000000000000007</v>
          </cell>
          <cell r="H206">
            <v>8.3000000000000007</v>
          </cell>
          <cell r="I206">
            <v>8</v>
          </cell>
          <cell r="J206">
            <v>8.3000000000000007</v>
          </cell>
          <cell r="K206">
            <v>8.6</v>
          </cell>
        </row>
        <row r="207">
          <cell r="A207">
            <v>205</v>
          </cell>
          <cell r="B207" t="str">
            <v>OSCAR ALEJANDRO  RODRIGUEZ  MURCIA</v>
          </cell>
          <cell r="C207">
            <v>205</v>
          </cell>
          <cell r="D207" t="str">
            <v>08/09/2008</v>
          </cell>
          <cell r="E207" t="str">
            <v>09/09/2008</v>
          </cell>
          <cell r="F207" t="str">
            <v>11/09/2008</v>
          </cell>
          <cell r="G207" t="str">
            <v>15/09/2008</v>
          </cell>
          <cell r="H207" t="str">
            <v>20/09/2008</v>
          </cell>
          <cell r="I207" t="str">
            <v>25/09/2008</v>
          </cell>
          <cell r="J207" t="str">
            <v>26/09/2008</v>
          </cell>
          <cell r="K207" t="str">
            <v>27/09/2008</v>
          </cell>
          <cell r="L207" t="str">
            <v>29/09/2008</v>
          </cell>
        </row>
        <row r="208">
          <cell r="A208">
            <v>206</v>
          </cell>
          <cell r="B208" t="str">
            <v>Evaluador:</v>
          </cell>
          <cell r="C208">
            <v>206</v>
          </cell>
          <cell r="D208" t="str">
            <v>ZUBIETA DIAZ DIANA PAOLA</v>
          </cell>
          <cell r="E208" t="str">
            <v>ZUBIETA DIAZ DIANA PAOLA</v>
          </cell>
          <cell r="F208" t="str">
            <v>PARRA DIAZ SANDRA MILENA</v>
          </cell>
          <cell r="G208" t="str">
            <v>PARRA DIAZ SANDRA MILENA</v>
          </cell>
          <cell r="H208" t="str">
            <v>PARRA DIAZ SANDRA MILENA</v>
          </cell>
          <cell r="I208" t="str">
            <v>VALENCIA BALCEROS EDWIN ALEXANDER</v>
          </cell>
          <cell r="J208" t="str">
            <v>ZUBIETA DIAZ DIANA PAOLA</v>
          </cell>
          <cell r="K208" t="str">
            <v>PARRA DIAZ SANDRA MILENA</v>
          </cell>
          <cell r="L208" t="str">
            <v>PARRA DIAZ SANDRA MILENA</v>
          </cell>
        </row>
        <row r="209">
          <cell r="A209">
            <v>207</v>
          </cell>
          <cell r="B209" t="str">
            <v>NOTA:</v>
          </cell>
          <cell r="C209">
            <v>207</v>
          </cell>
          <cell r="D209">
            <v>9.6999999999999993</v>
          </cell>
          <cell r="E209">
            <v>10</v>
          </cell>
          <cell r="F209">
            <v>5.3</v>
          </cell>
          <cell r="G209">
            <v>7.6</v>
          </cell>
          <cell r="H209">
            <v>6.7</v>
          </cell>
          <cell r="I209">
            <v>9.4</v>
          </cell>
          <cell r="J209">
            <v>9.6</v>
          </cell>
          <cell r="K209">
            <v>4.5</v>
          </cell>
          <cell r="L209">
            <v>9.6999999999999993</v>
          </cell>
        </row>
        <row r="210">
          <cell r="A210">
            <v>208</v>
          </cell>
          <cell r="B210" t="str">
            <v>EDITH JOHANNA   RODRIGUEZ  ALBARRACIN</v>
          </cell>
          <cell r="C210">
            <v>208</v>
          </cell>
          <cell r="D210" t="str">
            <v>08/09/2008</v>
          </cell>
          <cell r="E210" t="str">
            <v>09/09/2008</v>
          </cell>
          <cell r="F210" t="str">
            <v>10/09/2008</v>
          </cell>
          <cell r="G210" t="str">
            <v>11/09/2008</v>
          </cell>
          <cell r="H210" t="str">
            <v>20/09/2008</v>
          </cell>
          <cell r="I210" t="str">
            <v>25/09/2008</v>
          </cell>
          <cell r="J210" t="str">
            <v>26/09/2008</v>
          </cell>
          <cell r="K210" t="str">
            <v>27/09/2008</v>
          </cell>
          <cell r="L210" t="str">
            <v>29/09/2008</v>
          </cell>
        </row>
        <row r="211">
          <cell r="A211">
            <v>209</v>
          </cell>
          <cell r="B211" t="str">
            <v>Evaluador:</v>
          </cell>
          <cell r="C211">
            <v>209</v>
          </cell>
          <cell r="D211" t="str">
            <v>ZUBIETA DIAZ DIANA PAOLA</v>
          </cell>
          <cell r="E211" t="str">
            <v>ZUBIETA DIAZ DIANA PAOLA</v>
          </cell>
          <cell r="F211" t="str">
            <v>PARRA DIAZ SANDRA MILENA</v>
          </cell>
          <cell r="G211" t="str">
            <v>PARRA DIAZ SANDRA MILENA</v>
          </cell>
          <cell r="H211" t="str">
            <v>PARRA DIAZ SANDRA MILENA</v>
          </cell>
          <cell r="I211" t="str">
            <v>VALENCIA BALCEROS EDWIN ALEXANDER</v>
          </cell>
          <cell r="J211" t="str">
            <v>ZUBIETA DIAZ DIANA PAOLA</v>
          </cell>
          <cell r="K211" t="str">
            <v>PARRA DIAZ SANDRA MILENA</v>
          </cell>
          <cell r="L211" t="str">
            <v>PARRA DIAZ SANDRA MILENA</v>
          </cell>
        </row>
        <row r="212">
          <cell r="A212">
            <v>210</v>
          </cell>
          <cell r="B212" t="str">
            <v>NOTA:</v>
          </cell>
          <cell r="C212">
            <v>210</v>
          </cell>
          <cell r="D212">
            <v>10</v>
          </cell>
          <cell r="E212">
            <v>10</v>
          </cell>
          <cell r="F212">
            <v>5.92</v>
          </cell>
          <cell r="G212">
            <v>8.57</v>
          </cell>
          <cell r="H212">
            <v>8</v>
          </cell>
          <cell r="I212">
            <v>10</v>
          </cell>
          <cell r="J212">
            <v>8.3000000000000007</v>
          </cell>
          <cell r="K212">
            <v>6.9</v>
          </cell>
          <cell r="L212">
            <v>9.6999999999999993</v>
          </cell>
        </row>
        <row r="213">
          <cell r="A213">
            <v>211</v>
          </cell>
          <cell r="B213" t="str">
            <v>EDWIN RODRIGUEZ MORALES</v>
          </cell>
          <cell r="C213">
            <v>211</v>
          </cell>
          <cell r="D213" t="str">
            <v>06/09/2008</v>
          </cell>
          <cell r="E213" t="str">
            <v>10/09/2008</v>
          </cell>
          <cell r="F213" t="str">
            <v>12/09/2008</v>
          </cell>
          <cell r="G213" t="str">
            <v>15/09/2008</v>
          </cell>
          <cell r="H213" t="str">
            <v>20/09/2008</v>
          </cell>
          <cell r="I213" t="str">
            <v>25/09/2008</v>
          </cell>
          <cell r="J213" t="str">
            <v>27/09/2008</v>
          </cell>
          <cell r="K213" t="str">
            <v>29/09/2008</v>
          </cell>
          <cell r="L213" t="str">
            <v>30/09/2008</v>
          </cell>
          <cell r="M213" t="str">
            <v>30/09/2008</v>
          </cell>
          <cell r="N213">
            <v>39721</v>
          </cell>
        </row>
        <row r="214">
          <cell r="A214">
            <v>212</v>
          </cell>
          <cell r="B214" t="str">
            <v>Evaluador:</v>
          </cell>
          <cell r="C214">
            <v>212</v>
          </cell>
          <cell r="D214" t="str">
            <v>PARRA DIAZ SANDRA MILENA</v>
          </cell>
          <cell r="E214" t="str">
            <v>ZUBIETA DIAZ DIANA PAOLA</v>
          </cell>
          <cell r="F214" t="str">
            <v>ZUBIETA DIAZ DIANA PAOLA</v>
          </cell>
          <cell r="G214" t="str">
            <v>PARRA DIAZ SANDRA MILENA</v>
          </cell>
          <cell r="H214" t="str">
            <v>ZUBIETA DIAZ DIANA PAOLA</v>
          </cell>
          <cell r="I214" t="str">
            <v>ROMERO MARTINEZ MARLON ENRIQUE</v>
          </cell>
          <cell r="J214" t="str">
            <v>ZUBIETA DIAZ DIANA PAOLA</v>
          </cell>
          <cell r="K214" t="str">
            <v>PARRA DIAZ SANDRA MILENA</v>
          </cell>
          <cell r="L214" t="str">
            <v>QUIJANO VILLADA EDWIN FERNANDO</v>
          </cell>
          <cell r="M214" t="str">
            <v>QUIJANO VILLADA EDWIN FERNANDO</v>
          </cell>
          <cell r="N214" t="str">
            <v>ZUBIETA DIAZ DIANA PAOLA</v>
          </cell>
        </row>
        <row r="215">
          <cell r="A215">
            <v>213</v>
          </cell>
          <cell r="B215" t="str">
            <v>NOTA:</v>
          </cell>
          <cell r="C215">
            <v>213</v>
          </cell>
          <cell r="D215">
            <v>9.6999999999999993</v>
          </cell>
          <cell r="E215">
            <v>5.5</v>
          </cell>
          <cell r="F215">
            <v>6.97</v>
          </cell>
          <cell r="G215">
            <v>7.2</v>
          </cell>
          <cell r="H215">
            <v>8.3000000000000007</v>
          </cell>
          <cell r="I215">
            <v>9.5</v>
          </cell>
          <cell r="J215">
            <v>5.2</v>
          </cell>
          <cell r="K215">
            <v>0</v>
          </cell>
          <cell r="L215">
            <v>10</v>
          </cell>
          <cell r="M215">
            <v>10</v>
          </cell>
          <cell r="N215">
            <v>6.4</v>
          </cell>
        </row>
        <row r="216">
          <cell r="A216">
            <v>214</v>
          </cell>
          <cell r="B216" t="str">
            <v>LINA PAOLA RUBIO -</v>
          </cell>
          <cell r="C216">
            <v>214</v>
          </cell>
          <cell r="D216" t="str">
            <v>08/09/2008</v>
          </cell>
          <cell r="E216" t="str">
            <v>09/09/2008</v>
          </cell>
          <cell r="F216" t="str">
            <v>10/09/2008</v>
          </cell>
          <cell r="G216" t="str">
            <v>11/09/2008</v>
          </cell>
          <cell r="H216" t="str">
            <v>20/09/2008</v>
          </cell>
          <cell r="I216" t="str">
            <v>26/09/2008</v>
          </cell>
          <cell r="J216" t="str">
            <v>27/09/2008</v>
          </cell>
          <cell r="K216" t="str">
            <v>27/09/2008</v>
          </cell>
        </row>
        <row r="217">
          <cell r="A217">
            <v>215</v>
          </cell>
          <cell r="B217" t="str">
            <v>Evaluador:</v>
          </cell>
          <cell r="C217">
            <v>215</v>
          </cell>
          <cell r="D217" t="str">
            <v>ZUBIETA DIAZ DIANA PAOLA</v>
          </cell>
          <cell r="E217" t="str">
            <v>ZUBIETA DIAZ DIANA PAOLA</v>
          </cell>
          <cell r="F217" t="str">
            <v>PARRA DIAZ SANDRA MILENA</v>
          </cell>
          <cell r="G217" t="str">
            <v>PARRA DIAZ SANDRA MILENA</v>
          </cell>
          <cell r="H217" t="str">
            <v>PARRA DIAZ SANDRA MILENA</v>
          </cell>
          <cell r="I217" t="str">
            <v>ZUBIETA DIAZ DIANA PAOLA</v>
          </cell>
          <cell r="J217" t="str">
            <v>PARRA DIAZ SANDRA MILENA</v>
          </cell>
          <cell r="K217" t="str">
            <v>PARRA DIAZ SANDRA MILENA</v>
          </cell>
        </row>
        <row r="218">
          <cell r="A218">
            <v>216</v>
          </cell>
          <cell r="B218" t="str">
            <v>NOTA:</v>
          </cell>
          <cell r="C218">
            <v>216</v>
          </cell>
          <cell r="D218">
            <v>10</v>
          </cell>
          <cell r="E218">
            <v>10</v>
          </cell>
          <cell r="F218">
            <v>8.6</v>
          </cell>
          <cell r="G218">
            <v>8</v>
          </cell>
          <cell r="H218">
            <v>7</v>
          </cell>
          <cell r="I218">
            <v>8.3000000000000007</v>
          </cell>
          <cell r="J218">
            <v>7.6</v>
          </cell>
          <cell r="K218">
            <v>7.3</v>
          </cell>
        </row>
        <row r="219">
          <cell r="A219">
            <v>217</v>
          </cell>
          <cell r="B219" t="str">
            <v>JESSICA PAOLA RUIZ MATEUS</v>
          </cell>
          <cell r="C219">
            <v>217</v>
          </cell>
          <cell r="D219" t="str">
            <v>06/09/2008</v>
          </cell>
          <cell r="E219" t="str">
            <v>08/09/2008</v>
          </cell>
          <cell r="F219" t="str">
            <v>11/09/2008</v>
          </cell>
          <cell r="G219" t="str">
            <v>15/09/2008</v>
          </cell>
          <cell r="H219" t="str">
            <v>20/09/2008</v>
          </cell>
          <cell r="I219" t="str">
            <v>25/09/2008</v>
          </cell>
          <cell r="J219" t="str">
            <v>27/09/2008</v>
          </cell>
          <cell r="K219" t="str">
            <v>29/09/2008</v>
          </cell>
          <cell r="L219" t="str">
            <v>29/09/2008</v>
          </cell>
          <cell r="M219">
            <v>39721</v>
          </cell>
        </row>
        <row r="220">
          <cell r="A220">
            <v>218</v>
          </cell>
          <cell r="B220" t="str">
            <v>Evaluador:</v>
          </cell>
          <cell r="C220">
            <v>218</v>
          </cell>
          <cell r="D220" t="str">
            <v>PARRA DIAZ SANDRA MILENA</v>
          </cell>
          <cell r="E220" t="str">
            <v>ZUBIETA DIAZ DIANA PAOLA</v>
          </cell>
          <cell r="F220" t="str">
            <v>ZUBIETA DIAZ DIANA PAOLA</v>
          </cell>
          <cell r="G220" t="str">
            <v>PARRA DIAZ SANDRA MILENA</v>
          </cell>
          <cell r="H220" t="str">
            <v>ZUBIETA DIAZ DIANA PAOLA</v>
          </cell>
          <cell r="I220" t="str">
            <v>ROMERO MARTINEZ MARLON ENRIQUE</v>
          </cell>
          <cell r="J220" t="str">
            <v>ZUBIETA DIAZ DIANA PAOLA</v>
          </cell>
          <cell r="K220" t="str">
            <v>ZUBIETA DIAZ DIANA PAOLA</v>
          </cell>
          <cell r="L220" t="str">
            <v>QUIJANO VILLADA EDWIN FERNANDO</v>
          </cell>
          <cell r="M220" t="str">
            <v>ZUBIETA DIAZ DIANA PAOLA</v>
          </cell>
        </row>
        <row r="221">
          <cell r="A221">
            <v>219</v>
          </cell>
          <cell r="B221" t="str">
            <v>NOTA:</v>
          </cell>
          <cell r="C221">
            <v>219</v>
          </cell>
          <cell r="D221">
            <v>9.6999999999999993</v>
          </cell>
          <cell r="E221">
            <v>8.4</v>
          </cell>
          <cell r="F221">
            <v>7.4</v>
          </cell>
          <cell r="G221">
            <v>10</v>
          </cell>
          <cell r="H221">
            <v>9.6999999999999993</v>
          </cell>
          <cell r="I221">
            <v>9.4</v>
          </cell>
          <cell r="J221">
            <v>9.6999999999999993</v>
          </cell>
          <cell r="K221">
            <v>8.3000000000000007</v>
          </cell>
          <cell r="L221">
            <v>10</v>
          </cell>
          <cell r="M221">
            <v>9.6999999999999993</v>
          </cell>
        </row>
        <row r="222">
          <cell r="A222">
            <v>220</v>
          </cell>
          <cell r="B222" t="str">
            <v>RAFAEL ENRIQUE RUIZ   -</v>
          </cell>
          <cell r="C222">
            <v>220</v>
          </cell>
          <cell r="D222" t="str">
            <v>10/09/2008</v>
          </cell>
          <cell r="E222" t="str">
            <v>11/09/2008</v>
          </cell>
          <cell r="F222" t="str">
            <v>15/09/2008</v>
          </cell>
          <cell r="G222" t="str">
            <v>15/09/2008</v>
          </cell>
          <cell r="H222" t="str">
            <v>20/09/2008</v>
          </cell>
          <cell r="I222" t="str">
            <v>27/09/2008</v>
          </cell>
          <cell r="J222" t="str">
            <v>29/09/2008</v>
          </cell>
          <cell r="K222">
            <v>39721</v>
          </cell>
          <cell r="L222">
            <v>39721</v>
          </cell>
        </row>
        <row r="223">
          <cell r="A223">
            <v>221</v>
          </cell>
          <cell r="B223" t="str">
            <v>Evaluador:</v>
          </cell>
          <cell r="C223">
            <v>221</v>
          </cell>
          <cell r="D223" t="str">
            <v>PARRA DIAZ SANDRA MILENA</v>
          </cell>
          <cell r="E223" t="str">
            <v>PARRA DIAZ SANDRA MILENA</v>
          </cell>
          <cell r="F223" t="str">
            <v>ZUBIETA DIAZ DIANA PAOLA</v>
          </cell>
          <cell r="G223" t="str">
            <v>ZUBIETA DIAZ DIANA PAOLA</v>
          </cell>
          <cell r="H223" t="str">
            <v>ZUBIETA DIAZ DIANA PAOLA</v>
          </cell>
          <cell r="I223" t="str">
            <v>ZUBIETA DIAZ DIANA PAOLA</v>
          </cell>
          <cell r="J223" t="str">
            <v>VALENCIA BALCEROS EDWIN ALEXANDER</v>
          </cell>
          <cell r="K223" t="str">
            <v>ZUBIETA DIAZ DIANA PAOLA</v>
          </cell>
          <cell r="L223" t="str">
            <v>ZUBIETA DIAZ DIANA PAOLA</v>
          </cell>
        </row>
        <row r="224">
          <cell r="A224">
            <v>222</v>
          </cell>
          <cell r="B224" t="str">
            <v>NOTA:</v>
          </cell>
          <cell r="C224">
            <v>222</v>
          </cell>
          <cell r="D224">
            <v>9.6</v>
          </cell>
          <cell r="E224">
            <v>8.3000000000000007</v>
          </cell>
          <cell r="F224">
            <v>8.3000000000000007</v>
          </cell>
          <cell r="G224">
            <v>8</v>
          </cell>
          <cell r="H224">
            <v>8.3000000000000007</v>
          </cell>
          <cell r="I224">
            <v>8.3000000000000007</v>
          </cell>
          <cell r="J224">
            <v>9.3000000000000007</v>
          </cell>
          <cell r="K224">
            <v>8.9</v>
          </cell>
          <cell r="L224">
            <v>8.16</v>
          </cell>
        </row>
        <row r="225">
          <cell r="A225">
            <v>223</v>
          </cell>
          <cell r="B225" t="str">
            <v>CARLOS HERNANDO  SAAVEDRA  LESMES</v>
          </cell>
          <cell r="C225">
            <v>223</v>
          </cell>
          <cell r="D225" t="str">
            <v>08/09/2008</v>
          </cell>
          <cell r="E225" t="str">
            <v>09/09/2008</v>
          </cell>
          <cell r="F225" t="str">
            <v>11/09/2008</v>
          </cell>
          <cell r="G225" t="str">
            <v>15/09/2008</v>
          </cell>
          <cell r="H225" t="str">
            <v>20/09/2008</v>
          </cell>
          <cell r="I225" t="str">
            <v>26/09/2008</v>
          </cell>
          <cell r="J225" t="str">
            <v>27/09/2008</v>
          </cell>
          <cell r="K225" t="str">
            <v>29/09/2008</v>
          </cell>
          <cell r="L225" t="str">
            <v>30/09/2008</v>
          </cell>
        </row>
        <row r="226">
          <cell r="A226">
            <v>224</v>
          </cell>
          <cell r="B226" t="str">
            <v>Evaluador:</v>
          </cell>
          <cell r="C226">
            <v>224</v>
          </cell>
          <cell r="D226" t="str">
            <v>ZUBIETA DIAZ DIANA PAOLA</v>
          </cell>
          <cell r="E226" t="str">
            <v>ZUBIETA DIAZ DIANA PAOLA</v>
          </cell>
          <cell r="F226" t="str">
            <v>PARRA DIAZ SANDRA MILENA</v>
          </cell>
          <cell r="G226" t="str">
            <v>PARRA DIAZ SANDRA MILENA</v>
          </cell>
          <cell r="H226" t="str">
            <v>PARRA DIAZ SANDRA MILENA</v>
          </cell>
          <cell r="I226" t="str">
            <v>ZUBIETA DIAZ DIANA PAOLA</v>
          </cell>
          <cell r="J226" t="str">
            <v>PARRA DIAZ SANDRA MILENA</v>
          </cell>
          <cell r="K226" t="str">
            <v>PARRA DIAZ SANDRA MILENA</v>
          </cell>
          <cell r="L226" t="str">
            <v>VALENCIA BALCEROS EDWIN ALEXANDER</v>
          </cell>
        </row>
        <row r="227">
          <cell r="A227">
            <v>225</v>
          </cell>
          <cell r="B227" t="str">
            <v>NOTA:</v>
          </cell>
          <cell r="C227">
            <v>225</v>
          </cell>
          <cell r="D227">
            <v>9.02</v>
          </cell>
          <cell r="E227">
            <v>8.3000000000000007</v>
          </cell>
          <cell r="F227">
            <v>6.3</v>
          </cell>
          <cell r="G227">
            <v>5.9</v>
          </cell>
          <cell r="H227">
            <v>0</v>
          </cell>
          <cell r="I227">
            <v>7.6</v>
          </cell>
          <cell r="J227">
            <v>9.6999999999999993</v>
          </cell>
          <cell r="K227">
            <v>10</v>
          </cell>
          <cell r="L227">
            <v>9.34</v>
          </cell>
        </row>
        <row r="228">
          <cell r="A228">
            <v>226</v>
          </cell>
          <cell r="B228" t="str">
            <v>JENIFFER CATALINA SANABRIA JIMENEZ</v>
          </cell>
          <cell r="C228">
            <v>226</v>
          </cell>
          <cell r="D228" t="str">
            <v>05/09/2008</v>
          </cell>
          <cell r="E228" t="str">
            <v>08/09/2008</v>
          </cell>
          <cell r="F228" t="str">
            <v>11/09/2008</v>
          </cell>
          <cell r="G228" t="str">
            <v>15/09/2008</v>
          </cell>
          <cell r="H228" t="str">
            <v>20/09/2008</v>
          </cell>
          <cell r="I228" t="str">
            <v>25/09/2008</v>
          </cell>
          <cell r="J228" t="str">
            <v>27/09/2008</v>
          </cell>
          <cell r="K228" t="str">
            <v>30/09/2008</v>
          </cell>
          <cell r="L228">
            <v>39721</v>
          </cell>
          <cell r="M228">
            <v>39721</v>
          </cell>
        </row>
        <row r="229">
          <cell r="A229">
            <v>227</v>
          </cell>
          <cell r="B229" t="str">
            <v>Evaluador:</v>
          </cell>
          <cell r="C229">
            <v>227</v>
          </cell>
          <cell r="D229" t="str">
            <v>ZUBIETA DIAZ DIANA PAOLA</v>
          </cell>
          <cell r="E229" t="str">
            <v>ZUBIETA DIAZ DIANA PAOLA</v>
          </cell>
          <cell r="F229" t="str">
            <v>ZUBIETA DIAZ DIANA PAOLA</v>
          </cell>
          <cell r="G229" t="str">
            <v>PARRA DIAZ SANDRA MILENA</v>
          </cell>
          <cell r="H229" t="str">
            <v>ZUBIETA DIAZ DIANA PAOLA</v>
          </cell>
          <cell r="I229" t="str">
            <v>ROMERO MARTINEZ MARLON ENRIQUE</v>
          </cell>
          <cell r="J229" t="str">
            <v>ZUBIETA DIAZ DIANA PAOLA</v>
          </cell>
          <cell r="K229" t="str">
            <v>QUIJANO VILLADA EDWIN FERNANDO</v>
          </cell>
          <cell r="L229" t="str">
            <v>ZUBIETA DIAZ DIANA PAOLA</v>
          </cell>
          <cell r="M229" t="str">
            <v>ZUBIETA DIAZ DIANA PAOLA</v>
          </cell>
        </row>
        <row r="230">
          <cell r="A230">
            <v>228</v>
          </cell>
          <cell r="B230" t="str">
            <v>NOTA:</v>
          </cell>
          <cell r="C230">
            <v>228</v>
          </cell>
          <cell r="D230">
            <v>9</v>
          </cell>
          <cell r="E230">
            <v>10</v>
          </cell>
          <cell r="F230">
            <v>8.92</v>
          </cell>
          <cell r="G230">
            <v>6.2</v>
          </cell>
          <cell r="H230">
            <v>8.3000000000000007</v>
          </cell>
          <cell r="I230">
            <v>8.6</v>
          </cell>
          <cell r="J230">
            <v>8.3000000000000007</v>
          </cell>
          <cell r="K230">
            <v>10</v>
          </cell>
          <cell r="L230">
            <v>9</v>
          </cell>
          <cell r="M230">
            <v>8.1</v>
          </cell>
        </row>
        <row r="231">
          <cell r="A231">
            <v>229</v>
          </cell>
          <cell r="B231" t="str">
            <v>YEIMY LILIANA  SANCHEZ  CORTES</v>
          </cell>
          <cell r="C231">
            <v>229</v>
          </cell>
          <cell r="D231" t="str">
            <v>08/09/2008</v>
          </cell>
          <cell r="E231" t="str">
            <v>09/09/2008</v>
          </cell>
          <cell r="F231" t="str">
            <v>11/09/2008</v>
          </cell>
          <cell r="G231" t="str">
            <v>15/09/2008</v>
          </cell>
          <cell r="H231" t="str">
            <v>20/09/2008</v>
          </cell>
          <cell r="I231" t="str">
            <v>26/09/2008</v>
          </cell>
          <cell r="J231" t="str">
            <v>27/09/2008</v>
          </cell>
          <cell r="K231" t="str">
            <v>27/09/2008</v>
          </cell>
          <cell r="L231" t="str">
            <v>29/09/2008</v>
          </cell>
          <cell r="M231" t="str">
            <v>30/09/2008</v>
          </cell>
        </row>
        <row r="232">
          <cell r="A232">
            <v>230</v>
          </cell>
          <cell r="B232" t="str">
            <v>Evaluador:</v>
          </cell>
          <cell r="C232">
            <v>230</v>
          </cell>
          <cell r="D232" t="str">
            <v>ZUBIETA DIAZ DIANA PAOLA</v>
          </cell>
          <cell r="E232" t="str">
            <v>ZUBIETA DIAZ DIANA PAOLA</v>
          </cell>
          <cell r="F232" t="str">
            <v>PARRA DIAZ SANDRA MILENA</v>
          </cell>
          <cell r="G232" t="str">
            <v>PARRA DIAZ SANDRA MILENA</v>
          </cell>
          <cell r="H232" t="str">
            <v>PARRA DIAZ SANDRA MILENA</v>
          </cell>
          <cell r="I232" t="str">
            <v>ZUBIETA DIAZ DIANA PAOLA</v>
          </cell>
          <cell r="J232" t="str">
            <v>PARRA DIAZ SANDRA MILENA</v>
          </cell>
          <cell r="K232" t="str">
            <v>PARRA DIAZ SANDRA MILENA</v>
          </cell>
          <cell r="L232" t="str">
            <v>PARRA DIAZ SANDRA MILENA</v>
          </cell>
          <cell r="M232" t="str">
            <v>VALENCIA BALCEROS EDWIN ALEXANDER</v>
          </cell>
        </row>
        <row r="233">
          <cell r="A233">
            <v>231</v>
          </cell>
          <cell r="B233" t="str">
            <v>NOTA:</v>
          </cell>
          <cell r="C233">
            <v>231</v>
          </cell>
          <cell r="D233">
            <v>10</v>
          </cell>
          <cell r="E233">
            <v>8.9</v>
          </cell>
          <cell r="F233">
            <v>8.3000000000000007</v>
          </cell>
          <cell r="G233">
            <v>8.3000000000000007</v>
          </cell>
          <cell r="H233">
            <v>7</v>
          </cell>
          <cell r="I233">
            <v>8.3000000000000007</v>
          </cell>
          <cell r="J233">
            <v>8.3000000000000007</v>
          </cell>
          <cell r="K233">
            <v>10</v>
          </cell>
          <cell r="L233">
            <v>9.6999999999999993</v>
          </cell>
          <cell r="M233">
            <v>10</v>
          </cell>
        </row>
        <row r="234">
          <cell r="A234">
            <v>232</v>
          </cell>
          <cell r="B234" t="str">
            <v>GUSTAVO ADOLFO SANTAMARIA ECHEVERRY</v>
          </cell>
          <cell r="C234">
            <v>232</v>
          </cell>
          <cell r="D234" t="str">
            <v>06/09/2008</v>
          </cell>
          <cell r="E234" t="str">
            <v>08/09/2008</v>
          </cell>
          <cell r="F234" t="str">
            <v>11/09/2008</v>
          </cell>
          <cell r="G234" t="str">
            <v>15/09/2008</v>
          </cell>
          <cell r="H234" t="str">
            <v>17/09/2008</v>
          </cell>
          <cell r="I234" t="str">
            <v>20/09/2008</v>
          </cell>
          <cell r="J234" t="str">
            <v>25/09/2008</v>
          </cell>
          <cell r="K234" t="str">
            <v>27/09/2008</v>
          </cell>
          <cell r="L234" t="str">
            <v>29/09/2008</v>
          </cell>
          <cell r="M234" t="str">
            <v>29/09/2008</v>
          </cell>
          <cell r="N234" t="str">
            <v>30/09/2008</v>
          </cell>
        </row>
        <row r="235">
          <cell r="A235">
            <v>233</v>
          </cell>
          <cell r="B235" t="str">
            <v>Evaluador:</v>
          </cell>
          <cell r="C235">
            <v>233</v>
          </cell>
          <cell r="D235" t="str">
            <v>PARRA DIAZ SANDRA MILENA</v>
          </cell>
          <cell r="E235" t="str">
            <v>ZUBIETA DIAZ DIANA PAOLA</v>
          </cell>
          <cell r="F235" t="str">
            <v>ZUBIETA DIAZ DIANA PAOLA</v>
          </cell>
          <cell r="G235" t="str">
            <v>PARRA DIAZ SANDRA MILENA</v>
          </cell>
          <cell r="H235" t="str">
            <v>ZUBIETA DIAZ DIANA PAOLA</v>
          </cell>
          <cell r="I235" t="str">
            <v>ZUBIETA DIAZ DIANA PAOLA</v>
          </cell>
          <cell r="J235" t="str">
            <v>ROMERO MARTINEZ MARLON ENRIQUE</v>
          </cell>
          <cell r="K235" t="str">
            <v>ZUBIETA DIAZ DIANA PAOLA</v>
          </cell>
          <cell r="L235" t="str">
            <v>QUIJANO VILLADA EDWIN FERNANDO</v>
          </cell>
          <cell r="M235" t="str">
            <v>ZUBIETA DIAZ DIANA PAOLA</v>
          </cell>
          <cell r="N235" t="str">
            <v>PARRA DIAZ SANDRA MILENA</v>
          </cell>
        </row>
        <row r="236">
          <cell r="A236">
            <v>234</v>
          </cell>
          <cell r="B236" t="str">
            <v>NOTA:</v>
          </cell>
          <cell r="C236">
            <v>234</v>
          </cell>
          <cell r="D236">
            <v>9</v>
          </cell>
          <cell r="E236">
            <v>9.1999999999999993</v>
          </cell>
          <cell r="F236">
            <v>9.6999999999999993</v>
          </cell>
          <cell r="G236">
            <v>7.7</v>
          </cell>
          <cell r="H236">
            <v>8.3000000000000007</v>
          </cell>
          <cell r="I236">
            <v>0</v>
          </cell>
          <cell r="J236">
            <v>8.6</v>
          </cell>
          <cell r="K236">
            <v>8.3000000000000007</v>
          </cell>
          <cell r="L236">
            <v>10</v>
          </cell>
          <cell r="M236">
            <v>9.6999999999999993</v>
          </cell>
          <cell r="N236">
            <v>8.3000000000000007</v>
          </cell>
        </row>
        <row r="237">
          <cell r="A237">
            <v>235</v>
          </cell>
          <cell r="B237" t="str">
            <v>LUIS CARLOS  SUAREZ SILVA</v>
          </cell>
          <cell r="C237">
            <v>235</v>
          </cell>
          <cell r="D237" t="str">
            <v>06/09/2008</v>
          </cell>
          <cell r="E237" t="str">
            <v>10/09/2008</v>
          </cell>
          <cell r="F237" t="str">
            <v>12/09/2008</v>
          </cell>
          <cell r="G237" t="str">
            <v>15/09/2008</v>
          </cell>
          <cell r="H237" t="str">
            <v>20/09/2008</v>
          </cell>
          <cell r="I237" t="str">
            <v>27/09/2008</v>
          </cell>
          <cell r="J237" t="str">
            <v>29/09/2008</v>
          </cell>
          <cell r="K237" t="str">
            <v>29/09/2008</v>
          </cell>
          <cell r="L237" t="str">
            <v>30/09/2008</v>
          </cell>
          <cell r="M237">
            <v>39721</v>
          </cell>
        </row>
        <row r="238">
          <cell r="A238">
            <v>236</v>
          </cell>
          <cell r="B238" t="str">
            <v>Evaluador:</v>
          </cell>
          <cell r="C238">
            <v>236</v>
          </cell>
          <cell r="D238" t="str">
            <v>PARRA DIAZ SANDRA MILENA</v>
          </cell>
          <cell r="E238" t="str">
            <v>ZUBIETA DIAZ DIANA PAOLA</v>
          </cell>
          <cell r="F238" t="str">
            <v>ZUBIETA DIAZ DIANA PAOLA</v>
          </cell>
          <cell r="G238" t="str">
            <v>PARRA DIAZ SANDRA MILENA</v>
          </cell>
          <cell r="H238" t="str">
            <v>ZUBIETA DIAZ DIANA PAOLA</v>
          </cell>
          <cell r="I238" t="str">
            <v>ZUBIETA DIAZ DIANA PAOLA</v>
          </cell>
          <cell r="J238" t="str">
            <v>ROMERO MARTINEZ MARLON ENRIQUE</v>
          </cell>
          <cell r="K238" t="str">
            <v>ZUBIETA DIAZ DIANA PAOLA</v>
          </cell>
          <cell r="L238" t="str">
            <v>QUIJANO VILLADA EDWIN FERNANDO</v>
          </cell>
          <cell r="M238" t="str">
            <v>ZUBIETA DIAZ DIANA PAOLA</v>
          </cell>
        </row>
        <row r="239">
          <cell r="A239">
            <v>237</v>
          </cell>
          <cell r="B239" t="str">
            <v>NOTA:</v>
          </cell>
          <cell r="C239">
            <v>237</v>
          </cell>
          <cell r="D239">
            <v>9</v>
          </cell>
          <cell r="E239">
            <v>10</v>
          </cell>
          <cell r="F239">
            <v>10</v>
          </cell>
          <cell r="G239">
            <v>9.6</v>
          </cell>
          <cell r="H239">
            <v>0</v>
          </cell>
          <cell r="I239">
            <v>9.6999999999999993</v>
          </cell>
          <cell r="J239">
            <v>9.8000000000000007</v>
          </cell>
          <cell r="K239">
            <v>9</v>
          </cell>
          <cell r="L239">
            <v>10</v>
          </cell>
          <cell r="M239">
            <v>8.9</v>
          </cell>
        </row>
        <row r="240">
          <cell r="A240">
            <v>238</v>
          </cell>
          <cell r="B240" t="str">
            <v>OSCAR WILLIAM TELLEZ BERNAL</v>
          </cell>
          <cell r="C240">
            <v>238</v>
          </cell>
          <cell r="D240" t="str">
            <v>03/09/2008</v>
          </cell>
          <cell r="E240" t="str">
            <v>10/09/2008</v>
          </cell>
          <cell r="F240" t="str">
            <v>12/09/2008</v>
          </cell>
          <cell r="G240" t="str">
            <v>15/09/2008</v>
          </cell>
          <cell r="H240" t="str">
            <v>20/09/2008</v>
          </cell>
          <cell r="I240" t="str">
            <v>27/09/2008</v>
          </cell>
          <cell r="J240" t="str">
            <v>29/09/2008</v>
          </cell>
          <cell r="K240" t="str">
            <v>29/09/2008</v>
          </cell>
          <cell r="L240" t="str">
            <v>30/09/2008</v>
          </cell>
          <cell r="M240">
            <v>39721</v>
          </cell>
        </row>
        <row r="241">
          <cell r="A241">
            <v>239</v>
          </cell>
          <cell r="B241" t="str">
            <v>Evaluador:</v>
          </cell>
          <cell r="C241">
            <v>239</v>
          </cell>
          <cell r="D241" t="str">
            <v>ZUBIETA DIAZ DIANA PAOLA</v>
          </cell>
          <cell r="E241" t="str">
            <v>ZUBIETA DIAZ DIANA PAOLA</v>
          </cell>
          <cell r="F241" t="str">
            <v>ZUBIETA DIAZ DIANA PAOLA</v>
          </cell>
          <cell r="G241" t="str">
            <v>PARRA DIAZ SANDRA MILENA</v>
          </cell>
          <cell r="H241" t="str">
            <v>ZUBIETA DIAZ DIANA PAOLA</v>
          </cell>
          <cell r="I241" t="str">
            <v>ZUBIETA DIAZ DIANA PAOLA</v>
          </cell>
          <cell r="J241" t="str">
            <v>ROMERO MARTINEZ MARLON ENRIQUE</v>
          </cell>
          <cell r="K241" t="str">
            <v>ZUBIETA DIAZ DIANA PAOLA</v>
          </cell>
          <cell r="L241" t="str">
            <v>QUIJANO VILLADA EDWIN FERNANDO</v>
          </cell>
          <cell r="M241" t="str">
            <v>ZUBIETA DIAZ DIANA PAOLA</v>
          </cell>
        </row>
        <row r="242">
          <cell r="A242">
            <v>240</v>
          </cell>
          <cell r="B242" t="str">
            <v>NOTA:</v>
          </cell>
          <cell r="C242">
            <v>240</v>
          </cell>
          <cell r="D242">
            <v>9.1999999999999993</v>
          </cell>
          <cell r="E242">
            <v>10</v>
          </cell>
          <cell r="F242">
            <v>8.5</v>
          </cell>
          <cell r="G242">
            <v>8.3000000000000007</v>
          </cell>
          <cell r="H242">
            <v>8.3000000000000007</v>
          </cell>
          <cell r="I242">
            <v>0</v>
          </cell>
          <cell r="J242">
            <v>7.6</v>
          </cell>
          <cell r="K242">
            <v>8.0399999999999991</v>
          </cell>
          <cell r="L242">
            <v>10</v>
          </cell>
          <cell r="M242">
            <v>9</v>
          </cell>
        </row>
        <row r="243">
          <cell r="A243">
            <v>241</v>
          </cell>
          <cell r="B243" t="str">
            <v xml:space="preserve">TATIANA TELLEZ  ROBELTO </v>
          </cell>
          <cell r="C243">
            <v>241</v>
          </cell>
          <cell r="D243" t="str">
            <v>10/09/2008</v>
          </cell>
          <cell r="E243" t="str">
            <v>11/09/2008</v>
          </cell>
          <cell r="F243" t="str">
            <v>12/09/2008</v>
          </cell>
          <cell r="G243" t="str">
            <v>15/09/2008</v>
          </cell>
          <cell r="H243" t="str">
            <v>20/09/2008</v>
          </cell>
          <cell r="I243" t="str">
            <v>27/09/2008</v>
          </cell>
          <cell r="J243" t="str">
            <v>29/09/2008</v>
          </cell>
          <cell r="K243" t="str">
            <v>29/09/2008</v>
          </cell>
          <cell r="L243" t="str">
            <v>30/09/2008</v>
          </cell>
        </row>
        <row r="244">
          <cell r="A244">
            <v>242</v>
          </cell>
          <cell r="B244" t="str">
            <v>Evaluador:</v>
          </cell>
          <cell r="C244">
            <v>242</v>
          </cell>
          <cell r="D244" t="str">
            <v>PARRA DIAZ SANDRA MILENA</v>
          </cell>
          <cell r="E244" t="str">
            <v>ZUBIETA DIAZ DIANA PAOLA</v>
          </cell>
          <cell r="F244" t="str">
            <v>ZUBIETA DIAZ DIANA PAOLA</v>
          </cell>
          <cell r="G244" t="str">
            <v>PARRA DIAZ SANDRA MILENA</v>
          </cell>
          <cell r="H244" t="str">
            <v>PARRA DIAZ SANDRA MILENA</v>
          </cell>
          <cell r="I244" t="str">
            <v>ZUBIETA DIAZ DIANA PAOLA</v>
          </cell>
          <cell r="J244" t="str">
            <v>ROMERO MARTINEZ MARLON ENRIQUE</v>
          </cell>
          <cell r="K244" t="str">
            <v>ZUBIETA DIAZ DIANA PAOLA</v>
          </cell>
          <cell r="L244" t="str">
            <v>PARRA DIAZ SANDRA MILENA</v>
          </cell>
        </row>
        <row r="245">
          <cell r="A245">
            <v>243</v>
          </cell>
          <cell r="B245" t="str">
            <v>NOTA:</v>
          </cell>
          <cell r="C245">
            <v>243</v>
          </cell>
          <cell r="D245">
            <v>9.3000000000000007</v>
          </cell>
          <cell r="E245">
            <v>10</v>
          </cell>
          <cell r="F245">
            <v>7.7</v>
          </cell>
          <cell r="G245">
            <v>5.8</v>
          </cell>
          <cell r="H245">
            <v>8</v>
          </cell>
          <cell r="I245">
            <v>9.6999999999999993</v>
          </cell>
          <cell r="J245">
            <v>8.1999999999999993</v>
          </cell>
          <cell r="K245">
            <v>9</v>
          </cell>
          <cell r="L245">
            <v>8.3000000000000007</v>
          </cell>
        </row>
        <row r="246">
          <cell r="A246">
            <v>244</v>
          </cell>
          <cell r="B246" t="str">
            <v>MAGDA YOLIMA TORRES --</v>
          </cell>
          <cell r="C246">
            <v>244</v>
          </cell>
          <cell r="D246" t="str">
            <v>03/09/2008</v>
          </cell>
          <cell r="E246" t="str">
            <v>10/09/2008</v>
          </cell>
          <cell r="F246" t="str">
            <v>11/09/2008</v>
          </cell>
          <cell r="G246" t="str">
            <v>15/09/2008</v>
          </cell>
          <cell r="H246" t="str">
            <v>23/09/2008</v>
          </cell>
          <cell r="I246" t="str">
            <v>24/09/2008</v>
          </cell>
          <cell r="J246" t="str">
            <v>27/09/2008</v>
          </cell>
          <cell r="K246" t="str">
            <v>29/09/2008</v>
          </cell>
          <cell r="L246" t="str">
            <v>29/09/2008</v>
          </cell>
          <cell r="M246">
            <v>39721</v>
          </cell>
        </row>
        <row r="247">
          <cell r="A247">
            <v>245</v>
          </cell>
          <cell r="B247" t="str">
            <v>Evaluador:</v>
          </cell>
          <cell r="C247">
            <v>245</v>
          </cell>
          <cell r="D247" t="str">
            <v>ZUBIETA DIAZ DIANA PAOLA</v>
          </cell>
          <cell r="E247" t="str">
            <v>ZUBIETA DIAZ DIANA PAOLA</v>
          </cell>
          <cell r="F247" t="str">
            <v>ZUBIETA DIAZ DIANA PAOLA</v>
          </cell>
          <cell r="G247" t="str">
            <v>PARRA DIAZ SANDRA MILENA</v>
          </cell>
          <cell r="H247" t="str">
            <v>ZUBIETA DIAZ DIANA PAOLA</v>
          </cell>
          <cell r="I247" t="str">
            <v>QUIJANO VILLADA EDWIN FERNANDO</v>
          </cell>
          <cell r="J247" t="str">
            <v>ZUBIETA DIAZ DIANA PAOLA</v>
          </cell>
          <cell r="K247" t="str">
            <v>ZUBIETA DIAZ DIANA PAOLA</v>
          </cell>
          <cell r="L247" t="str">
            <v>ROMERO MARTINEZ MARLON ENRIQUE</v>
          </cell>
          <cell r="M247" t="str">
            <v>ZUBIETA DIAZ DIANA PAOLA</v>
          </cell>
        </row>
        <row r="248">
          <cell r="A248">
            <v>246</v>
          </cell>
          <cell r="B248" t="str">
            <v>NOTA:</v>
          </cell>
          <cell r="C248">
            <v>246</v>
          </cell>
          <cell r="D248">
            <v>9.1999999999999993</v>
          </cell>
          <cell r="E248">
            <v>10</v>
          </cell>
          <cell r="F248">
            <v>9.3000000000000007</v>
          </cell>
          <cell r="G248">
            <v>9.6999999999999993</v>
          </cell>
          <cell r="H248">
            <v>9</v>
          </cell>
          <cell r="I248">
            <v>10</v>
          </cell>
          <cell r="J248">
            <v>6.7</v>
          </cell>
          <cell r="K248">
            <v>9.6999999999999993</v>
          </cell>
          <cell r="L248">
            <v>9.8000000000000007</v>
          </cell>
          <cell r="M248">
            <v>9.6999999999999993</v>
          </cell>
        </row>
        <row r="249">
          <cell r="A249">
            <v>247</v>
          </cell>
          <cell r="B249" t="str">
            <v xml:space="preserve">SANDRA LILIANA TORRES  RIVERA </v>
          </cell>
          <cell r="C249">
            <v>247</v>
          </cell>
          <cell r="D249" t="str">
            <v>10/09/2008</v>
          </cell>
          <cell r="E249" t="str">
            <v>11/09/2008</v>
          </cell>
          <cell r="F249" t="str">
            <v>15/09/2008</v>
          </cell>
          <cell r="G249" t="str">
            <v>15/09/2008</v>
          </cell>
          <cell r="H249" t="str">
            <v>23/09/2008</v>
          </cell>
          <cell r="I249" t="str">
            <v>27/09/2008</v>
          </cell>
          <cell r="J249" t="str">
            <v>29/09/2008</v>
          </cell>
          <cell r="K249">
            <v>39721</v>
          </cell>
        </row>
        <row r="250">
          <cell r="A250">
            <v>248</v>
          </cell>
          <cell r="B250" t="str">
            <v>Evaluador:</v>
          </cell>
          <cell r="C250">
            <v>248</v>
          </cell>
          <cell r="D250" t="str">
            <v>PARRA DIAZ SANDRA MILENA</v>
          </cell>
          <cell r="E250" t="str">
            <v>PARRA DIAZ SANDRA MILENA</v>
          </cell>
          <cell r="F250" t="str">
            <v>ZUBIETA DIAZ DIANA PAOLA</v>
          </cell>
          <cell r="G250" t="str">
            <v>ZUBIETA DIAZ DIANA PAOLA</v>
          </cell>
          <cell r="H250" t="str">
            <v>ZUBIETA DIAZ DIANA PAOLA</v>
          </cell>
          <cell r="I250" t="str">
            <v>ZUBIETA DIAZ DIANA PAOLA</v>
          </cell>
          <cell r="J250" t="str">
            <v>ZUBIETA DIAZ DIANA PAOLA</v>
          </cell>
          <cell r="K250" t="str">
            <v>ZUBIETA DIAZ DIANA PAOLA</v>
          </cell>
        </row>
        <row r="251">
          <cell r="A251">
            <v>249</v>
          </cell>
          <cell r="B251" t="str">
            <v>NOTA:</v>
          </cell>
          <cell r="C251">
            <v>249</v>
          </cell>
          <cell r="D251">
            <v>8.9</v>
          </cell>
          <cell r="E251">
            <v>8.3000000000000007</v>
          </cell>
          <cell r="F251">
            <v>7.2</v>
          </cell>
          <cell r="G251">
            <v>8.4</v>
          </cell>
          <cell r="H251">
            <v>8.3000000000000007</v>
          </cell>
          <cell r="I251">
            <v>8.1</v>
          </cell>
          <cell r="J251">
            <v>9.6999999999999993</v>
          </cell>
          <cell r="K251">
            <v>9</v>
          </cell>
        </row>
        <row r="252">
          <cell r="A252">
            <v>250</v>
          </cell>
          <cell r="B252" t="str">
            <v>INGRID YISEL USSA CARRASQUILLA</v>
          </cell>
          <cell r="C252">
            <v>250</v>
          </cell>
          <cell r="D252" t="str">
            <v>10/09/2008</v>
          </cell>
          <cell r="E252" t="str">
            <v>10/09/2008</v>
          </cell>
          <cell r="F252" t="str">
            <v>10/09/2008</v>
          </cell>
          <cell r="G252" t="str">
            <v>15/09/2008</v>
          </cell>
          <cell r="H252" t="str">
            <v>16/09/2008</v>
          </cell>
          <cell r="I252" t="str">
            <v>23/09/2008</v>
          </cell>
        </row>
        <row r="253">
          <cell r="A253">
            <v>251</v>
          </cell>
          <cell r="B253" t="str">
            <v>Evaluador:</v>
          </cell>
          <cell r="C253">
            <v>251</v>
          </cell>
          <cell r="D253" t="str">
            <v>PARRA DIAZ SANDRA MILENA</v>
          </cell>
          <cell r="E253" t="str">
            <v>ZUBIETA DIAZ DIANA PAOLA</v>
          </cell>
          <cell r="F253" t="str">
            <v>ZUBIETA DIAZ DIANA PAOLA</v>
          </cell>
          <cell r="G253" t="str">
            <v>PARRA DIAZ SANDRA MILENA</v>
          </cell>
          <cell r="H253" t="str">
            <v>ROMERO MARTINEZ MARLON ENRIQUE</v>
          </cell>
          <cell r="I253" t="str">
            <v>ZUBIETA DIAZ DIANA PAOLA</v>
          </cell>
        </row>
        <row r="254">
          <cell r="A254">
            <v>252</v>
          </cell>
          <cell r="B254" t="str">
            <v>NOTA:</v>
          </cell>
          <cell r="C254">
            <v>252</v>
          </cell>
          <cell r="D254">
            <v>9.1</v>
          </cell>
          <cell r="E254">
            <v>10</v>
          </cell>
          <cell r="F254">
            <v>9.6999999999999993</v>
          </cell>
          <cell r="G254">
            <v>10</v>
          </cell>
          <cell r="H254">
            <v>8.6999999999999993</v>
          </cell>
          <cell r="I254">
            <v>8.3000000000000007</v>
          </cell>
        </row>
        <row r="255">
          <cell r="A255">
            <v>253</v>
          </cell>
          <cell r="B255" t="str">
            <v xml:space="preserve">YISED CRISTINA VELASQUEZ  VARGAS </v>
          </cell>
          <cell r="C255">
            <v>253</v>
          </cell>
          <cell r="D255" t="str">
            <v>10/09/2008</v>
          </cell>
          <cell r="E255" t="str">
            <v>10/09/2008</v>
          </cell>
          <cell r="F255" t="str">
            <v>11/09/2008</v>
          </cell>
          <cell r="G255" t="str">
            <v>15/09/2008</v>
          </cell>
          <cell r="H255" t="str">
            <v>23/09/2008</v>
          </cell>
          <cell r="I255" t="str">
            <v>27/09/2008</v>
          </cell>
          <cell r="J255" t="str">
            <v>29/09/2008</v>
          </cell>
          <cell r="K255" t="str">
            <v>29/09/2008</v>
          </cell>
          <cell r="L255" t="str">
            <v>29/09/2008</v>
          </cell>
          <cell r="M255">
            <v>39721</v>
          </cell>
        </row>
        <row r="256">
          <cell r="A256">
            <v>254</v>
          </cell>
          <cell r="B256" t="str">
            <v>Evaluador:</v>
          </cell>
          <cell r="C256">
            <v>254</v>
          </cell>
          <cell r="D256" t="str">
            <v>PARRA DIAZ SANDRA MILENA</v>
          </cell>
          <cell r="E256" t="str">
            <v>ZUBIETA DIAZ DIANA PAOLA</v>
          </cell>
          <cell r="F256" t="str">
            <v>PARRA DIAZ SANDRA MILENA</v>
          </cell>
          <cell r="G256" t="str">
            <v>ZUBIETA DIAZ DIANA PAOLA</v>
          </cell>
          <cell r="H256" t="str">
            <v>ZUBIETA DIAZ DIANA PAOLA</v>
          </cell>
          <cell r="I256" t="str">
            <v>ZUBIETA DIAZ DIANA PAOLA</v>
          </cell>
          <cell r="J256" t="str">
            <v>ZUBIETA DIAZ DIANA PAOLA</v>
          </cell>
          <cell r="K256" t="str">
            <v>VALENCIA BALCEROS EDWIN ALEXANDER</v>
          </cell>
          <cell r="L256" t="str">
            <v>VALENCIA BALCEROS EDWIN ALEXANDER</v>
          </cell>
          <cell r="M256" t="str">
            <v>ZUBIETA DIAZ DIANA PAOLA</v>
          </cell>
        </row>
        <row r="257">
          <cell r="A257">
            <v>255</v>
          </cell>
          <cell r="B257" t="str">
            <v>NOTA:</v>
          </cell>
          <cell r="C257">
            <v>255</v>
          </cell>
          <cell r="D257">
            <v>4.5</v>
          </cell>
          <cell r="E257">
            <v>10</v>
          </cell>
          <cell r="F257">
            <v>7.7</v>
          </cell>
          <cell r="G257">
            <v>8.3000000000000007</v>
          </cell>
          <cell r="H257">
            <v>7.6</v>
          </cell>
          <cell r="I257">
            <v>9</v>
          </cell>
          <cell r="J257">
            <v>6.7</v>
          </cell>
          <cell r="K257">
            <v>10</v>
          </cell>
          <cell r="L257">
            <v>10</v>
          </cell>
          <cell r="M257">
            <v>8.3000000000000007</v>
          </cell>
        </row>
        <row r="258">
          <cell r="A258">
            <v>256</v>
          </cell>
          <cell r="B258" t="str">
            <v>HELBERT DANILO VIASUS   -</v>
          </cell>
          <cell r="C258">
            <v>256</v>
          </cell>
          <cell r="D258" t="str">
            <v>10/09/2008</v>
          </cell>
          <cell r="E258" t="str">
            <v>11/09/2008</v>
          </cell>
          <cell r="F258" t="str">
            <v>15/09/2008</v>
          </cell>
          <cell r="G258" t="str">
            <v>15/09/2008</v>
          </cell>
          <cell r="H258" t="str">
            <v>23/09/2008</v>
          </cell>
          <cell r="I258" t="str">
            <v>27/09/2008</v>
          </cell>
          <cell r="J258" t="str">
            <v>29/09/2008</v>
          </cell>
          <cell r="K258" t="str">
            <v>29/09/2008</v>
          </cell>
          <cell r="L258">
            <v>39721</v>
          </cell>
        </row>
        <row r="259">
          <cell r="A259">
            <v>257</v>
          </cell>
          <cell r="B259" t="str">
            <v>Evaluador:</v>
          </cell>
          <cell r="C259">
            <v>257</v>
          </cell>
          <cell r="D259" t="str">
            <v>PARRA DIAZ SANDRA MILENA</v>
          </cell>
          <cell r="E259" t="str">
            <v>PARRA DIAZ SANDRA MILENA</v>
          </cell>
          <cell r="F259" t="str">
            <v>ZUBIETA DIAZ DIANA PAOLA</v>
          </cell>
          <cell r="G259" t="str">
            <v>PARRA DIAZ SANDRA MILENA</v>
          </cell>
          <cell r="H259" t="str">
            <v>ZUBIETA DIAZ DIANA PAOLA</v>
          </cell>
          <cell r="I259" t="str">
            <v>ZUBIETA DIAZ DIANA PAOLA</v>
          </cell>
          <cell r="J259" t="str">
            <v>ZUBIETA DIAZ DIANA PAOLA</v>
          </cell>
          <cell r="K259" t="str">
            <v>VALENCIA BALCEROS EDWIN ALEXANDER</v>
          </cell>
          <cell r="L259" t="str">
            <v>ZUBIETA DIAZ DIANA PAOLA</v>
          </cell>
        </row>
        <row r="260">
          <cell r="A260">
            <v>258</v>
          </cell>
          <cell r="B260" t="str">
            <v>NOTA:</v>
          </cell>
          <cell r="C260">
            <v>258</v>
          </cell>
          <cell r="D260">
            <v>8.6</v>
          </cell>
          <cell r="E260">
            <v>8.3000000000000007</v>
          </cell>
          <cell r="F260">
            <v>9.4</v>
          </cell>
          <cell r="G260">
            <v>8.9</v>
          </cell>
          <cell r="H260">
            <v>6.9</v>
          </cell>
          <cell r="I260">
            <v>5.8</v>
          </cell>
          <cell r="J260">
            <v>8.3000000000000007</v>
          </cell>
          <cell r="K260">
            <v>9.5</v>
          </cell>
          <cell r="L260">
            <v>8</v>
          </cell>
        </row>
        <row r="261">
          <cell r="A261">
            <v>259</v>
          </cell>
          <cell r="B261" t="str">
            <v>ZARATE HENOCK VILLANUEVA  -</v>
          </cell>
          <cell r="C261">
            <v>259</v>
          </cell>
          <cell r="D261" t="str">
            <v>10/09/2008</v>
          </cell>
          <cell r="E261" t="str">
            <v>11/09/2008</v>
          </cell>
          <cell r="F261" t="str">
            <v>12/09/2008</v>
          </cell>
          <cell r="G261" t="str">
            <v>15/09/2008</v>
          </cell>
          <cell r="H261" t="str">
            <v>23/09/2008</v>
          </cell>
        </row>
        <row r="262">
          <cell r="A262">
            <v>260</v>
          </cell>
          <cell r="B262" t="str">
            <v>Evaluador:</v>
          </cell>
          <cell r="C262">
            <v>260</v>
          </cell>
          <cell r="D262" t="str">
            <v>PARRA DIAZ SANDRA MILENA</v>
          </cell>
          <cell r="E262" t="str">
            <v>PARRA DIAZ SANDRA MILENA</v>
          </cell>
          <cell r="F262" t="str">
            <v>ZUBIETA DIAZ DIANA PAOLA</v>
          </cell>
          <cell r="G262" t="str">
            <v>ZUBIETA DIAZ DIANA PAOLA</v>
          </cell>
          <cell r="H262" t="str">
            <v>ZUBIETA DIAZ DIANA PAOLA</v>
          </cell>
        </row>
        <row r="263">
          <cell r="A263">
            <v>261</v>
          </cell>
          <cell r="B263" t="str">
            <v>NOTA:</v>
          </cell>
          <cell r="C263">
            <v>261</v>
          </cell>
          <cell r="D263">
            <v>6.9</v>
          </cell>
          <cell r="E263">
            <v>7.3</v>
          </cell>
          <cell r="F263">
            <v>7.6</v>
          </cell>
          <cell r="G263">
            <v>8.3000000000000007</v>
          </cell>
          <cell r="H263">
            <v>8.3000000000000007</v>
          </cell>
        </row>
        <row r="264">
          <cell r="A264">
            <v>262</v>
          </cell>
          <cell r="B264" t="str">
            <v>JOSE IGNACIO ZAMBRANO CASTILLO</v>
          </cell>
          <cell r="C264">
            <v>262</v>
          </cell>
          <cell r="D264" t="str">
            <v>06/09/2008</v>
          </cell>
          <cell r="E264" t="str">
            <v>08/09/2008</v>
          </cell>
          <cell r="F264" t="str">
            <v>11/09/2008</v>
          </cell>
          <cell r="G264" t="str">
            <v>12/09/2008</v>
          </cell>
          <cell r="H264" t="str">
            <v>20/09/2008</v>
          </cell>
          <cell r="I264" t="str">
            <v>27/09/2008</v>
          </cell>
          <cell r="J264" t="str">
            <v>29/09/2008</v>
          </cell>
          <cell r="K264" t="str">
            <v>29/09/2008</v>
          </cell>
          <cell r="L264">
            <v>39721</v>
          </cell>
        </row>
        <row r="265">
          <cell r="A265">
            <v>263</v>
          </cell>
          <cell r="B265" t="str">
            <v>Evaluador:</v>
          </cell>
          <cell r="C265">
            <v>263</v>
          </cell>
          <cell r="D265" t="str">
            <v>PARRA DIAZ SANDRA MILENA</v>
          </cell>
          <cell r="E265" t="str">
            <v>ZUBIETA DIAZ DIANA PAOLA</v>
          </cell>
          <cell r="F265" t="str">
            <v>PARRA DIAZ SANDRA MILENA</v>
          </cell>
          <cell r="G265" t="str">
            <v>ZUBIETA DIAZ DIANA PAOLA</v>
          </cell>
          <cell r="H265" t="str">
            <v>PARRA DIAZ SANDRA MILENA</v>
          </cell>
          <cell r="I265" t="str">
            <v>ZUBIETA DIAZ DIANA PAOLA</v>
          </cell>
          <cell r="J265" t="str">
            <v>ZUBIETA DIAZ DIANA PAOLA</v>
          </cell>
          <cell r="K265" t="str">
            <v>VALENCIA BALCEROS EDWIN ALEXANDER</v>
          </cell>
          <cell r="L265" t="str">
            <v>ZUBIETA DIAZ DIANA PAOLA</v>
          </cell>
        </row>
        <row r="266">
          <cell r="A266">
            <v>264</v>
          </cell>
          <cell r="B266" t="str">
            <v>NOTA:</v>
          </cell>
          <cell r="C266">
            <v>264</v>
          </cell>
          <cell r="D266">
            <v>9.6999999999999993</v>
          </cell>
          <cell r="E266">
            <v>10</v>
          </cell>
          <cell r="F266">
            <v>9</v>
          </cell>
          <cell r="G266">
            <v>9.6999999999999993</v>
          </cell>
          <cell r="H266">
            <v>6.2</v>
          </cell>
          <cell r="I266">
            <v>8.8000000000000007</v>
          </cell>
          <cell r="J266">
            <v>9.67</v>
          </cell>
          <cell r="K266">
            <v>10</v>
          </cell>
          <cell r="L266">
            <v>9</v>
          </cell>
        </row>
        <row r="267">
          <cell r="A267">
            <v>265</v>
          </cell>
          <cell r="B267" t="str">
            <v xml:space="preserve">LUZ ANGELA ZAMUDIO  IBAÑEZ </v>
          </cell>
          <cell r="C267">
            <v>265</v>
          </cell>
          <cell r="D267" t="str">
            <v>10/09/2008</v>
          </cell>
          <cell r="E267" t="str">
            <v>10/09/2008</v>
          </cell>
          <cell r="F267" t="str">
            <v>11/09/2008</v>
          </cell>
          <cell r="G267" t="str">
            <v>12/09/2008</v>
          </cell>
          <cell r="H267" t="str">
            <v>23/09/2008</v>
          </cell>
          <cell r="I267" t="str">
            <v>27/09/2008</v>
          </cell>
          <cell r="J267" t="str">
            <v>29/09/2008</v>
          </cell>
          <cell r="K267" t="str">
            <v>29/09/2008</v>
          </cell>
          <cell r="L267" t="str">
            <v>29/09/2008</v>
          </cell>
          <cell r="M267">
            <v>39721</v>
          </cell>
        </row>
        <row r="268">
          <cell r="A268">
            <v>266</v>
          </cell>
          <cell r="B268" t="str">
            <v>Evaluador:</v>
          </cell>
          <cell r="C268">
            <v>266</v>
          </cell>
          <cell r="D268" t="str">
            <v>PARRA DIAZ SANDRA MILENA</v>
          </cell>
          <cell r="E268" t="str">
            <v>ZUBIETA DIAZ DIANA PAOLA</v>
          </cell>
          <cell r="F268" t="str">
            <v>PARRA DIAZ SANDRA MILENA</v>
          </cell>
          <cell r="G268" t="str">
            <v>ZUBIETA DIAZ DIANA PAOLA</v>
          </cell>
          <cell r="H268" t="str">
            <v>ZUBIETA DIAZ DIANA PAOLA</v>
          </cell>
          <cell r="I268" t="str">
            <v>ZUBIETA DIAZ DIANA PAOLA</v>
          </cell>
          <cell r="J268" t="str">
            <v>ZUBIETA DIAZ DIANA PAOLA</v>
          </cell>
          <cell r="K268" t="str">
            <v>VALENCIA BALCEROS EDWIN ALEXANDER</v>
          </cell>
          <cell r="L268" t="str">
            <v>VALENCIA BALCEROS EDWIN ALEXANDER</v>
          </cell>
          <cell r="M268" t="str">
            <v>ZUBIETA DIAZ DIANA PAOLA</v>
          </cell>
        </row>
        <row r="269">
          <cell r="A269">
            <v>267</v>
          </cell>
          <cell r="B269" t="str">
            <v>NOTA:</v>
          </cell>
          <cell r="C269">
            <v>267</v>
          </cell>
          <cell r="D269">
            <v>6.05</v>
          </cell>
          <cell r="E269">
            <v>9</v>
          </cell>
          <cell r="F269">
            <v>8.3000000000000007</v>
          </cell>
          <cell r="G269">
            <v>8.3000000000000007</v>
          </cell>
          <cell r="H269">
            <v>9</v>
          </cell>
          <cell r="I269">
            <v>8.6</v>
          </cell>
          <cell r="J269">
            <v>9.6999999999999993</v>
          </cell>
          <cell r="K269">
            <v>9.1999999999999993</v>
          </cell>
          <cell r="L269">
            <v>9.8000000000000007</v>
          </cell>
          <cell r="M269">
            <v>8.3000000000000007</v>
          </cell>
        </row>
        <row r="270">
          <cell r="A270">
            <v>268</v>
          </cell>
          <cell r="B270" t="str">
            <v>MONICA MARIA ZAPATA QUIROGA</v>
          </cell>
          <cell r="C270">
            <v>268</v>
          </cell>
          <cell r="D270" t="str">
            <v>06/09/2008</v>
          </cell>
          <cell r="E270" t="str">
            <v>10/09/2008</v>
          </cell>
          <cell r="F270" t="str">
            <v>12/09/2008</v>
          </cell>
          <cell r="G270" t="str">
            <v>15/09/2008</v>
          </cell>
          <cell r="H270" t="str">
            <v>23/09/2008</v>
          </cell>
          <cell r="I270" t="str">
            <v>24/09/2008</v>
          </cell>
          <cell r="J270" t="str">
            <v>27/09/2008</v>
          </cell>
          <cell r="K270" t="str">
            <v>29/09/2008</v>
          </cell>
          <cell r="L270" t="str">
            <v>29/09/2008</v>
          </cell>
          <cell r="M270" t="str">
            <v>29/09/2008</v>
          </cell>
        </row>
        <row r="271">
          <cell r="A271">
            <v>269</v>
          </cell>
          <cell r="B271" t="str">
            <v>Evaluador:</v>
          </cell>
          <cell r="C271">
            <v>269</v>
          </cell>
          <cell r="D271" t="str">
            <v>PARRA DIAZ SANDRA MILENA</v>
          </cell>
          <cell r="E271" t="str">
            <v>PARRA DIAZ SANDRA MILENA</v>
          </cell>
          <cell r="F271" t="str">
            <v>ZUBIETA DIAZ DIANA PAOLA</v>
          </cell>
          <cell r="G271" t="str">
            <v>PARRA DIAZ SANDRA MILENA</v>
          </cell>
          <cell r="H271" t="str">
            <v>ZUBIETA DIAZ DIANA PAOLA</v>
          </cell>
          <cell r="I271" t="str">
            <v>QUIJANO VILLADA EDWIN FERNANDO</v>
          </cell>
          <cell r="J271" t="str">
            <v>ZUBIETA DIAZ DIANA PAOLA</v>
          </cell>
          <cell r="K271" t="str">
            <v>ZUBIETA DIAZ DIANA PAOLA</v>
          </cell>
          <cell r="L271" t="str">
            <v>ZUBIETA DIAZ DIANA PAOLA</v>
          </cell>
          <cell r="M271" t="str">
            <v>ROMERO MARTINEZ MARLON ENRIQUE</v>
          </cell>
        </row>
        <row r="272">
          <cell r="A272">
            <v>270</v>
          </cell>
          <cell r="B272" t="str">
            <v>NOTA:</v>
          </cell>
          <cell r="C272">
            <v>270</v>
          </cell>
          <cell r="D272">
            <v>9.6999999999999993</v>
          </cell>
          <cell r="E272">
            <v>9.6</v>
          </cell>
          <cell r="F272">
            <v>7.6</v>
          </cell>
          <cell r="G272">
            <v>6.2</v>
          </cell>
          <cell r="H272">
            <v>9.58</v>
          </cell>
          <cell r="I272">
            <v>10</v>
          </cell>
          <cell r="J272">
            <v>9.6999999999999993</v>
          </cell>
          <cell r="K272">
            <v>8.85</v>
          </cell>
          <cell r="L272">
            <v>8.48</v>
          </cell>
          <cell r="M272">
            <v>8.4</v>
          </cell>
        </row>
        <row r="273">
          <cell r="A273">
            <v>271</v>
          </cell>
          <cell r="B273" t="str">
            <v>WILSON JESSID ZAPATA ORJUELA</v>
          </cell>
          <cell r="C273">
            <v>271</v>
          </cell>
          <cell r="D273" t="str">
            <v>03/09/2008</v>
          </cell>
          <cell r="E273" t="str">
            <v>10/09/2008</v>
          </cell>
          <cell r="F273" t="str">
            <v>11/09/2008</v>
          </cell>
          <cell r="G273" t="str">
            <v>15/09/2008</v>
          </cell>
          <cell r="H273" t="str">
            <v>23/09/2008</v>
          </cell>
          <cell r="I273" t="str">
            <v>24/09/2008</v>
          </cell>
          <cell r="J273" t="str">
            <v>27/09/2008</v>
          </cell>
          <cell r="K273" t="str">
            <v>29/09/2008</v>
          </cell>
          <cell r="L273" t="str">
            <v>29/09/2008</v>
          </cell>
          <cell r="M273" t="str">
            <v>29/09/2008</v>
          </cell>
        </row>
        <row r="274">
          <cell r="A274">
            <v>272</v>
          </cell>
          <cell r="B274" t="str">
            <v>Evaluador:</v>
          </cell>
          <cell r="C274">
            <v>272</v>
          </cell>
          <cell r="D274" t="str">
            <v>ZUBIETA DIAZ DIANA PAOLA</v>
          </cell>
          <cell r="E274" t="str">
            <v>PARRA DIAZ SANDRA MILENA</v>
          </cell>
          <cell r="F274" t="str">
            <v>ZUBIETA DIAZ DIANA PAOLA</v>
          </cell>
          <cell r="G274" t="str">
            <v>PARRA DIAZ SANDRA MILENA</v>
          </cell>
          <cell r="H274" t="str">
            <v>ZUBIETA DIAZ DIANA PAOLA</v>
          </cell>
          <cell r="I274" t="str">
            <v>QUIJANO VILLADA EDWIN FERNANDO</v>
          </cell>
          <cell r="J274" t="str">
            <v>ZUBIETA DIAZ DIANA PAOLA</v>
          </cell>
          <cell r="K274" t="str">
            <v>ZUBIETA DIAZ DIANA PAOLA</v>
          </cell>
          <cell r="L274" t="str">
            <v>ZUBIETA DIAZ DIANA PAOLA</v>
          </cell>
          <cell r="M274" t="str">
            <v>ROMERO MARTINEZ MARLON ENRIQUE</v>
          </cell>
        </row>
        <row r="275">
          <cell r="A275">
            <v>273</v>
          </cell>
          <cell r="B275" t="str">
            <v>NOTA:</v>
          </cell>
          <cell r="C275">
            <v>273</v>
          </cell>
          <cell r="D275">
            <v>10</v>
          </cell>
          <cell r="E275">
            <v>9.3000000000000007</v>
          </cell>
          <cell r="F275">
            <v>9.6999999999999993</v>
          </cell>
          <cell r="G275">
            <v>6.5</v>
          </cell>
          <cell r="H275">
            <v>8.3000000000000007</v>
          </cell>
          <cell r="I275">
            <v>10</v>
          </cell>
          <cell r="J275">
            <v>7.4</v>
          </cell>
          <cell r="K275">
            <v>8.3000000000000007</v>
          </cell>
          <cell r="L275">
            <v>9.6999999999999993</v>
          </cell>
          <cell r="M275">
            <v>9.4</v>
          </cell>
        </row>
        <row r="276">
          <cell r="A276">
            <v>274</v>
          </cell>
          <cell r="C276">
            <v>274</v>
          </cell>
        </row>
        <row r="277">
          <cell r="A277">
            <v>275</v>
          </cell>
          <cell r="C277">
            <v>275</v>
          </cell>
        </row>
        <row r="278">
          <cell r="A278">
            <v>276</v>
          </cell>
          <cell r="C278">
            <v>276</v>
          </cell>
        </row>
        <row r="279">
          <cell r="A279">
            <v>277</v>
          </cell>
          <cell r="C279">
            <v>277</v>
          </cell>
        </row>
        <row r="280">
          <cell r="A280">
            <v>278</v>
          </cell>
          <cell r="C280">
            <v>278</v>
          </cell>
        </row>
        <row r="281">
          <cell r="A281">
            <v>279</v>
          </cell>
          <cell r="C281">
            <v>279</v>
          </cell>
        </row>
        <row r="282">
          <cell r="A282">
            <v>280</v>
          </cell>
          <cell r="C282">
            <v>280</v>
          </cell>
        </row>
        <row r="283">
          <cell r="A283">
            <v>281</v>
          </cell>
          <cell r="C283">
            <v>281</v>
          </cell>
        </row>
        <row r="284">
          <cell r="A284">
            <v>282</v>
          </cell>
          <cell r="C284">
            <v>282</v>
          </cell>
        </row>
        <row r="285">
          <cell r="A285">
            <v>283</v>
          </cell>
          <cell r="C285">
            <v>283</v>
          </cell>
        </row>
        <row r="286">
          <cell r="A286">
            <v>284</v>
          </cell>
          <cell r="C286">
            <v>284</v>
          </cell>
        </row>
        <row r="287">
          <cell r="A287">
            <v>285</v>
          </cell>
          <cell r="C287">
            <v>285</v>
          </cell>
        </row>
        <row r="288">
          <cell r="A288">
            <v>286</v>
          </cell>
          <cell r="C288">
            <v>286</v>
          </cell>
        </row>
        <row r="289">
          <cell r="A289">
            <v>287</v>
          </cell>
          <cell r="C289">
            <v>287</v>
          </cell>
        </row>
        <row r="290">
          <cell r="A290">
            <v>288</v>
          </cell>
          <cell r="C290">
            <v>288</v>
          </cell>
        </row>
        <row r="291">
          <cell r="A291">
            <v>289</v>
          </cell>
          <cell r="C291">
            <v>289</v>
          </cell>
        </row>
        <row r="292">
          <cell r="A292">
            <v>290</v>
          </cell>
          <cell r="C292">
            <v>290</v>
          </cell>
        </row>
        <row r="293">
          <cell r="A293">
            <v>291</v>
          </cell>
          <cell r="C293">
            <v>291</v>
          </cell>
        </row>
        <row r="294">
          <cell r="A294">
            <v>292</v>
          </cell>
          <cell r="C294">
            <v>292</v>
          </cell>
        </row>
        <row r="295">
          <cell r="A295">
            <v>293</v>
          </cell>
          <cell r="C295">
            <v>293</v>
          </cell>
        </row>
        <row r="296">
          <cell r="A296">
            <v>294</v>
          </cell>
          <cell r="C296">
            <v>294</v>
          </cell>
        </row>
        <row r="297">
          <cell r="A297">
            <v>295</v>
          </cell>
          <cell r="C297">
            <v>295</v>
          </cell>
        </row>
        <row r="298">
          <cell r="A298">
            <v>296</v>
          </cell>
          <cell r="C298">
            <v>296</v>
          </cell>
        </row>
        <row r="299">
          <cell r="A299">
            <v>297</v>
          </cell>
          <cell r="C299">
            <v>297</v>
          </cell>
        </row>
        <row r="300">
          <cell r="A300">
            <v>298</v>
          </cell>
          <cell r="C300">
            <v>298</v>
          </cell>
        </row>
        <row r="301">
          <cell r="A301">
            <v>299</v>
          </cell>
          <cell r="C301">
            <v>299</v>
          </cell>
        </row>
        <row r="302">
          <cell r="A302">
            <v>300</v>
          </cell>
          <cell r="C302">
            <v>300</v>
          </cell>
        </row>
        <row r="303">
          <cell r="A303">
            <v>301</v>
          </cell>
          <cell r="C303">
            <v>301</v>
          </cell>
        </row>
        <row r="304">
          <cell r="A304">
            <v>302</v>
          </cell>
          <cell r="C304">
            <v>302</v>
          </cell>
        </row>
        <row r="305">
          <cell r="A305">
            <v>303</v>
          </cell>
          <cell r="C305">
            <v>303</v>
          </cell>
        </row>
        <row r="306">
          <cell r="A306">
            <v>304</v>
          </cell>
          <cell r="C306">
            <v>304</v>
          </cell>
        </row>
        <row r="307">
          <cell r="A307">
            <v>305</v>
          </cell>
          <cell r="C307">
            <v>305</v>
          </cell>
        </row>
        <row r="308">
          <cell r="A308">
            <v>306</v>
          </cell>
          <cell r="C308">
            <v>306</v>
          </cell>
        </row>
        <row r="309">
          <cell r="A309">
            <v>307</v>
          </cell>
          <cell r="C309">
            <v>307</v>
          </cell>
        </row>
        <row r="310">
          <cell r="A310">
            <v>308</v>
          </cell>
          <cell r="C310">
            <v>308</v>
          </cell>
        </row>
        <row r="311">
          <cell r="A311">
            <v>309</v>
          </cell>
          <cell r="C311">
            <v>309</v>
          </cell>
        </row>
        <row r="312">
          <cell r="A312">
            <v>310</v>
          </cell>
          <cell r="C312">
            <v>310</v>
          </cell>
        </row>
        <row r="313">
          <cell r="A313">
            <v>311</v>
          </cell>
          <cell r="C313">
            <v>311</v>
          </cell>
        </row>
        <row r="314">
          <cell r="A314">
            <v>312</v>
          </cell>
          <cell r="C314">
            <v>312</v>
          </cell>
        </row>
        <row r="315">
          <cell r="A315">
            <v>313</v>
          </cell>
          <cell r="C315">
            <v>313</v>
          </cell>
        </row>
        <row r="316">
          <cell r="A316">
            <v>314</v>
          </cell>
          <cell r="C316">
            <v>314</v>
          </cell>
        </row>
        <row r="317">
          <cell r="A317">
            <v>315</v>
          </cell>
          <cell r="C317">
            <v>315</v>
          </cell>
        </row>
        <row r="318">
          <cell r="A318">
            <v>316</v>
          </cell>
          <cell r="C318">
            <v>316</v>
          </cell>
        </row>
        <row r="319">
          <cell r="A319">
            <v>317</v>
          </cell>
          <cell r="C319">
            <v>317</v>
          </cell>
        </row>
        <row r="320">
          <cell r="A320">
            <v>318</v>
          </cell>
          <cell r="C320">
            <v>318</v>
          </cell>
        </row>
        <row r="321">
          <cell r="A321">
            <v>319</v>
          </cell>
          <cell r="C321">
            <v>319</v>
          </cell>
        </row>
        <row r="322">
          <cell r="A322">
            <v>320</v>
          </cell>
          <cell r="C322">
            <v>320</v>
          </cell>
        </row>
        <row r="323">
          <cell r="A323">
            <v>321</v>
          </cell>
          <cell r="C323">
            <v>321</v>
          </cell>
        </row>
        <row r="324">
          <cell r="A324">
            <v>322</v>
          </cell>
          <cell r="C324">
            <v>322</v>
          </cell>
        </row>
        <row r="325">
          <cell r="A325">
            <v>323</v>
          </cell>
          <cell r="C325">
            <v>323</v>
          </cell>
        </row>
        <row r="326">
          <cell r="A326">
            <v>324</v>
          </cell>
          <cell r="C326">
            <v>324</v>
          </cell>
        </row>
        <row r="327">
          <cell r="A327">
            <v>325</v>
          </cell>
          <cell r="C327">
            <v>325</v>
          </cell>
        </row>
        <row r="328">
          <cell r="A328">
            <v>326</v>
          </cell>
          <cell r="C328">
            <v>326</v>
          </cell>
        </row>
        <row r="329">
          <cell r="A329">
            <v>327</v>
          </cell>
          <cell r="C329">
            <v>327</v>
          </cell>
        </row>
        <row r="330">
          <cell r="A330">
            <v>328</v>
          </cell>
          <cell r="C330">
            <v>328</v>
          </cell>
        </row>
        <row r="331">
          <cell r="A331">
            <v>329</v>
          </cell>
          <cell r="C331">
            <v>329</v>
          </cell>
        </row>
        <row r="332">
          <cell r="A332">
            <v>330</v>
          </cell>
          <cell r="C332">
            <v>330</v>
          </cell>
        </row>
        <row r="333">
          <cell r="A333">
            <v>331</v>
          </cell>
          <cell r="C333">
            <v>331</v>
          </cell>
        </row>
        <row r="334">
          <cell r="A334">
            <v>332</v>
          </cell>
          <cell r="C334">
            <v>332</v>
          </cell>
        </row>
        <row r="335">
          <cell r="A335">
            <v>333</v>
          </cell>
          <cell r="C335">
            <v>333</v>
          </cell>
        </row>
        <row r="336">
          <cell r="A336">
            <v>334</v>
          </cell>
          <cell r="C336">
            <v>334</v>
          </cell>
        </row>
        <row r="337">
          <cell r="A337">
            <v>335</v>
          </cell>
          <cell r="C337">
            <v>335</v>
          </cell>
        </row>
        <row r="338">
          <cell r="A338">
            <v>336</v>
          </cell>
          <cell r="C338">
            <v>336</v>
          </cell>
        </row>
        <row r="339">
          <cell r="A339">
            <v>337</v>
          </cell>
          <cell r="C339">
            <v>337</v>
          </cell>
        </row>
        <row r="340">
          <cell r="A340">
            <v>338</v>
          </cell>
          <cell r="C340">
            <v>338</v>
          </cell>
        </row>
        <row r="341">
          <cell r="A341">
            <v>339</v>
          </cell>
          <cell r="C341">
            <v>339</v>
          </cell>
        </row>
        <row r="342">
          <cell r="A342">
            <v>340</v>
          </cell>
          <cell r="C342">
            <v>340</v>
          </cell>
        </row>
        <row r="343">
          <cell r="A343">
            <v>341</v>
          </cell>
          <cell r="C343">
            <v>341</v>
          </cell>
        </row>
        <row r="344">
          <cell r="A344">
            <v>342</v>
          </cell>
          <cell r="C344">
            <v>342</v>
          </cell>
        </row>
        <row r="345">
          <cell r="A345">
            <v>343</v>
          </cell>
          <cell r="C345">
            <v>343</v>
          </cell>
        </row>
        <row r="346">
          <cell r="A346">
            <v>344</v>
          </cell>
          <cell r="C346">
            <v>344</v>
          </cell>
        </row>
        <row r="347">
          <cell r="A347">
            <v>345</v>
          </cell>
          <cell r="C347">
            <v>345</v>
          </cell>
        </row>
        <row r="348">
          <cell r="A348">
            <v>346</v>
          </cell>
          <cell r="C348">
            <v>346</v>
          </cell>
        </row>
        <row r="349">
          <cell r="A349">
            <v>347</v>
          </cell>
          <cell r="C349">
            <v>347</v>
          </cell>
        </row>
        <row r="350">
          <cell r="A350">
            <v>348</v>
          </cell>
          <cell r="C350">
            <v>348</v>
          </cell>
        </row>
        <row r="351">
          <cell r="A351">
            <v>349</v>
          </cell>
          <cell r="C351">
            <v>349</v>
          </cell>
        </row>
        <row r="352">
          <cell r="A352">
            <v>350</v>
          </cell>
          <cell r="C352">
            <v>350</v>
          </cell>
        </row>
        <row r="353">
          <cell r="A353">
            <v>351</v>
          </cell>
          <cell r="C353">
            <v>351</v>
          </cell>
        </row>
        <row r="354">
          <cell r="A354">
            <v>352</v>
          </cell>
          <cell r="C354">
            <v>352</v>
          </cell>
        </row>
        <row r="355">
          <cell r="A355">
            <v>353</v>
          </cell>
          <cell r="C355">
            <v>353</v>
          </cell>
        </row>
        <row r="356">
          <cell r="A356">
            <v>354</v>
          </cell>
          <cell r="C356">
            <v>354</v>
          </cell>
        </row>
        <row r="357">
          <cell r="A357">
            <v>355</v>
          </cell>
          <cell r="C357">
            <v>355</v>
          </cell>
        </row>
        <row r="358">
          <cell r="A358">
            <v>356</v>
          </cell>
          <cell r="C358">
            <v>356</v>
          </cell>
        </row>
        <row r="359">
          <cell r="A359">
            <v>357</v>
          </cell>
          <cell r="C359">
            <v>357</v>
          </cell>
        </row>
        <row r="360">
          <cell r="A360">
            <v>358</v>
          </cell>
          <cell r="C360">
            <v>358</v>
          </cell>
        </row>
        <row r="361">
          <cell r="A361">
            <v>359</v>
          </cell>
          <cell r="C361">
            <v>359</v>
          </cell>
        </row>
        <row r="362">
          <cell r="A362">
            <v>360</v>
          </cell>
          <cell r="C362">
            <v>360</v>
          </cell>
        </row>
        <row r="363">
          <cell r="A363">
            <v>361</v>
          </cell>
          <cell r="C363">
            <v>361</v>
          </cell>
        </row>
        <row r="364">
          <cell r="A364">
            <v>362</v>
          </cell>
          <cell r="C364">
            <v>362</v>
          </cell>
        </row>
        <row r="365">
          <cell r="A365">
            <v>363</v>
          </cell>
          <cell r="C365">
            <v>363</v>
          </cell>
        </row>
        <row r="366">
          <cell r="A366">
            <v>364</v>
          </cell>
          <cell r="C366">
            <v>364</v>
          </cell>
        </row>
        <row r="367">
          <cell r="A367">
            <v>365</v>
          </cell>
          <cell r="C367">
            <v>365</v>
          </cell>
        </row>
        <row r="368">
          <cell r="A368">
            <v>366</v>
          </cell>
          <cell r="C368">
            <v>366</v>
          </cell>
        </row>
        <row r="369">
          <cell r="A369">
            <v>367</v>
          </cell>
          <cell r="C369">
            <v>367</v>
          </cell>
        </row>
        <row r="370">
          <cell r="A370">
            <v>368</v>
          </cell>
          <cell r="C370">
            <v>368</v>
          </cell>
        </row>
        <row r="371">
          <cell r="A371">
            <v>369</v>
          </cell>
          <cell r="C371">
            <v>369</v>
          </cell>
        </row>
        <row r="372">
          <cell r="A372">
            <v>370</v>
          </cell>
          <cell r="C372">
            <v>370</v>
          </cell>
        </row>
        <row r="373">
          <cell r="A373">
            <v>371</v>
          </cell>
          <cell r="C373">
            <v>371</v>
          </cell>
        </row>
        <row r="374">
          <cell r="A374">
            <v>372</v>
          </cell>
          <cell r="C374">
            <v>372</v>
          </cell>
        </row>
        <row r="375">
          <cell r="A375">
            <v>373</v>
          </cell>
          <cell r="C375">
            <v>373</v>
          </cell>
        </row>
        <row r="376">
          <cell r="A376">
            <v>374</v>
          </cell>
          <cell r="C376">
            <v>374</v>
          </cell>
        </row>
        <row r="377">
          <cell r="A377">
            <v>375</v>
          </cell>
          <cell r="C377">
            <v>375</v>
          </cell>
        </row>
        <row r="378">
          <cell r="A378">
            <v>376</v>
          </cell>
          <cell r="C378">
            <v>376</v>
          </cell>
        </row>
        <row r="379">
          <cell r="A379">
            <v>377</v>
          </cell>
          <cell r="C379">
            <v>377</v>
          </cell>
        </row>
        <row r="380">
          <cell r="A380">
            <v>378</v>
          </cell>
          <cell r="C380">
            <v>378</v>
          </cell>
        </row>
        <row r="381">
          <cell r="A381">
            <v>379</v>
          </cell>
          <cell r="C381">
            <v>379</v>
          </cell>
        </row>
        <row r="382">
          <cell r="A382">
            <v>380</v>
          </cell>
          <cell r="C382">
            <v>380</v>
          </cell>
        </row>
        <row r="383">
          <cell r="A383">
            <v>381</v>
          </cell>
          <cell r="C383">
            <v>381</v>
          </cell>
        </row>
        <row r="384">
          <cell r="A384">
            <v>382</v>
          </cell>
          <cell r="C384">
            <v>382</v>
          </cell>
        </row>
        <row r="385">
          <cell r="A385">
            <v>383</v>
          </cell>
          <cell r="C385">
            <v>383</v>
          </cell>
        </row>
        <row r="386">
          <cell r="A386">
            <v>384</v>
          </cell>
          <cell r="C386">
            <v>384</v>
          </cell>
        </row>
        <row r="387">
          <cell r="A387">
            <v>385</v>
          </cell>
          <cell r="C387">
            <v>385</v>
          </cell>
        </row>
        <row r="388">
          <cell r="A388">
            <v>386</v>
          </cell>
          <cell r="C388">
            <v>386</v>
          </cell>
        </row>
        <row r="389">
          <cell r="A389">
            <v>387</v>
          </cell>
          <cell r="C389">
            <v>387</v>
          </cell>
        </row>
        <row r="390">
          <cell r="A390">
            <v>388</v>
          </cell>
          <cell r="C390">
            <v>388</v>
          </cell>
        </row>
        <row r="391">
          <cell r="A391">
            <v>389</v>
          </cell>
          <cell r="C391">
            <v>389</v>
          </cell>
        </row>
        <row r="392">
          <cell r="A392">
            <v>390</v>
          </cell>
          <cell r="C392">
            <v>390</v>
          </cell>
        </row>
        <row r="393">
          <cell r="A393">
            <v>391</v>
          </cell>
          <cell r="C393">
            <v>391</v>
          </cell>
        </row>
        <row r="394">
          <cell r="A394">
            <v>392</v>
          </cell>
          <cell r="C394">
            <v>392</v>
          </cell>
        </row>
        <row r="395">
          <cell r="A395">
            <v>393</v>
          </cell>
          <cell r="C395">
            <v>393</v>
          </cell>
        </row>
        <row r="396">
          <cell r="A396">
            <v>394</v>
          </cell>
          <cell r="C396">
            <v>394</v>
          </cell>
        </row>
        <row r="397">
          <cell r="A397">
            <v>395</v>
          </cell>
          <cell r="C397">
            <v>395</v>
          </cell>
        </row>
        <row r="398">
          <cell r="A398">
            <v>396</v>
          </cell>
          <cell r="C398">
            <v>396</v>
          </cell>
        </row>
        <row r="399">
          <cell r="A399">
            <v>397</v>
          </cell>
          <cell r="C399">
            <v>397</v>
          </cell>
        </row>
        <row r="400">
          <cell r="A400">
            <v>398</v>
          </cell>
          <cell r="C400">
            <v>398</v>
          </cell>
        </row>
        <row r="401">
          <cell r="A401">
            <v>399</v>
          </cell>
          <cell r="C401">
            <v>399</v>
          </cell>
        </row>
        <row r="402">
          <cell r="A402">
            <v>400</v>
          </cell>
          <cell r="C402">
            <v>400</v>
          </cell>
        </row>
        <row r="403">
          <cell r="A403">
            <v>401</v>
          </cell>
          <cell r="C403">
            <v>401</v>
          </cell>
        </row>
        <row r="404">
          <cell r="A404">
            <v>402</v>
          </cell>
          <cell r="C404">
            <v>402</v>
          </cell>
        </row>
      </sheetData>
      <sheetData sheetId="7" refreshError="1">
        <row r="1">
          <cell r="A1">
            <v>184</v>
          </cell>
          <cell r="B1">
            <v>185</v>
          </cell>
          <cell r="C1">
            <v>186</v>
          </cell>
        </row>
        <row r="9">
          <cell r="D9" t="str">
            <v>ADRIANA MARCELA  PORRAS  ALVARADO</v>
          </cell>
        </row>
      </sheetData>
      <sheetData sheetId="8" refreshError="1"/>
      <sheetData sheetId="9"/>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RTADA"/>
      <sheetName val="AGENTES EN LINEA call "/>
      <sheetName val="AGENTES SEGUIMIENTO "/>
      <sheetName val="TABLA DE NOTAS "/>
    </sheetNames>
    <sheetDataSet>
      <sheetData sheetId="0" refreshError="1"/>
      <sheetData sheetId="1">
        <row r="14">
          <cell r="B14" t="str">
            <v>NOMBRE</v>
          </cell>
          <cell r="C14" t="str">
            <v xml:space="preserve">AGOSTO </v>
          </cell>
          <cell r="D14" t="str">
            <v>SEPT</v>
          </cell>
          <cell r="E14" t="str">
            <v xml:space="preserve">OCTUBRE </v>
          </cell>
          <cell r="F14" t="str">
            <v>NOV</v>
          </cell>
          <cell r="G14" t="str">
            <v>DIC</v>
          </cell>
          <cell r="H14" t="str">
            <v xml:space="preserve">ENERO </v>
          </cell>
          <cell r="I14" t="str">
            <v>PROMEDIO</v>
          </cell>
        </row>
        <row r="15">
          <cell r="B15" t="str">
            <v xml:space="preserve">BERMUDEZ  OSCAR </v>
          </cell>
          <cell r="C15" t="str">
            <v>N.A</v>
          </cell>
          <cell r="D15">
            <v>9.44</v>
          </cell>
          <cell r="E15">
            <v>9.17</v>
          </cell>
          <cell r="F15">
            <v>7.87</v>
          </cell>
          <cell r="G15">
            <v>9.52</v>
          </cell>
          <cell r="H15">
            <v>9.42</v>
          </cell>
          <cell r="I15">
            <v>9.0839999999999996</v>
          </cell>
        </row>
        <row r="16">
          <cell r="B16" t="str">
            <v>CUBILLOS JULIANA</v>
          </cell>
          <cell r="C16">
            <v>7.95</v>
          </cell>
          <cell r="D16">
            <v>9.93</v>
          </cell>
          <cell r="E16">
            <v>10</v>
          </cell>
          <cell r="F16">
            <v>9.9499999999999993</v>
          </cell>
          <cell r="G16">
            <v>9.92</v>
          </cell>
          <cell r="H16">
            <v>9.73</v>
          </cell>
          <cell r="I16">
            <v>9.58</v>
          </cell>
        </row>
        <row r="17">
          <cell r="B17" t="str">
            <v xml:space="preserve">GARZON MIGUEL </v>
          </cell>
          <cell r="C17">
            <v>7.42</v>
          </cell>
          <cell r="D17">
            <v>9.86</v>
          </cell>
          <cell r="E17">
            <v>8.84</v>
          </cell>
          <cell r="F17">
            <v>9.8699999999999992</v>
          </cell>
          <cell r="G17">
            <v>10</v>
          </cell>
          <cell r="H17">
            <v>8.69</v>
          </cell>
          <cell r="I17">
            <v>9.1133333333333333</v>
          </cell>
        </row>
        <row r="18">
          <cell r="B18" t="str">
            <v xml:space="preserve">GIRALDO  JOHN </v>
          </cell>
          <cell r="C18" t="str">
            <v>N.A</v>
          </cell>
          <cell r="D18">
            <v>9.81</v>
          </cell>
          <cell r="E18">
            <v>9.86</v>
          </cell>
          <cell r="F18">
            <v>9.6999999999999993</v>
          </cell>
          <cell r="G18">
            <v>9.4700000000000006</v>
          </cell>
          <cell r="H18">
            <v>9.1300000000000008</v>
          </cell>
          <cell r="I18">
            <v>9.5940000000000012</v>
          </cell>
        </row>
        <row r="19">
          <cell r="B19" t="str">
            <v xml:space="preserve">JEREZ  JUAN </v>
          </cell>
          <cell r="C19">
            <v>5.69</v>
          </cell>
          <cell r="D19">
            <v>9.67</v>
          </cell>
          <cell r="E19">
            <v>7.61</v>
          </cell>
          <cell r="F19">
            <v>9.74</v>
          </cell>
          <cell r="G19">
            <v>9.77</v>
          </cell>
          <cell r="H19">
            <v>9.9600000000000009</v>
          </cell>
          <cell r="I19">
            <v>8.74</v>
          </cell>
        </row>
        <row r="20">
          <cell r="B20" t="str">
            <v xml:space="preserve">LOPEZ  OSCAR </v>
          </cell>
          <cell r="C20">
            <v>9.56</v>
          </cell>
          <cell r="D20">
            <v>9.74</v>
          </cell>
          <cell r="E20">
            <v>9.8699999999999992</v>
          </cell>
          <cell r="F20">
            <v>9.89</v>
          </cell>
          <cell r="G20">
            <v>9.93</v>
          </cell>
          <cell r="H20">
            <v>9.84</v>
          </cell>
          <cell r="I20">
            <v>9.8049999999999997</v>
          </cell>
        </row>
        <row r="21">
          <cell r="B21" t="str">
            <v xml:space="preserve">MAYORDOMO  LUBIN  </v>
          </cell>
          <cell r="C21" t="str">
            <v>N.A</v>
          </cell>
          <cell r="D21">
            <v>9.65</v>
          </cell>
          <cell r="E21">
            <v>9.5299999999999994</v>
          </cell>
          <cell r="F21">
            <v>9.76</v>
          </cell>
          <cell r="G21">
            <v>9.41</v>
          </cell>
          <cell r="H21">
            <v>9.4499999999999993</v>
          </cell>
          <cell r="I21">
            <v>9.5599999999999987</v>
          </cell>
        </row>
        <row r="22">
          <cell r="B22" t="str">
            <v>MOLINA ELIZABETH</v>
          </cell>
          <cell r="C22">
            <v>9.89</v>
          </cell>
          <cell r="D22">
            <v>9.9</v>
          </cell>
          <cell r="E22">
            <v>9.7899999999999991</v>
          </cell>
          <cell r="F22">
            <v>7.79</v>
          </cell>
          <cell r="G22">
            <v>9.6</v>
          </cell>
          <cell r="H22">
            <v>9.7799999999999994</v>
          </cell>
          <cell r="I22">
            <v>9.4583333333333339</v>
          </cell>
        </row>
        <row r="23">
          <cell r="B23" t="str">
            <v xml:space="preserve">PEÑALOZA DIANA </v>
          </cell>
          <cell r="C23">
            <v>7.61</v>
          </cell>
          <cell r="D23">
            <v>9.86</v>
          </cell>
          <cell r="E23">
            <v>9.77</v>
          </cell>
          <cell r="F23">
            <v>10</v>
          </cell>
          <cell r="G23">
            <v>9.6199999999999992</v>
          </cell>
          <cell r="H23">
            <v>9.77</v>
          </cell>
          <cell r="I23">
            <v>9.4383333333333326</v>
          </cell>
        </row>
        <row r="24">
          <cell r="B24" t="str">
            <v xml:space="preserve">SANCHEZ  RUTH </v>
          </cell>
          <cell r="C24">
            <v>7.53</v>
          </cell>
          <cell r="D24">
            <v>9.43</v>
          </cell>
          <cell r="E24">
            <v>7.57</v>
          </cell>
          <cell r="F24">
            <v>9.73</v>
          </cell>
          <cell r="G24">
            <v>9.93</v>
          </cell>
          <cell r="H24">
            <v>9.76</v>
          </cell>
          <cell r="I24">
            <v>8.9916666666666671</v>
          </cell>
        </row>
        <row r="25">
          <cell r="B25" t="str">
            <v xml:space="preserve">TIRADO KAREN </v>
          </cell>
          <cell r="C25" t="str">
            <v>N.A</v>
          </cell>
          <cell r="D25">
            <v>9.61</v>
          </cell>
          <cell r="E25">
            <v>9.75</v>
          </cell>
          <cell r="F25">
            <v>5.94</v>
          </cell>
          <cell r="G25">
            <v>9.2899999999999991</v>
          </cell>
          <cell r="H25">
            <v>9.76</v>
          </cell>
          <cell r="I25">
            <v>8.870000000000001</v>
          </cell>
        </row>
        <row r="26">
          <cell r="B26" t="str">
            <v>ZABALA JULIANA</v>
          </cell>
          <cell r="C26">
            <v>9.66</v>
          </cell>
          <cell r="D26">
            <v>9.89</v>
          </cell>
          <cell r="E26">
            <v>8.99</v>
          </cell>
          <cell r="F26">
            <v>9.74</v>
          </cell>
          <cell r="G26">
            <v>9.2899999999999991</v>
          </cell>
          <cell r="H26">
            <v>9.64</v>
          </cell>
          <cell r="I26">
            <v>9.5350000000000001</v>
          </cell>
        </row>
        <row r="29">
          <cell r="D29">
            <v>4</v>
          </cell>
        </row>
      </sheetData>
      <sheetData sheetId="2">
        <row r="14">
          <cell r="B14" t="str">
            <v>NOMBRE</v>
          </cell>
          <cell r="C14" t="str">
            <v>SEP</v>
          </cell>
          <cell r="D14" t="str">
            <v xml:space="preserve">OCTUBRE </v>
          </cell>
          <cell r="E14" t="str">
            <v>NOV</v>
          </cell>
          <cell r="F14" t="str">
            <v>DIC</v>
          </cell>
          <cell r="G14" t="str">
            <v xml:space="preserve">ENERO </v>
          </cell>
          <cell r="H14" t="str">
            <v xml:space="preserve">Febrero </v>
          </cell>
          <cell r="I14" t="str">
            <v>PROMEDIO</v>
          </cell>
        </row>
        <row r="15">
          <cell r="B15" t="str">
            <v>ARRIETA - SAMANTHA</v>
          </cell>
          <cell r="C15">
            <v>9.44</v>
          </cell>
          <cell r="D15">
            <v>9.17</v>
          </cell>
          <cell r="E15">
            <v>7.87</v>
          </cell>
          <cell r="F15">
            <v>9.52</v>
          </cell>
          <cell r="G15">
            <v>8.66</v>
          </cell>
          <cell r="H15">
            <v>9.4700000000000006</v>
          </cell>
          <cell r="I15">
            <v>9.0216666666666665</v>
          </cell>
        </row>
        <row r="16">
          <cell r="B16" t="str">
            <v xml:space="preserve">BERMUDEZ OSCAR </v>
          </cell>
          <cell r="H16">
            <v>9.74</v>
          </cell>
        </row>
        <row r="17">
          <cell r="B17" t="str">
            <v>BUENO ANGELA</v>
          </cell>
          <cell r="C17">
            <v>9.81</v>
          </cell>
          <cell r="D17">
            <v>9.86</v>
          </cell>
          <cell r="E17">
            <v>9.6999999999999993</v>
          </cell>
          <cell r="F17">
            <v>9.4700000000000006</v>
          </cell>
          <cell r="G17">
            <v>9.24</v>
          </cell>
          <cell r="H17">
            <v>7.96</v>
          </cell>
          <cell r="I17">
            <v>9.3400000000000016</v>
          </cell>
        </row>
        <row r="18">
          <cell r="B18" t="str">
            <v xml:space="preserve">CASTIBLANCO  CRISTIAN </v>
          </cell>
          <cell r="C18">
            <v>9.67</v>
          </cell>
          <cell r="D18">
            <v>7.61</v>
          </cell>
          <cell r="E18">
            <v>9.74</v>
          </cell>
          <cell r="F18">
            <v>9.77</v>
          </cell>
          <cell r="G18">
            <v>9.9600000000000009</v>
          </cell>
          <cell r="H18">
            <v>9.39</v>
          </cell>
          <cell r="I18">
            <v>9.3566666666666674</v>
          </cell>
        </row>
        <row r="19">
          <cell r="B19" t="str">
            <v>CUBILLOS  JULIANA</v>
          </cell>
        </row>
        <row r="20">
          <cell r="B20" t="str">
            <v>GARCIA  CRISTINA</v>
          </cell>
        </row>
        <row r="21">
          <cell r="B21" t="str">
            <v xml:space="preserve">GAUTA  SANDY  </v>
          </cell>
        </row>
        <row r="43">
          <cell r="D43">
            <v>8</v>
          </cell>
        </row>
      </sheetData>
      <sheetData sheetId="3">
        <row r="4">
          <cell r="B4" t="str">
            <v>NOMBRE</v>
          </cell>
          <cell r="C4" t="str">
            <v xml:space="preserve">AGOSTO </v>
          </cell>
          <cell r="D4" t="str">
            <v>AGOSTO UIC</v>
          </cell>
          <cell r="E4" t="str">
            <v xml:space="preserve">PROMEDIO AGOSTO </v>
          </cell>
          <cell r="F4" t="str">
            <v xml:space="preserve">SEPTIEMBRE </v>
          </cell>
          <cell r="G4" t="str">
            <v>SSEPTIEMBRE UIC</v>
          </cell>
          <cell r="H4" t="str">
            <v xml:space="preserve">Promedio Septiembre </v>
          </cell>
          <cell r="I4" t="str">
            <v xml:space="preserve">OCTUBRE </v>
          </cell>
          <cell r="J4" t="str">
            <v>Octubre uic</v>
          </cell>
          <cell r="K4" t="str">
            <v xml:space="preserve">promedio Octubre </v>
          </cell>
          <cell r="L4" t="str">
            <v xml:space="preserve">NOVIEMBRE </v>
          </cell>
          <cell r="M4" t="str">
            <v>NOV UIC</v>
          </cell>
          <cell r="N4" t="str">
            <v>Promedio de Nov</v>
          </cell>
          <cell r="O4" t="str">
            <v>DICIEMBRE</v>
          </cell>
          <cell r="P4" t="str">
            <v>DIC UIC</v>
          </cell>
          <cell r="Q4" t="str">
            <v>PROM DIC</v>
          </cell>
        </row>
        <row r="5">
          <cell r="A5">
            <v>1</v>
          </cell>
          <cell r="B5" t="str">
            <v xml:space="preserve">ARRIETA SAMANTHA </v>
          </cell>
          <cell r="C5">
            <v>9.7799999999999994</v>
          </cell>
          <cell r="D5">
            <v>9.91</v>
          </cell>
          <cell r="E5">
            <v>9.8449999999999989</v>
          </cell>
          <cell r="F5">
            <v>9.94</v>
          </cell>
          <cell r="G5">
            <v>9.94</v>
          </cell>
          <cell r="H5">
            <v>9.94</v>
          </cell>
          <cell r="I5">
            <v>6.58</v>
          </cell>
          <cell r="J5">
            <v>7.35</v>
          </cell>
          <cell r="K5">
            <v>6.9649999999999999</v>
          </cell>
          <cell r="L5">
            <v>10</v>
          </cell>
          <cell r="M5">
            <v>9.7100000000000009</v>
          </cell>
          <cell r="N5">
            <v>9.8550000000000004</v>
          </cell>
          <cell r="O5">
            <v>9.6499996185302734</v>
          </cell>
          <cell r="P5">
            <v>9.6000003814697266</v>
          </cell>
          <cell r="Q5">
            <v>9.625</v>
          </cell>
        </row>
        <row r="6">
          <cell r="A6">
            <v>2</v>
          </cell>
          <cell r="B6" t="str">
            <v xml:space="preserve">BERMUDEZ  OSCAR </v>
          </cell>
          <cell r="F6">
            <v>9.44</v>
          </cell>
          <cell r="G6">
            <v>8.84</v>
          </cell>
          <cell r="H6">
            <v>9.14</v>
          </cell>
          <cell r="I6">
            <v>9.1700000762939453</v>
          </cell>
          <cell r="J6">
            <v>8.9600000000000009</v>
          </cell>
          <cell r="K6">
            <v>9.0650000381469731</v>
          </cell>
          <cell r="L6">
            <v>7.869999885559082</v>
          </cell>
          <cell r="M6">
            <v>7.81</v>
          </cell>
          <cell r="N6">
            <v>7.8399999427795404</v>
          </cell>
          <cell r="O6">
            <v>9.4200000762939453</v>
          </cell>
          <cell r="P6">
            <v>9.5200004577636719</v>
          </cell>
          <cell r="Q6">
            <v>9.4700002670288086</v>
          </cell>
        </row>
        <row r="7">
          <cell r="A7">
            <v>3</v>
          </cell>
          <cell r="B7" t="str">
            <v>CUBILLOS JULIANA</v>
          </cell>
          <cell r="C7">
            <v>7.9499998092651367</v>
          </cell>
          <cell r="D7">
            <v>7.7</v>
          </cell>
          <cell r="E7">
            <v>7.824999904632568</v>
          </cell>
          <cell r="F7">
            <v>9.93</v>
          </cell>
          <cell r="G7">
            <v>9.93</v>
          </cell>
          <cell r="H7">
            <v>9.93</v>
          </cell>
          <cell r="I7">
            <v>10</v>
          </cell>
          <cell r="J7">
            <v>9.9499999999999993</v>
          </cell>
          <cell r="K7">
            <v>9.9749999999999996</v>
          </cell>
          <cell r="L7">
            <v>9.9499998092651367</v>
          </cell>
          <cell r="M7">
            <v>9.8000000000000007</v>
          </cell>
          <cell r="N7">
            <v>9.8749999046325687</v>
          </cell>
          <cell r="O7">
            <v>10</v>
          </cell>
          <cell r="P7">
            <v>9.9200000762939453</v>
          </cell>
          <cell r="Q7">
            <v>9.9600000381469727</v>
          </cell>
        </row>
        <row r="8">
          <cell r="A8">
            <v>4</v>
          </cell>
          <cell r="B8" t="str">
            <v xml:space="preserve">GARZON MIGUEL </v>
          </cell>
          <cell r="C8">
            <v>7.4200000762939453</v>
          </cell>
          <cell r="D8">
            <v>7.119999885559082</v>
          </cell>
          <cell r="E8">
            <v>7.2699999809265137</v>
          </cell>
          <cell r="F8">
            <v>9.8599996566772461</v>
          </cell>
          <cell r="G8">
            <v>9.94</v>
          </cell>
          <cell r="H8">
            <v>9.8999998283386219</v>
          </cell>
          <cell r="I8">
            <v>8.8400001525878906</v>
          </cell>
          <cell r="J8">
            <v>9.67</v>
          </cell>
          <cell r="K8">
            <v>9.2550000762939462</v>
          </cell>
          <cell r="L8">
            <v>9.869999885559082</v>
          </cell>
          <cell r="M8">
            <v>9.75</v>
          </cell>
          <cell r="N8">
            <v>9.809999942779541</v>
          </cell>
          <cell r="O8">
            <v>9.5900001525878906</v>
          </cell>
          <cell r="P8">
            <v>10</v>
          </cell>
          <cell r="Q8">
            <v>9.7950000762939453</v>
          </cell>
        </row>
        <row r="9">
          <cell r="A9">
            <v>5</v>
          </cell>
          <cell r="B9" t="str">
            <v xml:space="preserve">GIRALDO  JOHN </v>
          </cell>
          <cell r="F9">
            <v>9.81</v>
          </cell>
          <cell r="G9">
            <v>10</v>
          </cell>
          <cell r="H9">
            <v>9.9050000000000011</v>
          </cell>
          <cell r="I9">
            <v>9.8599996566772461</v>
          </cell>
          <cell r="J9">
            <v>7.66</v>
          </cell>
          <cell r="K9">
            <v>8.7599998283386231</v>
          </cell>
          <cell r="L9">
            <v>9.6999998092651367</v>
          </cell>
          <cell r="M9">
            <v>9.09</v>
          </cell>
          <cell r="N9">
            <v>9.3949999046325683</v>
          </cell>
          <cell r="O9">
            <v>9.6599998474121094</v>
          </cell>
          <cell r="P9">
            <v>9.4700002670288086</v>
          </cell>
          <cell r="Q9">
            <v>9.565000057220459</v>
          </cell>
        </row>
        <row r="10">
          <cell r="A10">
            <v>6</v>
          </cell>
          <cell r="B10" t="str">
            <v>JARA  CONSTANZA</v>
          </cell>
          <cell r="C10">
            <v>7.869999885559082</v>
          </cell>
          <cell r="D10">
            <v>9.9499999999999993</v>
          </cell>
          <cell r="E10">
            <v>8.9099999427795407</v>
          </cell>
          <cell r="F10">
            <v>9.8199996948242187</v>
          </cell>
          <cell r="G10">
            <v>9.83</v>
          </cell>
          <cell r="H10">
            <v>9.8249998474121085</v>
          </cell>
          <cell r="I10">
            <v>6.0900001525878906</v>
          </cell>
          <cell r="J10">
            <v>9.4</v>
          </cell>
          <cell r="K10">
            <v>7.7450000762939455</v>
          </cell>
          <cell r="L10">
            <v>9.2700004577636719</v>
          </cell>
          <cell r="M10">
            <v>10</v>
          </cell>
          <cell r="N10">
            <v>9.6350002288818359</v>
          </cell>
          <cell r="O10">
            <v>0</v>
          </cell>
          <cell r="P10">
            <v>0</v>
          </cell>
          <cell r="Q10">
            <v>0</v>
          </cell>
        </row>
        <row r="11">
          <cell r="A11">
            <v>7</v>
          </cell>
          <cell r="B11" t="str">
            <v xml:space="preserve">JEREZ  JUAN </v>
          </cell>
          <cell r="C11">
            <v>5.690000057220459</v>
          </cell>
          <cell r="D11">
            <v>4</v>
          </cell>
          <cell r="E11">
            <v>4.8450000286102295</v>
          </cell>
          <cell r="F11">
            <v>9.67</v>
          </cell>
          <cell r="G11">
            <v>9.58</v>
          </cell>
          <cell r="H11">
            <v>9.625</v>
          </cell>
          <cell r="I11">
            <v>7.6100001335144043</v>
          </cell>
          <cell r="J11">
            <v>9.5500000000000007</v>
          </cell>
          <cell r="K11">
            <v>8.5800000667572025</v>
          </cell>
          <cell r="L11">
            <v>9.7399997711181641</v>
          </cell>
          <cell r="M11">
            <v>9.75</v>
          </cell>
          <cell r="N11">
            <v>9.744999885559082</v>
          </cell>
          <cell r="O11">
            <v>9.7100000381469727</v>
          </cell>
          <cell r="P11">
            <v>9.7700004577636719</v>
          </cell>
          <cell r="Q11">
            <v>9.7400002479553223</v>
          </cell>
        </row>
        <row r="12">
          <cell r="A12">
            <v>8</v>
          </cell>
          <cell r="B12" t="str">
            <v xml:space="preserve">LEON ANDREA </v>
          </cell>
          <cell r="C12">
            <v>9.6400003433227539</v>
          </cell>
          <cell r="D12">
            <v>9.58</v>
          </cell>
          <cell r="E12">
            <v>9.6100001716613761</v>
          </cell>
          <cell r="F12">
            <v>9.7799999999999994</v>
          </cell>
          <cell r="G12">
            <v>7.92</v>
          </cell>
          <cell r="H12">
            <v>8.85</v>
          </cell>
          <cell r="I12">
            <v>9.82</v>
          </cell>
          <cell r="J12">
            <v>9.1999999999999993</v>
          </cell>
          <cell r="K12">
            <v>9.51</v>
          </cell>
          <cell r="L12">
            <v>9.9399995803833008</v>
          </cell>
          <cell r="M12">
            <v>10</v>
          </cell>
          <cell r="N12">
            <v>9.9699997901916504</v>
          </cell>
          <cell r="O12">
            <v>10</v>
          </cell>
          <cell r="P12">
            <v>9.8199996948242187</v>
          </cell>
          <cell r="Q12">
            <v>9.9099998474121094</v>
          </cell>
        </row>
        <row r="13">
          <cell r="A13">
            <v>9</v>
          </cell>
          <cell r="B13" t="str">
            <v xml:space="preserve">LOPEZ  OSCAR </v>
          </cell>
          <cell r="C13">
            <v>9.5600004196166992</v>
          </cell>
          <cell r="D13">
            <v>9.7100000381469727</v>
          </cell>
          <cell r="E13">
            <v>9.6350002288818359</v>
          </cell>
          <cell r="F13">
            <v>9.7399997711181641</v>
          </cell>
          <cell r="G13">
            <v>9.93</v>
          </cell>
          <cell r="H13">
            <v>9.8349998855590819</v>
          </cell>
          <cell r="I13">
            <v>9.869999885559082</v>
          </cell>
          <cell r="J13">
            <v>10</v>
          </cell>
          <cell r="K13">
            <v>9.934999942779541</v>
          </cell>
          <cell r="L13">
            <v>9.8900003433227539</v>
          </cell>
          <cell r="M13">
            <v>9.83</v>
          </cell>
          <cell r="N13">
            <v>9.8600001716613761</v>
          </cell>
          <cell r="O13">
            <v>9.6899995803833008</v>
          </cell>
          <cell r="P13">
            <v>9.9300003051757813</v>
          </cell>
          <cell r="Q13">
            <v>9.809999942779541</v>
          </cell>
        </row>
        <row r="14">
          <cell r="A14">
            <v>10</v>
          </cell>
          <cell r="B14" t="str">
            <v xml:space="preserve">MAYORDOMO  LUBIN  </v>
          </cell>
          <cell r="F14">
            <v>9.6499996185302734</v>
          </cell>
          <cell r="G14">
            <v>9.43</v>
          </cell>
          <cell r="H14">
            <v>9.5399998092651366</v>
          </cell>
          <cell r="I14">
            <v>9.5299997329711914</v>
          </cell>
          <cell r="J14">
            <v>9.619999885559082</v>
          </cell>
          <cell r="K14">
            <v>9.5749998092651367</v>
          </cell>
          <cell r="L14">
            <v>9.7600002288818359</v>
          </cell>
          <cell r="M14">
            <v>9.61</v>
          </cell>
          <cell r="N14">
            <v>9.6850001144409177</v>
          </cell>
          <cell r="O14">
            <v>9.6099996566772461</v>
          </cell>
          <cell r="P14">
            <v>9.4099998474121094</v>
          </cell>
          <cell r="Q14">
            <v>9.5099997520446777</v>
          </cell>
        </row>
        <row r="15">
          <cell r="A15">
            <v>11</v>
          </cell>
          <cell r="B15" t="str">
            <v>MOLINA ELIZABETH</v>
          </cell>
          <cell r="C15">
            <v>9.8900003433227539</v>
          </cell>
          <cell r="D15">
            <v>9.9399995803833008</v>
          </cell>
          <cell r="E15">
            <v>9.9149999618530273</v>
          </cell>
          <cell r="F15">
            <v>9.8999996185302734</v>
          </cell>
          <cell r="G15">
            <v>9.93</v>
          </cell>
          <cell r="H15">
            <v>9.9149998092651366</v>
          </cell>
          <cell r="I15">
            <v>9.7899999618530273</v>
          </cell>
          <cell r="J15">
            <v>9.75</v>
          </cell>
          <cell r="K15">
            <v>9.7699999809265137</v>
          </cell>
          <cell r="L15">
            <v>7.7899999618530273</v>
          </cell>
          <cell r="M15">
            <v>7.73</v>
          </cell>
          <cell r="N15">
            <v>7.7599999809265139</v>
          </cell>
          <cell r="O15">
            <v>9.7399997711181641</v>
          </cell>
          <cell r="P15">
            <v>9.6000003814697266</v>
          </cell>
          <cell r="Q15">
            <v>9.6700000762939453</v>
          </cell>
        </row>
        <row r="16">
          <cell r="A16">
            <v>12</v>
          </cell>
          <cell r="B16" t="str">
            <v xml:space="preserve">MOSQUERA SENOVIA </v>
          </cell>
          <cell r="I16">
            <v>4.6900000000000004</v>
          </cell>
          <cell r="J16">
            <v>5.5999999046325684</v>
          </cell>
          <cell r="K16">
            <v>5.1449999523162848</v>
          </cell>
          <cell r="L16">
            <v>9.9499998092651367</v>
          </cell>
          <cell r="M16">
            <v>9.7100000000000009</v>
          </cell>
          <cell r="N16">
            <v>9.8299999046325688</v>
          </cell>
          <cell r="O16">
            <v>9.6099996566772461</v>
          </cell>
          <cell r="P16">
            <v>9.7799997329711914</v>
          </cell>
          <cell r="Q16">
            <v>9.6949996948242187</v>
          </cell>
        </row>
        <row r="17">
          <cell r="A17">
            <v>13</v>
          </cell>
          <cell r="B17" t="str">
            <v xml:space="preserve">PEÑALOZA DIANA </v>
          </cell>
          <cell r="C17">
            <v>7.6100001335144043</v>
          </cell>
          <cell r="D17">
            <v>7.059999942779541</v>
          </cell>
          <cell r="E17">
            <v>7.3350000381469727</v>
          </cell>
          <cell r="F17">
            <v>9.8599996566772461</v>
          </cell>
          <cell r="G17">
            <v>9.9600000000000009</v>
          </cell>
          <cell r="H17">
            <v>9.9099998283386235</v>
          </cell>
          <cell r="I17">
            <v>9.7700004577636719</v>
          </cell>
          <cell r="J17">
            <v>9.86</v>
          </cell>
          <cell r="K17">
            <v>9.8150002288818357</v>
          </cell>
          <cell r="L17">
            <v>10</v>
          </cell>
          <cell r="M17">
            <v>7.55</v>
          </cell>
          <cell r="N17">
            <v>8.7750000000000004</v>
          </cell>
          <cell r="O17">
            <v>9.7600002288818359</v>
          </cell>
          <cell r="P17">
            <v>9.619999885559082</v>
          </cell>
          <cell r="Q17">
            <v>9.690000057220459</v>
          </cell>
        </row>
        <row r="18">
          <cell r="A18">
            <v>14</v>
          </cell>
          <cell r="B18" t="str">
            <v xml:space="preserve">SANCHEZ  RUTH </v>
          </cell>
          <cell r="C18">
            <v>7.5300002098083496</v>
          </cell>
          <cell r="D18">
            <v>5.89</v>
          </cell>
          <cell r="E18">
            <v>6.7100001049041751</v>
          </cell>
          <cell r="F18">
            <v>9.4300003051757812</v>
          </cell>
          <cell r="G18">
            <v>6.84</v>
          </cell>
          <cell r="H18">
            <v>8.1350001525878906</v>
          </cell>
          <cell r="I18">
            <v>7.570000171661377</v>
          </cell>
          <cell r="J18">
            <v>7.4</v>
          </cell>
          <cell r="K18">
            <v>7.4850000858306887</v>
          </cell>
          <cell r="L18">
            <v>9.7299995422363281</v>
          </cell>
          <cell r="M18">
            <v>9.74</v>
          </cell>
          <cell r="N18">
            <v>9.7349997711181651</v>
          </cell>
          <cell r="O18">
            <v>9.2899999618530273</v>
          </cell>
          <cell r="P18">
            <v>9.9300003051757813</v>
          </cell>
          <cell r="Q18">
            <v>9.6100001335144043</v>
          </cell>
        </row>
        <row r="19">
          <cell r="A19">
            <v>15</v>
          </cell>
          <cell r="B19" t="str">
            <v xml:space="preserve">TIRADO KAREN </v>
          </cell>
          <cell r="F19">
            <v>9.6099996566772461</v>
          </cell>
          <cell r="G19">
            <v>9.5500000000000007</v>
          </cell>
          <cell r="H19">
            <v>9.5799998283386234</v>
          </cell>
          <cell r="I19">
            <v>9.75</v>
          </cell>
          <cell r="J19">
            <v>9.5500000000000007</v>
          </cell>
          <cell r="K19">
            <v>9.65</v>
          </cell>
          <cell r="L19">
            <v>5.940000057220459</v>
          </cell>
          <cell r="M19">
            <v>7.46</v>
          </cell>
          <cell r="N19">
            <v>6.7000000286102299</v>
          </cell>
          <cell r="O19">
            <v>9.7700004577636719</v>
          </cell>
          <cell r="P19">
            <v>9.8500003814697266</v>
          </cell>
          <cell r="Q19">
            <v>9.8100004196166992</v>
          </cell>
        </row>
        <row r="20">
          <cell r="A20">
            <v>16</v>
          </cell>
          <cell r="B20" t="str">
            <v>ZABALA JULIANA</v>
          </cell>
          <cell r="C20">
            <v>9.6599998474121094</v>
          </cell>
          <cell r="D20">
            <v>9.6599998474121094</v>
          </cell>
          <cell r="E20">
            <v>9.6599998474121094</v>
          </cell>
          <cell r="F20">
            <v>9.8900003433227539</v>
          </cell>
          <cell r="G20">
            <v>9.17</v>
          </cell>
          <cell r="H20">
            <v>9.5300001716613778</v>
          </cell>
          <cell r="I20">
            <v>8.9899997711181641</v>
          </cell>
          <cell r="J20">
            <v>9.51</v>
          </cell>
          <cell r="K20">
            <v>9.249999885559081</v>
          </cell>
          <cell r="L20">
            <v>9.7399997711181641</v>
          </cell>
          <cell r="M20">
            <v>9.31</v>
          </cell>
          <cell r="N20">
            <v>9.5249998855590832</v>
          </cell>
          <cell r="O20">
            <v>8.8000001907348633</v>
          </cell>
          <cell r="P20">
            <v>9.2899999618530273</v>
          </cell>
          <cell r="Q20">
            <v>9.0450000762939453</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ARIO"/>
      <sheetName val="LILIANA"/>
      <sheetName val="FRANCY"/>
      <sheetName val="DIANA"/>
      <sheetName val="RICARDO"/>
      <sheetName val="EDWIN"/>
      <sheetName val="DATOS"/>
      <sheetName val="GRUPO6"/>
      <sheetName val="LISTAS"/>
      <sheetName val="GRUPO7"/>
      <sheetName val="GRUPO8"/>
    </sheetNames>
    <sheetDataSet>
      <sheetData sheetId="0">
        <row r="2">
          <cell r="D2">
            <v>31534</v>
          </cell>
        </row>
        <row r="3">
          <cell r="D3">
            <v>31537</v>
          </cell>
        </row>
        <row r="4">
          <cell r="D4">
            <v>31559</v>
          </cell>
        </row>
        <row r="5">
          <cell r="D5">
            <v>31566</v>
          </cell>
        </row>
        <row r="6">
          <cell r="D6">
            <v>31601</v>
          </cell>
        </row>
        <row r="7">
          <cell r="D7">
            <v>31605</v>
          </cell>
        </row>
        <row r="8">
          <cell r="D8">
            <v>31607</v>
          </cell>
        </row>
        <row r="9">
          <cell r="D9">
            <v>31611</v>
          </cell>
        </row>
        <row r="10">
          <cell r="D10">
            <v>31615</v>
          </cell>
        </row>
        <row r="11">
          <cell r="D11">
            <v>31624</v>
          </cell>
        </row>
        <row r="12">
          <cell r="D12">
            <v>31626</v>
          </cell>
        </row>
        <row r="13">
          <cell r="D13">
            <v>31635</v>
          </cell>
        </row>
        <row r="14">
          <cell r="D14">
            <v>31639</v>
          </cell>
        </row>
        <row r="15">
          <cell r="D15">
            <v>31649</v>
          </cell>
        </row>
        <row r="16">
          <cell r="D16">
            <v>31660</v>
          </cell>
        </row>
        <row r="17">
          <cell r="D17">
            <v>31669</v>
          </cell>
        </row>
        <row r="18">
          <cell r="D18">
            <v>31686</v>
          </cell>
        </row>
        <row r="19">
          <cell r="D19">
            <v>31708</v>
          </cell>
        </row>
        <row r="20">
          <cell r="D20">
            <v>31727</v>
          </cell>
        </row>
        <row r="21">
          <cell r="D21">
            <v>31731</v>
          </cell>
        </row>
        <row r="22">
          <cell r="D22">
            <v>31739</v>
          </cell>
        </row>
        <row r="23">
          <cell r="D23">
            <v>31752</v>
          </cell>
        </row>
        <row r="24">
          <cell r="D24">
            <v>31757</v>
          </cell>
        </row>
        <row r="25">
          <cell r="D25">
            <v>31761</v>
          </cell>
        </row>
        <row r="26">
          <cell r="D26">
            <v>31764</v>
          </cell>
        </row>
        <row r="27">
          <cell r="D27">
            <v>31770</v>
          </cell>
        </row>
        <row r="28">
          <cell r="D28">
            <v>31772</v>
          </cell>
        </row>
        <row r="29">
          <cell r="D29">
            <v>31815</v>
          </cell>
        </row>
        <row r="30">
          <cell r="D30">
            <v>31823</v>
          </cell>
        </row>
        <row r="31">
          <cell r="D31">
            <v>31830</v>
          </cell>
        </row>
        <row r="32">
          <cell r="D32">
            <v>31835</v>
          </cell>
        </row>
        <row r="33">
          <cell r="D33">
            <v>31839</v>
          </cell>
        </row>
        <row r="34">
          <cell r="D34">
            <v>31925</v>
          </cell>
        </row>
        <row r="35">
          <cell r="D35">
            <v>31926</v>
          </cell>
        </row>
        <row r="36">
          <cell r="D36">
            <v>31929</v>
          </cell>
        </row>
        <row r="37">
          <cell r="D37">
            <v>31930</v>
          </cell>
        </row>
        <row r="38">
          <cell r="D38">
            <v>31962</v>
          </cell>
        </row>
        <row r="39">
          <cell r="D39">
            <v>32006</v>
          </cell>
        </row>
        <row r="40">
          <cell r="D40">
            <v>32010</v>
          </cell>
        </row>
        <row r="41">
          <cell r="D41">
            <v>32013</v>
          </cell>
        </row>
        <row r="42">
          <cell r="D42">
            <v>32085</v>
          </cell>
        </row>
        <row r="43">
          <cell r="D43">
            <v>32098</v>
          </cell>
        </row>
        <row r="44">
          <cell r="D44">
            <v>32101</v>
          </cell>
        </row>
        <row r="45">
          <cell r="D45">
            <v>31616</v>
          </cell>
        </row>
        <row r="46">
          <cell r="D46">
            <v>31625</v>
          </cell>
        </row>
      </sheetData>
      <sheetData sheetId="1"/>
      <sheetData sheetId="2"/>
      <sheetData sheetId="3"/>
      <sheetData sheetId="4"/>
      <sheetData sheetId="5"/>
      <sheetData sheetId="6"/>
      <sheetData sheetId="7"/>
      <sheetData sheetId="8">
        <row r="1">
          <cell r="M1" t="str">
            <v>Verifica cobertura del plan</v>
          </cell>
          <cell r="AH1" t="str">
            <v>PROCESO</v>
          </cell>
        </row>
        <row r="2">
          <cell r="M2" t="str">
            <v xml:space="preserve">Verifica en sgs datos de la línea </v>
          </cell>
          <cell r="AH2" t="str">
            <v>SOLUCIONES CONECTA</v>
          </cell>
        </row>
        <row r="3">
          <cell r="M3" t="str">
            <v>Ofrece el plan de acuerdo a las necesidades del cliente</v>
          </cell>
          <cell r="AH3" t="str">
            <v>GENERAL</v>
          </cell>
        </row>
        <row r="4">
          <cell r="M4" t="str">
            <v>Identifica el propósito de la llamada</v>
          </cell>
          <cell r="AH4" t="str">
            <v>OUTBOUND</v>
          </cell>
        </row>
        <row r="5">
          <cell r="M5" t="str">
            <v>Verifica que sea masivo o corporativo (hogar o empresa)</v>
          </cell>
          <cell r="AH5" t="str">
            <v>PREVENTA IE</v>
          </cell>
        </row>
        <row r="6">
          <cell r="M6" t="str">
            <v>Hace filtros (preguntas adecuadas) para indagar el perfil del cliente</v>
          </cell>
          <cell r="AH6" t="str">
            <v>PREVENTA II</v>
          </cell>
        </row>
        <row r="7">
          <cell r="M7" t="str">
            <v>Informa / verifica los requisitos para adquirir el plan</v>
          </cell>
          <cell r="AH7" t="str">
            <v>PREVENTA IP</v>
          </cell>
        </row>
        <row r="8">
          <cell r="M8" t="str">
            <v>Maneja adecuadamente las objeciones del cliente</v>
          </cell>
          <cell r="AH8" t="str">
            <v>PREVENTA IR</v>
          </cell>
        </row>
        <row r="9">
          <cell r="C9" t="str">
            <v>SI</v>
          </cell>
          <cell r="M9" t="str">
            <v>Explica costos correctamente</v>
          </cell>
          <cell r="AH9" t="str">
            <v>PREVENTA IXD</v>
          </cell>
        </row>
        <row r="10">
          <cell r="C10" t="str">
            <v>NO</v>
          </cell>
          <cell r="M10" t="str">
            <v>Responde de forma correcta a las preguntas del cliente</v>
          </cell>
          <cell r="AH10" t="str">
            <v>PREVENTA LLESI</v>
          </cell>
        </row>
        <row r="11">
          <cell r="M11" t="str">
            <v>Explica opción de adquirir el plan con o sin cláusula de permanencia</v>
          </cell>
          <cell r="AH11" t="str">
            <v>PRIMER USO</v>
          </cell>
        </row>
        <row r="12">
          <cell r="M12" t="str">
            <v>Sigue el proceso de soporte establecido</v>
          </cell>
          <cell r="AH12" t="str">
            <v>REDP</v>
          </cell>
        </row>
        <row r="13">
          <cell r="M13" t="str">
            <v>Legales y políticas</v>
          </cell>
          <cell r="AH13" t="str">
            <v>RETENCIONES</v>
          </cell>
        </row>
        <row r="14">
          <cell r="M14" t="str">
            <v>Verifica que la línea cumpla con los requisitos para inscribir el plan</v>
          </cell>
          <cell r="AH14" t="str">
            <v>SOPORTE IE</v>
          </cell>
        </row>
        <row r="15">
          <cell r="M15" t="str">
            <v>Suministra proceso / pasos de soporte indicado y/o escalamiento</v>
          </cell>
          <cell r="AH15" t="str">
            <v>SOPORTE II</v>
          </cell>
        </row>
        <row r="16">
          <cell r="M16" t="str">
            <v>Consulta historial del cliente en service desk</v>
          </cell>
          <cell r="AH16" t="str">
            <v>SOPORTE IP</v>
          </cell>
        </row>
        <row r="17">
          <cell r="M17" t="str">
            <v>Registra llamada correctamente en service desk</v>
          </cell>
          <cell r="AH17" t="str">
            <v>SOPORTE IR</v>
          </cell>
        </row>
        <row r="18">
          <cell r="M18" t="str">
            <v>Registra datos correctos en demás aplicativos dependiendo del caso</v>
          </cell>
          <cell r="AH18" t="str">
            <v>SOPORTE IXD</v>
          </cell>
        </row>
        <row r="19">
          <cell r="M19" t="str">
            <v>Registra llamada correctamente en enlace</v>
          </cell>
          <cell r="AH19" t="str">
            <v>SOPORTE LLESI</v>
          </cell>
        </row>
        <row r="20">
          <cell r="M20" t="str">
            <v>Si el cliente manifiesta que no puede estar en el momento de la visita de instalación, el asesor explica la opción de Grabación del Contrato Verbal</v>
          </cell>
          <cell r="AH20" t="str">
            <v>TRANSFERENCIA</v>
          </cell>
        </row>
        <row r="21">
          <cell r="M21" t="str">
            <v>------------------------------------------------------------------------</v>
          </cell>
          <cell r="AH21" t="str">
            <v>VENTA IE</v>
          </cell>
        </row>
        <row r="22">
          <cell r="M22" t="str">
            <v>Cuestiona el motivo de la cancelación</v>
          </cell>
          <cell r="AH22" t="str">
            <v>VENTA II</v>
          </cell>
        </row>
        <row r="23">
          <cell r="M23" t="str">
            <v>Intenta hacer retención mediante el manejo de objeciones</v>
          </cell>
          <cell r="AH23" t="str">
            <v>VENTA IP</v>
          </cell>
        </row>
        <row r="24">
          <cell r="M24" t="str">
            <v>Información correcta y completa</v>
          </cell>
          <cell r="AH24" t="str">
            <v>VENTA IR</v>
          </cell>
        </row>
        <row r="25">
          <cell r="M25" t="str">
            <v>Responde de forma correcta a las preguntas del cliente</v>
          </cell>
          <cell r="AH25" t="str">
            <v>VENTA LLESI</v>
          </cell>
        </row>
        <row r="26">
          <cell r="M26" t="str">
            <v>Explica al cliente el proceso de cancelación y como funcionan los ciclos de facturación</v>
          </cell>
        </row>
        <row r="27">
          <cell r="M27" t="str">
            <v>Si el plan esta sujeto a permanencia mínima y aplica multa, se le informará al cliente sobre la misma</v>
          </cell>
        </row>
        <row r="28">
          <cell r="M28" t="str">
            <v>Entrega #fax o #consecutivo de acuerdo al tipo de cancelación</v>
          </cell>
        </row>
        <row r="29">
          <cell r="M29" t="str">
            <v>Ingresa información correcta en Contact</v>
          </cell>
        </row>
        <row r="30">
          <cell r="M30" t="str">
            <v>Informa el número de fax</v>
          </cell>
        </row>
        <row r="31">
          <cell r="M31" t="str">
            <v>Informa el proceso de cancelación</v>
          </cell>
        </row>
        <row r="32">
          <cell r="M32" t="str">
            <v>Verifica datos de la línea dependiendo del caso</v>
          </cell>
        </row>
        <row r="33">
          <cell r="M33" t="str">
            <v>Informa que el servicio aplica para línea inscrita con ii que este activo</v>
          </cell>
        </row>
        <row r="34">
          <cell r="M34" t="str">
            <v>Informa requisitos de PC</v>
          </cell>
        </row>
        <row r="35">
          <cell r="M35" t="str">
            <v>Informe el proceso a seguir para entrega de claves y aclara que el usuario es inmodificable</v>
          </cell>
        </row>
        <row r="36">
          <cell r="M36" t="str">
            <v>Responde de forma correcta a las preguntas del cliente</v>
          </cell>
        </row>
        <row r="37">
          <cell r="M37" t="str">
            <v>Brinda opciones para asesorar al cliente si este lo desea (usuario)</v>
          </cell>
        </row>
        <row r="38">
          <cell r="M38" t="str">
            <v>Confirma usuario letra por letra (lenguaje alfa beta)</v>
          </cell>
        </row>
        <row r="39">
          <cell r="M39" t="str">
            <v>Explica el proceso de primer uso (personalización claves) o confirma que el cliente lo conozca</v>
          </cell>
        </row>
        <row r="40">
          <cell r="M40" t="str">
            <v>Entrega datos completos de primer uso (usuario, clave, pregunta y respuesta secreta, correo, pwp)</v>
          </cell>
        </row>
        <row r="41">
          <cell r="M41" t="str">
            <v>Informa al cliente sobre cláusula de permanencia</v>
          </cell>
        </row>
        <row r="42">
          <cell r="M42" t="str">
            <v>Informa 4 reglas de oro</v>
          </cell>
        </row>
        <row r="43">
          <cell r="M43" t="str">
            <v>------------------------------------------------------------------------</v>
          </cell>
        </row>
        <row r="44">
          <cell r="M44" t="str">
            <v>REDP</v>
          </cell>
        </row>
        <row r="45">
          <cell r="M45" t="str">
            <v>Filtros adecuados</v>
          </cell>
        </row>
        <row r="46">
          <cell r="M46" t="str">
            <v>Identifica la necesidad del funcionario</v>
          </cell>
        </row>
        <row r="47">
          <cell r="M47" t="str">
            <v>Realiza filtros adecuados al tipo de llamada</v>
          </cell>
        </row>
        <row r="48">
          <cell r="M48" t="str">
            <v>Información correcta y completa</v>
          </cell>
        </row>
        <row r="49">
          <cell r="M49" t="str">
            <v>Responde de forma correcta a las preguntas del funcionario</v>
          </cell>
        </row>
        <row r="50">
          <cell r="M50" t="str">
            <v xml:space="preserve">Informa al funcionario sobre las consultas realizadas en simra </v>
          </cell>
        </row>
        <row r="51">
          <cell r="M51" t="str">
            <v xml:space="preserve">Informa al funcionario sobre las consultas realizadas en bitácora </v>
          </cell>
        </row>
        <row r="52">
          <cell r="M52" t="str">
            <v>Informa el ticket correcto y respectivo de la llamada</v>
          </cell>
        </row>
        <row r="53">
          <cell r="M53" t="str">
            <v>Consulta y carga de datos</v>
          </cell>
        </row>
        <row r="54">
          <cell r="M54" t="str">
            <v>Legales y políticas</v>
          </cell>
        </row>
        <row r="55">
          <cell r="M55" t="str">
            <v>Ofrece como opción soluciones conecta</v>
          </cell>
        </row>
        <row r="56">
          <cell r="M56" t="str">
            <v>Ofrece visita de asesor comercial si no puede cerrar la venta</v>
          </cell>
        </row>
        <row r="57">
          <cell r="M57" t="str">
            <v>Transmite la necesidad completa del cliente (transferencia)</v>
          </cell>
        </row>
        <row r="58">
          <cell r="M58" t="str">
            <v>Realiza la transferencia al área correspondiente</v>
          </cell>
        </row>
        <row r="59">
          <cell r="M59" t="str">
            <v>Aclara que el plan no tiene solidaridad (II, IR)</v>
          </cell>
        </row>
        <row r="60">
          <cell r="M60" t="str">
            <v>Ingresa datos correctos del cliente al sistema</v>
          </cell>
        </row>
        <row r="61">
          <cell r="M61" t="str">
            <v>Registra datos del contacto autorizado</v>
          </cell>
        </row>
        <row r="62">
          <cell r="M62" t="str">
            <v>Registra de forma correcta los datos del producto a inscribir</v>
          </cell>
        </row>
        <row r="63">
          <cell r="M63" t="str">
            <v>Informa al cliente recomendaciones para el momento de la instalación</v>
          </cell>
        </row>
        <row r="64">
          <cell r="M64" t="str">
            <v>Aclara al cliente que firma clausula de permancia mínima, sobre multa por retiro anticipado</v>
          </cell>
        </row>
        <row r="65">
          <cell r="M65" t="str">
            <v>Confirma la fecha y hora de instalación (IE)</v>
          </cell>
        </row>
        <row r="66">
          <cell r="M66" t="str">
            <v>Verifica disponibilidad de puertos</v>
          </cell>
        </row>
        <row r="67">
          <cell r="M67" t="str">
            <v>Informa condiciones de compra (costo iva, forma de pago, tiempo de permanencia)</v>
          </cell>
        </row>
      </sheetData>
      <sheetData sheetId="9"/>
      <sheetData sheetId="1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ARIO"/>
      <sheetName val="ALEJANDRO"/>
      <sheetName val="FRANCY"/>
      <sheetName val="DIANA"/>
      <sheetName val="RICARDO"/>
      <sheetName val="EDWIN"/>
      <sheetName val="DATOS"/>
      <sheetName val="GRUPO6"/>
      <sheetName val="LISTAS"/>
      <sheetName val="GRUPO7"/>
      <sheetName val="GRUPO8"/>
    </sheetNames>
    <sheetDataSet>
      <sheetData sheetId="0">
        <row r="102">
          <cell r="D102">
            <v>31802</v>
          </cell>
        </row>
        <row r="103">
          <cell r="D103">
            <v>31681</v>
          </cell>
        </row>
        <row r="104">
          <cell r="D104">
            <v>31651</v>
          </cell>
        </row>
        <row r="105">
          <cell r="D105">
            <v>31537</v>
          </cell>
        </row>
        <row r="106">
          <cell r="D106">
            <v>31690</v>
          </cell>
        </row>
        <row r="107">
          <cell r="D107">
            <v>32092</v>
          </cell>
        </row>
        <row r="108">
          <cell r="D108">
            <v>32085</v>
          </cell>
        </row>
        <row r="109">
          <cell r="D109">
            <v>32088</v>
          </cell>
        </row>
        <row r="110">
          <cell r="D110">
            <v>32084</v>
          </cell>
        </row>
        <row r="111">
          <cell r="D111">
            <v>31685</v>
          </cell>
        </row>
        <row r="112">
          <cell r="D112">
            <v>31736</v>
          </cell>
        </row>
        <row r="113">
          <cell r="D113">
            <v>31547</v>
          </cell>
        </row>
        <row r="114">
          <cell r="D114">
            <v>31535</v>
          </cell>
        </row>
        <row r="115">
          <cell r="D115">
            <v>31698</v>
          </cell>
        </row>
        <row r="116">
          <cell r="D116">
            <v>31533</v>
          </cell>
        </row>
        <row r="117">
          <cell r="D117">
            <v>31707</v>
          </cell>
        </row>
        <row r="118">
          <cell r="D118">
            <v>31696</v>
          </cell>
        </row>
        <row r="119">
          <cell r="D119">
            <v>31716</v>
          </cell>
        </row>
        <row r="120">
          <cell r="D120">
            <v>31840</v>
          </cell>
        </row>
        <row r="121">
          <cell r="D121">
            <v>31926</v>
          </cell>
        </row>
        <row r="122">
          <cell r="D122">
            <v>31837</v>
          </cell>
        </row>
        <row r="123">
          <cell r="D123">
            <v>31930</v>
          </cell>
        </row>
        <row r="124">
          <cell r="D124">
            <v>32005</v>
          </cell>
        </row>
        <row r="125">
          <cell r="D125">
            <v>31597</v>
          </cell>
        </row>
        <row r="126">
          <cell r="D126">
            <v>31756</v>
          </cell>
        </row>
        <row r="127">
          <cell r="D127">
            <v>31784</v>
          </cell>
        </row>
        <row r="128">
          <cell r="D128">
            <v>31704</v>
          </cell>
        </row>
        <row r="129">
          <cell r="D129">
            <v>32121</v>
          </cell>
        </row>
        <row r="130">
          <cell r="D130">
            <v>31746</v>
          </cell>
        </row>
        <row r="131">
          <cell r="D131">
            <v>31675</v>
          </cell>
        </row>
        <row r="132">
          <cell r="D132">
            <v>31694</v>
          </cell>
        </row>
        <row r="133">
          <cell r="D133">
            <v>31832</v>
          </cell>
        </row>
        <row r="134">
          <cell r="D134">
            <v>31568</v>
          </cell>
        </row>
        <row r="135">
          <cell r="D135">
            <v>32160</v>
          </cell>
        </row>
        <row r="136">
          <cell r="D136">
            <v>31553</v>
          </cell>
        </row>
        <row r="137">
          <cell r="D137">
            <v>31575</v>
          </cell>
        </row>
        <row r="138">
          <cell r="D138">
            <v>31768</v>
          </cell>
        </row>
        <row r="139">
          <cell r="D139">
            <v>31647</v>
          </cell>
        </row>
        <row r="140">
          <cell r="D140">
            <v>31828</v>
          </cell>
        </row>
        <row r="141">
          <cell r="D141">
            <v>31842</v>
          </cell>
        </row>
        <row r="142">
          <cell r="D142">
            <v>31679</v>
          </cell>
        </row>
        <row r="143">
          <cell r="D143">
            <v>31777</v>
          </cell>
        </row>
        <row r="144">
          <cell r="D144">
            <v>31742</v>
          </cell>
        </row>
        <row r="145">
          <cell r="D145">
            <v>31560</v>
          </cell>
        </row>
        <row r="146">
          <cell r="D146">
            <v>31749</v>
          </cell>
        </row>
        <row r="147">
          <cell r="D147">
            <v>33824</v>
          </cell>
        </row>
        <row r="148">
          <cell r="D148">
            <v>33826</v>
          </cell>
        </row>
        <row r="152">
          <cell r="D152">
            <v>31709</v>
          </cell>
        </row>
        <row r="153">
          <cell r="D153">
            <v>31712</v>
          </cell>
        </row>
        <row r="154">
          <cell r="D154">
            <v>31710</v>
          </cell>
        </row>
        <row r="155">
          <cell r="D155">
            <v>31702</v>
          </cell>
        </row>
        <row r="156">
          <cell r="D156">
            <v>31692</v>
          </cell>
        </row>
        <row r="157">
          <cell r="D157">
            <v>32000</v>
          </cell>
        </row>
        <row r="158">
          <cell r="D158">
            <v>31929</v>
          </cell>
        </row>
        <row r="159">
          <cell r="D159">
            <v>31596</v>
          </cell>
        </row>
        <row r="160">
          <cell r="D160">
            <v>31798</v>
          </cell>
        </row>
        <row r="161">
          <cell r="D161">
            <v>31686</v>
          </cell>
        </row>
        <row r="162">
          <cell r="D162">
            <v>31693</v>
          </cell>
        </row>
        <row r="163">
          <cell r="D163">
            <v>31538</v>
          </cell>
        </row>
        <row r="164">
          <cell r="D164">
            <v>32182</v>
          </cell>
        </row>
        <row r="165">
          <cell r="D165">
            <v>32002</v>
          </cell>
        </row>
        <row r="166">
          <cell r="D166">
            <v>31717</v>
          </cell>
        </row>
        <row r="167">
          <cell r="D167">
            <v>31657</v>
          </cell>
        </row>
        <row r="168">
          <cell r="D168">
            <v>31824</v>
          </cell>
        </row>
        <row r="169">
          <cell r="D169">
            <v>32090</v>
          </cell>
        </row>
        <row r="170">
          <cell r="D170">
            <v>31927</v>
          </cell>
        </row>
        <row r="171">
          <cell r="D171">
            <v>32097</v>
          </cell>
        </row>
        <row r="172">
          <cell r="D172">
            <v>31648</v>
          </cell>
        </row>
        <row r="173">
          <cell r="D173">
            <v>31825</v>
          </cell>
        </row>
        <row r="174">
          <cell r="D174">
            <v>32007</v>
          </cell>
        </row>
        <row r="175">
          <cell r="D175">
            <v>31834</v>
          </cell>
        </row>
        <row r="176">
          <cell r="D176">
            <v>32093</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shboard"/>
      <sheetName val="BASE Llamadas"/>
      <sheetName val="TablasDinamicas"/>
      <sheetName val="TablasBusqueda"/>
      <sheetName val="SpeedMeter"/>
      <sheetName val="Imagenes"/>
    </sheetNames>
    <sheetDataSet>
      <sheetData sheetId="0" refreshError="1"/>
      <sheetData sheetId="1" refreshError="1"/>
      <sheetData sheetId="2">
        <row r="8">
          <cell r="J8" t="str">
            <v>Total</v>
          </cell>
        </row>
      </sheetData>
      <sheetData sheetId="3" refreshError="1"/>
      <sheetData sheetId="4">
        <row r="5">
          <cell r="B5">
            <v>0</v>
          </cell>
        </row>
      </sheetData>
      <sheetData sheetId="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PS Calidad"/>
      <sheetName val="#¡REF"/>
      <sheetName val="__REF"/>
    </sheetNames>
    <sheetDataSet>
      <sheetData sheetId="0" refreshError="1"/>
      <sheetData sheetId="1" refreshError="1"/>
      <sheetData sheetId="2"/>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GRASIELA IRACHETA ALVARADO" refreshedDate="44377.697013078701" createdVersion="6" refreshedVersion="6" minRefreshableVersion="3" recordCount="32">
  <cacheSource type="worksheet">
    <worksheetSource ref="A105:G137" sheet="Info de lamina"/>
  </cacheSource>
  <cacheFields count="7">
    <cacheField name="ESTADO" numFmtId="0">
      <sharedItems containsMixedTypes="1" containsNumber="1" containsInteger="1" minValue="0" maxValue="0" count="26">
        <s v="AGUASCALIENTES"/>
        <s v="BAJA CALIFORNIA NORTE"/>
        <s v="BAJA CALIFORNIA SUR"/>
        <s v="CAMPECHE"/>
        <s v="CHIAPAS"/>
        <s v="COAHUILA"/>
        <s v="COLIMA"/>
        <s v="GUERRERO"/>
        <s v="HIDALGO COMERCIO Y SERVICIOS"/>
        <s v="HIDALGO INDUSTRIA"/>
        <s v="JALISCO"/>
        <s v="MORELOS"/>
        <s v="NUEVO LEON"/>
        <s v="HIDALGO"/>
        <s v="QUERETARO"/>
        <s v="QUINTANA ROO COMERCIO Y SERVICIOS"/>
        <s v="QUINTANA ROO INDUSTRIA"/>
        <s v="TABASCO INDUSTRIA"/>
        <s v="TLAXCALA"/>
        <s v="VERACRUZ"/>
        <s v="YUCATAN"/>
        <s v="ZACATECAS"/>
        <s v="QUINTANA ROO"/>
        <n v="0"/>
        <s v="SINALOA"/>
        <s v="TABASCO"/>
      </sharedItems>
    </cacheField>
    <cacheField name="LINEA NAFIN" numFmtId="167">
      <sharedItems containsSemiMixedTypes="0" containsString="0" containsNumber="1" minValue="0" maxValue="11157950237.709999"/>
    </cacheField>
    <cacheField name="LINEA CONSUMIDA OTROS BANCOS" numFmtId="167">
      <sharedItems containsSemiMixedTypes="0" containsString="0" containsNumber="1" containsInteger="1" minValue="0" maxValue="5072587186"/>
    </cacheField>
    <cacheField name="% CONSUMIDO OTROS BANCOS" numFmtId="10">
      <sharedItems containsMixedTypes="1" containsNumber="1" minValue="4.2597316699867292E-2" maxValue="0.75972521739130439"/>
    </cacheField>
    <cacheField name="LINEA CONSUMIDA BANORTE" numFmtId="167">
      <sharedItems containsSemiMixedTypes="0" containsString="0" containsNumber="1" containsInteger="1" minValue="0" maxValue="2995475626"/>
    </cacheField>
    <cacheField name="% CONSUMIDO BANORTE" numFmtId="10">
      <sharedItems containsMixedTypes="1" containsNumber="1" minValue="4.3001531092133347E-3" maxValue="0.55374126856138506"/>
    </cacheField>
    <cacheField name="% CONSUMIDO TODOS LOS BANCOS" numFmtId="9">
      <sharedItems containsMixedTypes="1" containsNumber="1" minValue="4.6897469809080626E-2" maxValue="0.99006520221025418"/>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GRASIELA IRACHETA ALVARADO" refreshedDate="44377.697013078701" createdVersion="6" refreshedVersion="6" minRefreshableVersion="3" recordCount="30">
  <cacheSource type="worksheet">
    <worksheetSource ref="A2:E27" sheet="BOLSAS COMPARTIDAS"/>
  </cacheSource>
  <cacheFields count="26">
    <cacheField name="N°" numFmtId="0">
      <sharedItems containsSemiMixedTypes="0" containsString="0" containsNumber="1" containsInteger="1" minValue="1" maxValue="49"/>
    </cacheField>
    <cacheField name="ESTADOS" numFmtId="0">
      <sharedItems count="50">
        <s v="AGUASCALIENTES"/>
        <s v="BAJA CALIFORNIA SUR"/>
        <s v="BAJA CALIFORNIA NORTE"/>
        <s v="CAMPECHE"/>
        <s v="CHIAPAS COMERCIO Y SERVICIOS"/>
        <s v="CHIAPAS INDUSTRIA"/>
        <s v="COAHUILA"/>
        <s v="COLIMA"/>
        <s v="GUERRERO"/>
        <s v="HIDALGO COMERCIO Y SERVICIOS"/>
        <s v="HIDALGO INDUSTRIA"/>
        <s v="JALISCO"/>
        <s v="MORELOS"/>
        <s v="NUEVO LEON"/>
        <s v="OAXACA"/>
        <s v="PUEBLA"/>
        <s v="QUERETARO"/>
        <s v="QUINTANA ROO COMERCIO Y SERVICIOS"/>
        <s v="QUINTANA ROO INDUSTRIA"/>
        <s v="TABASCO INDUSTRIA"/>
        <s v="TLAXCALA"/>
        <s v="VERACRUZ"/>
        <s v="YUCATAN"/>
        <s v="ZACATECAS"/>
        <s v="SANTIAGO NUEVO LEON"/>
        <s v="MOLDES TROQUELES Y HERRAMIENTAS"/>
        <s v="CREDISUMINISTROS CAINTRA"/>
        <s v="CREDISUMINISTROS METALSA"/>
        <s v="CREDISUMINISTROS LAMOSA"/>
        <s v="CREDISUMINISTROS CAFFENIO"/>
        <s v="NAYARIT" u="1"/>
        <s v="MUJERES EMPRESARIAS MUJER PYME ACCC" u="1"/>
        <s v="CIUDAD DE MEXICO" u="1"/>
        <s v="GUANAJUATO" u="1"/>
        <s v="EMPRESARIAL" u="1"/>
        <s v="SINALOA INDUSTRIA" u="1"/>
        <s v="DURANGO" u="1"/>
        <s v="TABASCO COMERCIO Y SERVICIOS" u="1"/>
        <s v="MUJERES EMPRESARIAS MUJER PYME ACS" u="1"/>
        <s v="SINALOA COMERCIO Y SERVICIOS" u="1"/>
        <s v="CUERO Y CALZADO FIX" u="1"/>
        <s v="TAMAULIPAS" u="1"/>
        <s v="ESTADO DE MEXICO" u="1"/>
        <s v="CHIHUAHUA" u="1"/>
        <s v="CREDITO JOVEN" u="1"/>
        <s v="SONORA" u="1"/>
        <s v="MICHOACAN" u="1"/>
        <s v="TEXTIL VESTIDO Y MODA" u="1"/>
        <s v="MUJERES EMPRESARIAS CREZCAMOS JUNTAS" u="1"/>
        <s v="SAN LUIS POTOSI" u="1"/>
      </sharedItems>
    </cacheField>
    <cacheField name="MODALIDAD" numFmtId="0">
      <sharedItems containsString="0" containsBlank="1" containsNumber="1" containsInteger="1" minValue="13036" maxValue="13930"/>
    </cacheField>
    <cacheField name="DESCRIPCION DE LA MODALIDAD" numFmtId="0">
      <sharedItems/>
    </cacheField>
    <cacheField name="FECHA MAX. DE_x000a_COLOCACION" numFmtId="14">
      <sharedItems containsSemiMixedTypes="0" containsNonDate="0" containsDate="1" containsString="0" minDate="2021-12-31T00:00:00" maxDate="2022-01-01T00:00:00"/>
    </cacheField>
    <cacheField name="B.O." numFmtId="0">
      <sharedItems containsSemiMixedTypes="0" containsString="0" containsNumber="1" containsInteger="1" minValue="20208" maxValue="21009"/>
    </cacheField>
    <cacheField name="LINEA DEL PRODUCTO ASIGNADA                    (TODOS LOS BANCOS)" numFmtId="165">
      <sharedItems containsSemiMixedTypes="0" containsString="0" containsNumber="1" minValue="18854388.670000002" maxValue="2800000000"/>
    </cacheField>
    <cacheField name="LINEA DEL PRODUCTO CONSUMIDA                    (TODOS LOS BANCOS)" numFmtId="165">
      <sharedItems containsSemiMixedTypes="0" containsString="0" containsNumber="1" minValue="3990000" maxValue="1514225163"/>
    </cacheField>
    <cacheField name="LINEA DEL PRODUCTO CONSUMIDA (BANORTE)" numFmtId="165">
      <sharedItems containsSemiMixedTypes="0" containsString="0" containsNumber="1" containsInteger="1" minValue="600000" maxValue="597718163"/>
    </cacheField>
    <cacheField name="LINEA DEL PRODUCTO CONSUMIDA                    (OTROS BANCOS)" numFmtId="165">
      <sharedItems containsSemiMixedTypes="0" containsString="0" containsNumber="1" minValue="0" maxValue="997522394.71000004"/>
    </cacheField>
    <cacheField name="% LINEA CONSUMIDA (TODOS LOS BANCOS)" numFmtId="10">
      <sharedItems containsSemiMixedTypes="0" containsString="0" containsNumber="1" minValue="3.5624999999999997E-2" maxValue="0.99723658021808337"/>
    </cacheField>
    <cacheField name="% LINEA CONSUMIDA (BANORTE)" numFmtId="10">
      <sharedItems containsSemiMixedTypes="0" containsString="0" containsNumber="1" minValue="4.3001531092133347E-3" maxValue="0.6224614729110024"/>
    </cacheField>
    <cacheField name="% LINEA CONSUMIDA (OTROS BANCOS)" numFmtId="10">
      <sharedItems containsSemiMixedTypes="0" containsString="0" containsNumber="1" minValue="0" maxValue="0.75972521739130439"/>
    </cacheField>
    <cacheField name="LINEA DISPONIBLE (TODOS LOS BANCOS)" numFmtId="165">
      <sharedItems containsSemiMixedTypes="0" containsString="0" containsNumber="1" minValue="698650" maxValue="1495530244.29"/>
    </cacheField>
    <cacheField name="LINEA AUTORIZADA BANORTE" numFmtId="167">
      <sharedItems containsSemiMixedTypes="0" containsString="0" containsNumber="1" minValue="698650" maxValue="1495530244.29"/>
    </cacheField>
    <cacheField name="EN TUBERIA" numFmtId="165">
      <sharedItems containsNonDate="0" containsString="0" containsBlank="1"/>
    </cacheField>
    <cacheField name="EN PROCESO_x000a_DE REGISTRO" numFmtId="165">
      <sharedItems containsSemiMixedTypes="0" containsString="0" containsNumber="1" containsInteger="1" minValue="0" maxValue="40495000"/>
    </cacheField>
    <cacheField name="CONSUMIDO BANORTE" numFmtId="165">
      <sharedItems containsSemiMixedTypes="0" containsString="0" containsNumber="1" containsInteger="1" minValue="600000" maxValue="597718163"/>
    </cacheField>
    <cacheField name="% CONSUMIDO BANORTE" numFmtId="10">
      <sharedItems containsSemiMixedTypes="0" containsString="0" containsNumber="1" minValue="4.3001531092133347E-3" maxValue="0.6224614729110024"/>
    </cacheField>
    <cacheField name="BOLSA_x000a_DISPONIBLE" numFmtId="165">
      <sharedItems containsSemiMixedTypes="0" containsString="0" containsNumber="1" minValue="698650" maxValue="1486839914"/>
    </cacheField>
    <cacheField name="% LINEA DISPONIBLE" numFmtId="10">
      <sharedItems containsSemiMixedTypes="0" containsString="0" containsNumber="1" minValue="2.7634197819166777E-3" maxValue="0.96437499999999998"/>
    </cacheField>
    <cacheField name="% LINEA CONSUMIDA" numFmtId="10">
      <sharedItems containsSemiMixedTypes="0" containsString="0" containsNumber="1" minValue="3.5624999999999997E-2" maxValue="0.99723658021808337"/>
    </cacheField>
    <cacheField name="." numFmtId="0">
      <sharedItems containsSemiMixedTypes="0" containsString="0" containsNumber="1" containsInteger="1" minValue="2" maxValue="4"/>
    </cacheField>
    <cacheField name="Estatus _x000a_Saldo" numFmtId="0">
      <sharedItems/>
    </cacheField>
    <cacheField name=".2" numFmtId="0">
      <sharedItems containsSemiMixedTypes="0" containsString="0" containsNumber="1" containsInteger="1" minValue="1" maxValue="1"/>
    </cacheField>
    <cacheField name="Estatus_x000a_Plazo" numFmtId="166">
      <sharedItems/>
    </cacheField>
  </cacheFields>
  <extLst>
    <ext xmlns:x14="http://schemas.microsoft.com/office/spreadsheetml/2009/9/main" uri="{725AE2AE-9491-48be-B2B4-4EB974FC3084}">
      <x14:pivotCacheDefinition pivotCacheId="6750249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
  <r>
    <x v="0"/>
    <n v="515794001"/>
    <n v="270201525"/>
    <n v="0.52385550137485992"/>
    <n v="174456645"/>
    <n v="0.33822930212792451"/>
    <n v="0.86208480350278449"/>
  </r>
  <r>
    <x v="1"/>
    <n v="323957144.94"/>
    <n v="133951800"/>
    <n v="0.41348617276155208"/>
    <n v="157920100"/>
    <n v="0.48747219336449066"/>
    <n v="0.90095836612604274"/>
  </r>
  <r>
    <x v="2"/>
    <n v="323000000"/>
    <n v="170121100"/>
    <n v="0.5266907120743034"/>
    <n v="119011000"/>
    <n v="0.36845510835913314"/>
    <n v="0.89514582043343649"/>
  </r>
  <r>
    <x v="3"/>
    <n v="211600420.22999999"/>
    <n v="107918000"/>
    <n v="0.51000843893739944"/>
    <n v="76325000"/>
    <n v="0.36070344244608876"/>
    <n v="0.87071188138348821"/>
  </r>
  <r>
    <x v="4"/>
    <n v="974648454.91999996"/>
    <n v="651833462"/>
    <n v="0.66878827818334052"/>
    <n v="258763400"/>
    <n v="0.26549408527122687"/>
    <n v="0.9342823634545675"/>
  </r>
  <r>
    <x v="5"/>
    <n v="937177200"/>
    <n v="435739600"/>
    <n v="0.46494899790562555"/>
    <n v="451219220"/>
    <n v="0.48146627980279505"/>
    <n v="0.9464152777084206"/>
  </r>
  <r>
    <x v="6"/>
    <n v="259684700"/>
    <n v="94607200"/>
    <n v="0.36431564893888629"/>
    <n v="83403000"/>
    <n v="0.32117024992230964"/>
    <n v="0.68548589886119593"/>
  </r>
  <r>
    <x v="7"/>
    <n v="69442662.349999994"/>
    <n v="39876300"/>
    <n v="0.5742334560708271"/>
    <n v="27981000"/>
    <n v="0.40293674022709763"/>
    <n v="0.97717019629792468"/>
  </r>
  <r>
    <x v="8"/>
    <n v="202961926.96000001"/>
    <n v="92169544"/>
    <n v="0.45412233407778441"/>
    <n v="36536000"/>
    <n v="0.18001405754883557"/>
    <n v="0.63413639162661994"/>
  </r>
  <r>
    <x v="9"/>
    <n v="36156391.18"/>
    <n v="15248000"/>
    <n v="0.42172350454141755"/>
    <n v="14349000"/>
    <n v="0.39685929739407139"/>
    <n v="0.81858280193548894"/>
  </r>
  <r>
    <x v="10"/>
    <n v="942732957.85000002"/>
    <n v="671171115"/>
    <n v="0.71194192311964477"/>
    <n v="176402000"/>
    <n v="0.18711767582869171"/>
    <n v="0.89905959894833642"/>
  </r>
  <r>
    <x v="11"/>
    <n v="421531915.61000001"/>
    <n v="198079200"/>
    <n v="0.46990320937706231"/>
    <n v="69808000"/>
    <n v="0.16560549133979724"/>
    <n v="0.63550870071685961"/>
  </r>
  <r>
    <x v="12"/>
    <n v="1894743042.5999999"/>
    <n v="916507000"/>
    <n v="0.48371044484340892"/>
    <n v="597718163"/>
    <n v="0.31546133146360605"/>
    <n v="0.79917177630701497"/>
  </r>
  <r>
    <x v="13"/>
    <n v="336851703.56"/>
    <n v="202285150"/>
    <n v="0.60051692736643381"/>
    <n v="131220000"/>
    <n v="0.38954827484382043"/>
    <n v="0.99006520221025418"/>
  </r>
  <r>
    <x v="14"/>
    <n v="541512143"/>
    <n v="306762640"/>
    <n v="0.56649263357331581"/>
    <n v="104435000"/>
    <n v="0.19285809441211368"/>
    <n v="0.75935072798542946"/>
  </r>
  <r>
    <x v="15"/>
    <n v="238135682.06999999"/>
    <n v="167666900"/>
    <n v="0.70408138143159205"/>
    <n v="48450498"/>
    <n v="0.20345753134869546"/>
    <n v="0.90753891278028753"/>
  </r>
  <r>
    <x v="16"/>
    <n v="18854388.670000002"/>
    <n v="10560000"/>
    <n v="0.56008180295988341"/>
    <n v="2319000"/>
    <n v="0.12299523684317895"/>
    <n v="0.68307703980306245"/>
  </r>
  <r>
    <x v="17"/>
    <n v="35700000"/>
    <n v="2201000"/>
    <n v="6.1652661064425768E-2"/>
    <n v="16944000"/>
    <n v="0.47462184873949581"/>
    <n v="0.53627450980392155"/>
  </r>
  <r>
    <x v="18"/>
    <n v="115000000"/>
    <n v="87368400"/>
    <n v="0.75972521739130439"/>
    <n v="25246000"/>
    <n v="0.2195304347826087"/>
    <n v="0.97925565217391308"/>
  </r>
  <r>
    <x v="19"/>
    <n v="348824788.76999998"/>
    <n v="14859000"/>
    <n v="4.2597316699867292E-2"/>
    <n v="1500000"/>
    <n v="4.3001531092133347E-3"/>
    <n v="4.6897469809080626E-2"/>
  </r>
  <r>
    <x v="20"/>
    <n v="2078509714"/>
    <n v="353562100"/>
    <n v="0.1701036553346606"/>
    <n v="238107700"/>
    <n v="0.11455693393983339"/>
    <n v="0.284660589274494"/>
  </r>
  <r>
    <x v="21"/>
    <n v="331131000"/>
    <n v="129898150"/>
    <n v="0.3922862854882207"/>
    <n v="183360900"/>
    <n v="0.55374126856138506"/>
    <n v="0.9460275540496057"/>
  </r>
  <r>
    <x v="22"/>
    <n v="11157950237.709999"/>
    <n v="5072587186"/>
    <n v="0.45461640157315059"/>
    <n v="2995475626"/>
    <n v="0.26846110281764224"/>
    <n v="0.72307750439079288"/>
  </r>
  <r>
    <x v="23"/>
    <n v="0"/>
    <n v="0"/>
    <e v="#DIV/0!"/>
    <n v="0"/>
    <e v="#DIV/0!"/>
    <e v="#DIV/0!"/>
  </r>
  <r>
    <x v="24"/>
    <n v="0"/>
    <n v="0"/>
    <e v="#DIV/0!"/>
    <n v="0"/>
    <e v="#DIV/0!"/>
    <e v="#DIV/0!"/>
  </r>
  <r>
    <x v="23"/>
    <n v="0"/>
    <n v="0"/>
    <e v="#DIV/0!"/>
    <n v="0"/>
    <e v="#DIV/0!"/>
    <e v="#DIV/0!"/>
  </r>
  <r>
    <x v="25"/>
    <n v="0"/>
    <n v="0"/>
    <e v="#DIV/0!"/>
    <n v="0"/>
    <e v="#DIV/0!"/>
    <e v="#DIV/0!"/>
  </r>
  <r>
    <x v="23"/>
    <n v="0"/>
    <n v="0"/>
    <e v="#DIV/0!"/>
    <n v="0"/>
    <e v="#DIV/0!"/>
    <e v="#DIV/0!"/>
  </r>
  <r>
    <x v="23"/>
    <n v="0"/>
    <n v="0"/>
    <e v="#DIV/0!"/>
    <n v="0"/>
    <e v="#DIV/0!"/>
    <e v="#DIV/0!"/>
  </r>
  <r>
    <x v="23"/>
    <n v="0"/>
    <n v="0"/>
    <e v="#DIV/0!"/>
    <n v="0"/>
    <e v="#DIV/0!"/>
    <e v="#DIV/0!"/>
  </r>
  <r>
    <x v="23"/>
    <n v="0"/>
    <n v="0"/>
    <e v="#DIV/0!"/>
    <n v="0"/>
    <e v="#DIV/0!"/>
    <e v="#DIV/0!"/>
  </r>
  <r>
    <x v="23"/>
    <n v="0"/>
    <n v="0"/>
    <e v="#DIV/0!"/>
    <n v="0"/>
    <e v="#DIV/0!"/>
    <e v="#DI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n v="1"/>
    <x v="0"/>
    <n v="13039"/>
    <s v="IMP. NAFIN + EDOS. AGUASCALIENTES 70%"/>
    <d v="2021-12-31T00:00:00"/>
    <n v="20838"/>
    <n v="515794001"/>
    <n v="441112170"/>
    <n v="170910645"/>
    <n v="270201525"/>
    <n v="0.85520996588713716"/>
    <n v="0.33135446451227724"/>
    <n v="0.52385550137485992"/>
    <n v="74681831"/>
    <n v="74681831"/>
    <m/>
    <n v="3546000"/>
    <n v="174456645"/>
    <n v="0.33822930212792451"/>
    <n v="71135831"/>
    <n v="0.13791519649721556"/>
    <n v="0.86208480350278449"/>
    <n v="2"/>
    <s v="2   80% Gestionar Recursos"/>
    <n v="1"/>
    <s v="1   Vigente"/>
  </r>
  <r>
    <n v="2"/>
    <x v="1"/>
    <n v="13054"/>
    <s v="IMP. NAFIN + EDOS. BAJA CALIFORNIA SUR 70%"/>
    <d v="2021-12-31T00:00:00"/>
    <n v="20695"/>
    <n v="323000000"/>
    <n v="284232100"/>
    <n v="114111000"/>
    <n v="170121100"/>
    <n v="0.87997554179566562"/>
    <n v="0.35328482972136221"/>
    <n v="0.5266907120743034"/>
    <n v="38767900"/>
    <n v="38767900"/>
    <m/>
    <n v="4900000"/>
    <n v="119011000"/>
    <n v="0.36845510835913314"/>
    <n v="33867900"/>
    <n v="0.10485417956656347"/>
    <n v="0.89514582043343649"/>
    <n v="2"/>
    <s v="2   80% Gestionar Recursos"/>
    <n v="1"/>
    <s v="1   Vigente"/>
  </r>
  <r>
    <n v="3"/>
    <x v="2"/>
    <n v="13054"/>
    <s v="IMP. NAFIN + EDOS. BAJA CALIFORNIA SUR 70%"/>
    <d v="2021-12-31T00:00:00"/>
    <n v="20966"/>
    <n v="323957144.94"/>
    <n v="291871900"/>
    <n v="157920100"/>
    <n v="133951800"/>
    <n v="0.90095836612604274"/>
    <n v="0.48747219336449066"/>
    <n v="0.41348617276155208"/>
    <n v="32085244.939999998"/>
    <n v="32085244.939999998"/>
    <m/>
    <n v="0"/>
    <n v="157920100"/>
    <n v="0.48747219336449066"/>
    <n v="32085244.939999998"/>
    <n v="9.9041633873957299E-2"/>
    <n v="0.90095836612604274"/>
    <n v="2"/>
    <s v="2   80% Gestionar Recursos"/>
    <n v="1"/>
    <s v="1   Vigente"/>
  </r>
  <r>
    <n v="4"/>
    <x v="3"/>
    <n v="13053"/>
    <s v="IMP. NAFIN + EDOS. CAMPECHE 70%"/>
    <d v="2021-12-31T00:00:00"/>
    <n v="20809"/>
    <n v="211600420.22999999"/>
    <n v="184243000"/>
    <n v="76325000"/>
    <n v="107918000"/>
    <n v="0.87071188138348821"/>
    <n v="0.36070344244608876"/>
    <n v="0.51000843893739944"/>
    <n v="27357420.229999989"/>
    <n v="27357420.229999989"/>
    <m/>
    <n v="0"/>
    <n v="76325000"/>
    <n v="0.36070344244608876"/>
    <n v="27357420.229999989"/>
    <n v="0.12928811861651185"/>
    <n v="0.87071188138348821"/>
    <n v="2"/>
    <s v="2   80% Gestionar Recursos"/>
    <n v="1"/>
    <s v="1   Vigente"/>
  </r>
  <r>
    <n v="5"/>
    <x v="4"/>
    <n v="13831"/>
    <s v="IMPULSO CHIAPAS (COM Y SERVICIO) 50%              "/>
    <d v="2021-12-31T00:00:00"/>
    <n v="20894"/>
    <n v="903142187.26999998"/>
    <n v="859006862"/>
    <n v="241581400"/>
    <n v="617425462"/>
    <n v="0.95113136570066403"/>
    <n v="0.26748988520871492"/>
    <n v="0.68364148049194917"/>
    <n v="44135325.269999981"/>
    <n v="250000000"/>
    <m/>
    <n v="4000000"/>
    <n v="245581400"/>
    <n v="0.27191886666521303"/>
    <n v="4418600"/>
    <n v="1.76744E-2"/>
    <n v="0.98232560000000002"/>
    <n v="2"/>
    <s v="2   80% Gestionar Recursos"/>
    <n v="1"/>
    <s v="1   Vigente"/>
  </r>
  <r>
    <n v="6"/>
    <x v="5"/>
    <n v="13830"/>
    <s v="IMPULSO CHIAPAS (INDUSTRIA) 70%                   "/>
    <d v="2021-12-31T00:00:00"/>
    <n v="20370"/>
    <n v="71506267.650000006"/>
    <n v="47590000"/>
    <n v="13182000"/>
    <n v="34408000"/>
    <n v="0.66553606507526886"/>
    <n v="0.18434747656697195"/>
    <n v="0.48118858850829699"/>
    <n v="23916267.650000006"/>
    <n v="23916267.650000006"/>
    <m/>
    <n v="0"/>
    <n v="13182000"/>
    <n v="0.18434747656697195"/>
    <n v="23916267.650000006"/>
    <n v="0.33446393492473109"/>
    <n v="0.66553606507526886"/>
    <n v="3"/>
    <s v="3   60% Vigilar Bolsa"/>
    <n v="1"/>
    <s v="1   Vigente"/>
  </r>
  <r>
    <n v="9"/>
    <x v="6"/>
    <n v="13050"/>
    <s v="IMP. NAFIN + EDOS.COAHUILA70%"/>
    <d v="2021-12-31T00:00:00"/>
    <n v="20878"/>
    <n v="937177200"/>
    <n v="878732820"/>
    <n v="442993220"/>
    <n v="435739600"/>
    <n v="0.93763785546639422"/>
    <n v="0.47268885756076867"/>
    <n v="0.46494899790562555"/>
    <n v="58444380"/>
    <n v="58444380"/>
    <m/>
    <n v="8226000"/>
    <n v="451219220"/>
    <n v="0.48146627980279505"/>
    <n v="50218380"/>
    <n v="5.3584722291579436E-2"/>
    <n v="0.9464152777084206"/>
    <n v="2"/>
    <s v="2   80% Gestionar Recursos"/>
    <n v="1"/>
    <s v="1   Vigente"/>
  </r>
  <r>
    <n v="10"/>
    <x v="7"/>
    <n v="13048"/>
    <s v="IMP. NAFIN + EDOS. COLIMA 70%"/>
    <d v="2021-12-31T00:00:00"/>
    <n v="20825"/>
    <n v="259684700"/>
    <n v="178010200"/>
    <n v="83403000"/>
    <n v="94607200"/>
    <n v="0.68548589886119593"/>
    <n v="0.32117024992230964"/>
    <n v="0.36431564893888629"/>
    <n v="81674500"/>
    <n v="81674500"/>
    <m/>
    <n v="0"/>
    <n v="83403000"/>
    <n v="0.32117024992230964"/>
    <n v="81674500"/>
    <n v="0.31451410113880407"/>
    <n v="0.68548589886119593"/>
    <n v="3"/>
    <s v="3   60% Vigilar Bolsa"/>
    <n v="1"/>
    <s v="1   Vigente"/>
  </r>
  <r>
    <n v="14"/>
    <x v="8"/>
    <n v="13060"/>
    <s v="IMP. NAFIN + EDOS. GUERRERO 70%"/>
    <d v="2021-12-31T00:00:00"/>
    <n v="20362"/>
    <n v="69442662.349999994"/>
    <n v="67857300"/>
    <n v="27981000"/>
    <n v="39876300"/>
    <n v="0.97717019629792468"/>
    <n v="0.40293674022709763"/>
    <n v="0.5742334560708271"/>
    <n v="1585362.349999994"/>
    <n v="1585362.349999994"/>
    <m/>
    <n v="0"/>
    <n v="27981000"/>
    <n v="0.40293674022709763"/>
    <n v="1585362.349999994"/>
    <n v="2.2829803702075286E-2"/>
    <n v="0.97717019629792468"/>
    <n v="2"/>
    <s v="2   80% Gestionar Recursos"/>
    <n v="1"/>
    <s v="1   Vigente"/>
  </r>
  <r>
    <n v="15"/>
    <x v="9"/>
    <m/>
    <s v="IMPULSO HIDALGO (COM Y SERVICIO) 50%              "/>
    <d v="2021-12-31T00:00:00"/>
    <n v="20984"/>
    <n v="202961926.96000001"/>
    <n v="128705544"/>
    <n v="36536000"/>
    <n v="92169544"/>
    <n v="0.63413639162661994"/>
    <n v="0.18001405754883557"/>
    <n v="0.45412233407778441"/>
    <n v="74256382.960000008"/>
    <n v="40000000"/>
    <m/>
    <n v="0"/>
    <n v="36536000"/>
    <n v="0.18001405754883557"/>
    <n v="3464000"/>
    <n v="8.6599999999999996E-2"/>
    <n v="0.91339999999999999"/>
    <n v="2"/>
    <s v="2   80% Gestionar Recursos"/>
    <n v="1"/>
    <s v="1   Vigente"/>
  </r>
  <r>
    <n v="16"/>
    <x v="10"/>
    <m/>
    <s v="IMPULSO HIDALGO (INDUSTRIA) 70%                   "/>
    <d v="2021-12-31T00:00:00"/>
    <n v="20983"/>
    <n v="36156391.18"/>
    <n v="29597000"/>
    <n v="14349000"/>
    <n v="15248000"/>
    <n v="0.81858280193548894"/>
    <n v="0.39685929739407139"/>
    <n v="0.42172350454141755"/>
    <n v="6559391.1799999997"/>
    <n v="6559391.1799999997"/>
    <m/>
    <n v="0"/>
    <n v="14349000"/>
    <n v="0.39685929739407139"/>
    <n v="6559391.1799999997"/>
    <n v="0.18141719806451104"/>
    <n v="0.81858280193548894"/>
    <n v="2"/>
    <s v="2   80% Gestionar Recursos"/>
    <n v="1"/>
    <s v="1   Vigente"/>
  </r>
  <r>
    <n v="17"/>
    <x v="11"/>
    <n v="13036"/>
    <s v="IMP. NAFIN + EDOS. JALISCO 70%"/>
    <d v="2021-12-31T00:00:00"/>
    <n v="20866"/>
    <n v="942732957.85000002"/>
    <n v="847573115"/>
    <n v="176402000"/>
    <n v="671171115"/>
    <n v="0.89905959894833642"/>
    <n v="0.18711767582869171"/>
    <n v="0.71194192311964477"/>
    <n v="95159842.850000024"/>
    <n v="95159842.850000024"/>
    <m/>
    <n v="0"/>
    <n v="176402000"/>
    <n v="0.18711767582869171"/>
    <n v="95159842.850000024"/>
    <n v="0.10094040105166355"/>
    <n v="0.89905959894833642"/>
    <n v="2"/>
    <s v="2   80% Gestionar Recursos"/>
    <n v="1"/>
    <s v="1   Vigente"/>
  </r>
  <r>
    <n v="19"/>
    <x v="12"/>
    <n v="13051"/>
    <s v="IMP. NAFIN + EDOS. MORELOS 70%"/>
    <d v="2021-12-31T00:00:00"/>
    <n v="20909"/>
    <n v="421531915.61000001"/>
    <n v="267887200"/>
    <n v="69808000"/>
    <n v="198079200"/>
    <n v="0.63550870071685961"/>
    <n v="0.16560549133979724"/>
    <n v="0.46990320937706231"/>
    <n v="153644715.61000001"/>
    <n v="153644715.61000001"/>
    <m/>
    <n v="0"/>
    <n v="69808000"/>
    <n v="0.16560549133979724"/>
    <n v="153644715.61000001"/>
    <n v="0.36449129928314045"/>
    <n v="0.63550870071685961"/>
    <n v="3"/>
    <s v="3   60% Vigilar Bolsa"/>
    <n v="1"/>
    <s v="1   Vigente"/>
  </r>
  <r>
    <n v="21"/>
    <x v="13"/>
    <n v="13041"/>
    <s v="IMP. NAFIN + EDOS. NUEVO LEÓN 70%"/>
    <d v="2021-12-31T00:00:00"/>
    <n v="20904"/>
    <n v="1894743042.5999999"/>
    <n v="1514225163"/>
    <n v="597718163"/>
    <n v="916507000"/>
    <n v="0.79917177630701497"/>
    <n v="0.31546133146360605"/>
    <n v="0.48371044484340892"/>
    <n v="380517879.5999999"/>
    <n v="380517879.5999999"/>
    <m/>
    <n v="0"/>
    <n v="597718163"/>
    <n v="0.31546133146360605"/>
    <n v="380517879.5999999"/>
    <n v="0.20082822369298506"/>
    <n v="0.79917177630701497"/>
    <n v="3"/>
    <s v="3   60% Vigilar Bolsa"/>
    <n v="1"/>
    <s v="1   Vigente"/>
  </r>
  <r>
    <n v="22"/>
    <x v="14"/>
    <n v="13058"/>
    <s v="IMP. NAFIN + EDOS. OAXACA 70%"/>
    <d v="2021-12-31T00:00:00"/>
    <n v="20812"/>
    <n v="84030903.560000002"/>
    <n v="81383000"/>
    <n v="52306000"/>
    <n v="29077000"/>
    <n v="0.96848893147853232"/>
    <n v="0.6224614729110024"/>
    <n v="0.34602745856752987"/>
    <n v="2647903.5600000024"/>
    <n v="2647903.5600000024"/>
    <m/>
    <n v="0"/>
    <n v="52306000"/>
    <n v="0.6224614729110024"/>
    <n v="2647903.5600000024"/>
    <n v="3.1511068521467678E-2"/>
    <n v="0.96848893147853232"/>
    <n v="2"/>
    <s v="2   80% Gestionar Recursos"/>
    <n v="1"/>
    <s v="1   Vigente"/>
  </r>
  <r>
    <n v="23"/>
    <x v="15"/>
    <n v="13052"/>
    <s v="IMP. NAFIN + EDOS. PUEBLA 70%"/>
    <d v="2021-12-31T00:00:00"/>
    <n v="20916"/>
    <n v="252820800"/>
    <n v="252122150"/>
    <n v="78914000"/>
    <n v="173208150"/>
    <n v="0.99723658021808337"/>
    <n v="0.31213412820464137"/>
    <n v="0.68510245201344189"/>
    <n v="698650"/>
    <n v="698650"/>
    <m/>
    <n v="0"/>
    <n v="78914000"/>
    <n v="0.31213412820464137"/>
    <n v="698650"/>
    <n v="2.7634197819166777E-3"/>
    <n v="0.99723658021808337"/>
    <n v="2"/>
    <s v="2   80% Gestionar Recursos"/>
    <n v="1"/>
    <s v="1   Vigente"/>
  </r>
  <r>
    <n v="24"/>
    <x v="16"/>
    <n v="13042"/>
    <s v="IMP. NAFIN + EDOS. QUERÉTARO 70%"/>
    <d v="2021-12-31T00:00:00"/>
    <n v="20859"/>
    <n v="541512143"/>
    <n v="405597640"/>
    <n v="98835000"/>
    <n v="306762640"/>
    <n v="0.74900931630631962"/>
    <n v="0.18251668273300384"/>
    <n v="0.56649263357331581"/>
    <n v="135914503"/>
    <n v="135914503"/>
    <m/>
    <n v="5600000"/>
    <n v="104435000"/>
    <n v="0.19285809441211368"/>
    <n v="130314503"/>
    <n v="0.24064927201457051"/>
    <n v="0.75935072798542946"/>
    <n v="3"/>
    <s v="3   60% Vigilar Bolsa"/>
    <n v="1"/>
    <s v="1   Vigente"/>
  </r>
  <r>
    <n v="25"/>
    <x v="17"/>
    <n v="13863"/>
    <s v="IMPULSO QUINTANA ROO (COM Y SERVICIO) 50%         "/>
    <d v="2021-12-31T00:00:00"/>
    <n v="20892"/>
    <n v="238135682.06999999"/>
    <n v="216117398"/>
    <n v="48450498"/>
    <n v="167666900"/>
    <n v="0.90753891278028753"/>
    <n v="0.20345753134869546"/>
    <n v="0.70408138143159205"/>
    <n v="22018284.069999993"/>
    <n v="60000000"/>
    <m/>
    <n v="0"/>
    <n v="48450498"/>
    <n v="0.20345753134869546"/>
    <n v="11549502"/>
    <n v="0.19249169999999999"/>
    <n v="0.80750829999999996"/>
    <n v="2"/>
    <s v="2   80% Gestionar Recursos"/>
    <n v="1"/>
    <s v="1   Vigente"/>
  </r>
  <r>
    <n v="26"/>
    <x v="18"/>
    <n v="13862"/>
    <s v="IMPULSO QUINTANA ROO (INDUSTRIA) 50%         "/>
    <d v="2021-12-31T00:00:00"/>
    <n v="20394"/>
    <n v="18854388.670000002"/>
    <n v="12879000"/>
    <n v="2319000"/>
    <n v="10560000"/>
    <n v="0.68307703980306245"/>
    <n v="0.12299523684317895"/>
    <n v="0.56008180295988341"/>
    <n v="5975388.6700000018"/>
    <n v="5975388.6700000018"/>
    <m/>
    <n v="0"/>
    <n v="2319000"/>
    <n v="0.12299523684317895"/>
    <n v="5975388.6700000018"/>
    <n v="0.31692296019693761"/>
    <n v="0.68307703980306245"/>
    <n v="3"/>
    <s v="3   60% Vigilar Bolsa"/>
    <n v="1"/>
    <s v="1   Vigente"/>
  </r>
  <r>
    <n v="32"/>
    <x v="19"/>
    <n v="13926"/>
    <s v="IMPULSO TABASCO (INDUSTRIA) 70%                   "/>
    <d v="2021-12-31T00:00:00"/>
    <n v="20528"/>
    <n v="35700000"/>
    <n v="19145000"/>
    <n v="16944000"/>
    <n v="2201000"/>
    <n v="0.53627450980392155"/>
    <n v="0.47462184873949581"/>
    <n v="6.1652661064425768E-2"/>
    <n v="16555000"/>
    <n v="16555000"/>
    <m/>
    <n v="0"/>
    <n v="16944000"/>
    <n v="0.47462184873949581"/>
    <n v="16555000"/>
    <n v="0.46372549019607845"/>
    <n v="0.53627450980392155"/>
    <n v="4"/>
    <s v="4   Recursos Suficientes"/>
    <n v="1"/>
    <s v="1   Vigente"/>
  </r>
  <r>
    <n v="34"/>
    <x v="20"/>
    <n v="13057"/>
    <s v="IMP. NAFIN + EDOS. TLAXCALA 70%"/>
    <d v="2021-12-31T00:00:00"/>
    <n v="20902"/>
    <n v="115000000"/>
    <n v="112614400"/>
    <n v="25246000"/>
    <n v="87368400"/>
    <n v="0.97925565217391308"/>
    <n v="0.2195304347826087"/>
    <n v="0.75972521739130439"/>
    <n v="2385600"/>
    <n v="2385600"/>
    <m/>
    <n v="0"/>
    <n v="25246000"/>
    <n v="0.2195304347826087"/>
    <n v="2385600"/>
    <n v="2.0744347826086956E-2"/>
    <n v="0.97925565217391308"/>
    <n v="2"/>
    <s v="2   80% Gestionar Recursos"/>
    <n v="1"/>
    <s v="1   Vigente"/>
  </r>
  <r>
    <n v="35"/>
    <x v="21"/>
    <n v="13037"/>
    <s v="IMP. NAFIN + EDOS. VERACRUZ 70%"/>
    <d v="2021-12-31T00:00:00"/>
    <n v="20919"/>
    <n v="348824788.76999998"/>
    <n v="16359000"/>
    <n v="1500000"/>
    <n v="14859000"/>
    <n v="4.6897469809080626E-2"/>
    <n v="4.3001531092133347E-3"/>
    <n v="4.2597316699867292E-2"/>
    <n v="332465788.76999998"/>
    <n v="332465788.76999998"/>
    <m/>
    <n v="0"/>
    <n v="1500000"/>
    <n v="4.3001531092133347E-3"/>
    <n v="332465788.76999998"/>
    <n v="0.95310253019091939"/>
    <n v="4.6897469809080626E-2"/>
    <n v="4"/>
    <s v="4   Recursos Suficientes"/>
    <n v="1"/>
    <s v="1   Vigente"/>
  </r>
  <r>
    <n v="36"/>
    <x v="22"/>
    <n v="13038"/>
    <s v="IMP. NAFIN + EDOS. YUCATÁN 70%"/>
    <d v="2021-12-31T00:00:00"/>
    <n v="20882"/>
    <n v="2078509714"/>
    <n v="590219800"/>
    <n v="236657700"/>
    <n v="353562100"/>
    <n v="0.28396297405998072"/>
    <n v="0.11385931872532014"/>
    <n v="0.1701036553346606"/>
    <n v="1488289914"/>
    <n v="1488289914"/>
    <m/>
    <n v="1450000"/>
    <n v="238107700"/>
    <n v="0.11455693393983339"/>
    <n v="1486839914"/>
    <n v="0.715339410725506"/>
    <n v="0.284660589274494"/>
    <n v="4"/>
    <s v="4   Recursos Suficientes"/>
    <n v="1"/>
    <s v="1   Vigente"/>
  </r>
  <r>
    <n v="37"/>
    <x v="23"/>
    <n v="13055"/>
    <s v="IMP. NAFIN + EDOS. ZACATECAS 70%"/>
    <d v="2021-12-31T00:00:00"/>
    <n v="20829"/>
    <n v="331131000"/>
    <n v="312059050"/>
    <n v="182160900"/>
    <n v="129898150"/>
    <n v="0.94240361065560152"/>
    <n v="0.55011732516738088"/>
    <n v="0.3922862854882207"/>
    <n v="19071950"/>
    <n v="19071950"/>
    <m/>
    <n v="1200000"/>
    <n v="183360900"/>
    <n v="0.55374126856138506"/>
    <n v="17871950"/>
    <n v="5.3972445950394257E-2"/>
    <n v="0.9460275540496057"/>
    <n v="2"/>
    <s v="2   80% Gestionar Recursos"/>
    <n v="1"/>
    <s v="1   Vigente"/>
  </r>
  <r>
    <n v="40"/>
    <x v="24"/>
    <m/>
    <s v="Impulso economico en el municipio de Santiago Nuevo Leon"/>
    <d v="2021-12-31T00:00:00"/>
    <n v="20208"/>
    <n v="32500000"/>
    <n v="11427300"/>
    <n v="600000"/>
    <n v="10827300"/>
    <n v="0.35160923076923079"/>
    <n v="1.8461538461538463E-2"/>
    <n v="0.33314769230769231"/>
    <n v="21072700"/>
    <n v="21072700"/>
    <m/>
    <n v="0"/>
    <n v="600000"/>
    <n v="1.8461538461538463E-2"/>
    <n v="21072700"/>
    <n v="0.64839076923076921"/>
    <n v="0.35160923076923079"/>
    <n v="4"/>
    <s v="4   Recursos Suficientes"/>
    <n v="1"/>
    <s v="1   Vigente"/>
  </r>
  <r>
    <n v="43"/>
    <x v="25"/>
    <n v="13717"/>
    <s v="CA. SECTOR DE MOLDES, TROQUELES Y HERRAMENTALES AC"/>
    <d v="2021-12-31T00:00:00"/>
    <n v="21002"/>
    <n v="2800000000"/>
    <n v="1304469755.71"/>
    <n v="306947361"/>
    <n v="997522394.71000004"/>
    <n v="0.46588205561071427"/>
    <n v="0.1096240575"/>
    <n v="0.35625799811071429"/>
    <n v="1495530244.29"/>
    <n v="1495530244.29"/>
    <m/>
    <n v="40495000"/>
    <n v="347442361"/>
    <n v="0.1240865575"/>
    <n v="1455035244.29"/>
    <n v="0.51965544438928568"/>
    <n v="0.48034455561071432"/>
    <n v="4"/>
    <s v="4   Recursos Suficientes"/>
    <n v="1"/>
    <s v="1   Vigente"/>
  </r>
  <r>
    <n v="46"/>
    <x v="26"/>
    <n v="13930"/>
    <s v="CA. CREDISUMINISTROS CAINTRA ACS/CT  70%          "/>
    <d v="2021-12-31T00:00:00"/>
    <n v="20441"/>
    <n v="228000000"/>
    <n v="10400000"/>
    <n v="7600000"/>
    <n v="2800000"/>
    <n v="4.5614035087719301E-2"/>
    <n v="3.3333333333333333E-2"/>
    <n v="1.2280701754385965E-2"/>
    <n v="217600000"/>
    <n v="217600000"/>
    <m/>
    <n v="0"/>
    <n v="7600000"/>
    <n v="3.3333333333333333E-2"/>
    <n v="217600000"/>
    <n v="0.95438596491228067"/>
    <n v="4.5614035087719301E-2"/>
    <n v="4"/>
    <s v="4   Recursos Suficientes"/>
    <n v="1"/>
    <s v="1   Vigente"/>
  </r>
  <r>
    <n v="47"/>
    <x v="27"/>
    <m/>
    <s v="Crédito para suministros Metalsa"/>
    <d v="2021-12-31T00:00:00"/>
    <n v="20588"/>
    <n v="112000000"/>
    <n v="3990000"/>
    <n v="3990000"/>
    <n v="0"/>
    <n v="3.5624999999999997E-2"/>
    <n v="3.5624999999999997E-2"/>
    <n v="0"/>
    <n v="108010000"/>
    <n v="108010000"/>
    <m/>
    <n v="0"/>
    <n v="3990000"/>
    <n v="3.5624999999999997E-2"/>
    <n v="108010000"/>
    <n v="0.96437499999999998"/>
    <n v="3.5624999999999997E-2"/>
    <n v="4"/>
    <s v="4   Recursos Suficientes"/>
    <n v="1"/>
    <s v="1   Vigente"/>
  </r>
  <r>
    <n v="48"/>
    <x v="28"/>
    <m/>
    <s v="Crédito para suministros Lamosa"/>
    <d v="2021-12-31T00:00:00"/>
    <n v="20956"/>
    <n v="100000000"/>
    <n v="8442600"/>
    <n v="1500000"/>
    <n v="6942600"/>
    <n v="8.4426000000000001E-2"/>
    <n v="1.4999999999999999E-2"/>
    <n v="6.9426000000000002E-2"/>
    <n v="91557400"/>
    <n v="91557400"/>
    <m/>
    <n v="0"/>
    <n v="1500000"/>
    <n v="1.4999999999999999E-2"/>
    <n v="91557400"/>
    <n v="0.915574"/>
    <n v="8.4426000000000001E-2"/>
    <n v="4"/>
    <s v="4   Recursos Suficientes"/>
    <n v="1"/>
    <s v="1   Vigente"/>
  </r>
  <r>
    <n v="49"/>
    <x v="29"/>
    <m/>
    <s v="Crédito para suministros Caffenio"/>
    <d v="2021-12-31T00:00:00"/>
    <n v="21009"/>
    <n v="118000000"/>
    <n v="5263000"/>
    <n v="3263000"/>
    <n v="2000000"/>
    <n v="4.4601694915254238E-2"/>
    <n v="2.7652542372881356E-2"/>
    <n v="1.6949152542372881E-2"/>
    <n v="112737000"/>
    <n v="112737000"/>
    <m/>
    <n v="2000000"/>
    <n v="5263000"/>
    <n v="4.4601694915254238E-2"/>
    <n v="110737000"/>
    <n v="0.93844915254237293"/>
    <n v="6.1550847457627116E-2"/>
    <n v="4"/>
    <s v="4   Recursos Suficientes"/>
    <n v="1"/>
    <s v="1   Vigent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TablaDinámica2" cacheId="1"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4">
  <location ref="A64:F89" firstHeaderRow="0" firstDataRow="1" firstDataCol="1"/>
  <pivotFields count="26">
    <pivotField showAll="0"/>
    <pivotField axis="axisRow" showAll="0" sortType="ascending">
      <items count="51">
        <item x="0"/>
        <item x="2"/>
        <item x="1"/>
        <item x="3"/>
        <item x="4"/>
        <item x="5"/>
        <item m="1" x="43"/>
        <item m="1" x="32"/>
        <item x="6"/>
        <item x="7"/>
        <item h="1" x="29"/>
        <item h="1" x="26"/>
        <item h="1" x="28"/>
        <item h="1" x="27"/>
        <item h="1" m="1" x="44"/>
        <item h="1" m="1" x="40"/>
        <item m="1" x="36"/>
        <item h="1" m="1" x="34"/>
        <item m="1" x="42"/>
        <item m="1" x="33"/>
        <item x="8"/>
        <item x="9"/>
        <item x="10"/>
        <item x="11"/>
        <item m="1" x="46"/>
        <item h="1" x="25"/>
        <item x="12"/>
        <item h="1" m="1" x="48"/>
        <item h="1" m="1" x="31"/>
        <item h="1" m="1" x="38"/>
        <item m="1" x="30"/>
        <item x="13"/>
        <item x="14"/>
        <item x="15"/>
        <item x="16"/>
        <item x="17"/>
        <item x="18"/>
        <item m="1" x="49"/>
        <item h="1" x="24"/>
        <item m="1" x="39"/>
        <item m="1" x="35"/>
        <item m="1" x="45"/>
        <item m="1" x="37"/>
        <item x="19"/>
        <item m="1" x="41"/>
        <item h="1" m="1" x="47"/>
        <item x="20"/>
        <item x="21"/>
        <item x="22"/>
        <item x="23"/>
        <item t="default"/>
      </items>
    </pivotField>
    <pivotField showAll="0"/>
    <pivotField showAll="0"/>
    <pivotField numFmtId="14" showAll="0"/>
    <pivotField showAll="0"/>
    <pivotField dataField="1" numFmtId="165" showAll="0"/>
    <pivotField numFmtId="165" showAll="0"/>
    <pivotField showAll="0"/>
    <pivotField dataField="1" numFmtId="165" showAll="0"/>
    <pivotField showAll="0"/>
    <pivotField numFmtId="10" showAll="0"/>
    <pivotField dataField="1" showAll="0"/>
    <pivotField numFmtId="165" showAll="0"/>
    <pivotField numFmtId="167" showAll="0"/>
    <pivotField showAll="0"/>
    <pivotField showAll="0"/>
    <pivotField dataField="1" numFmtId="165" showAll="0"/>
    <pivotField dataField="1" numFmtId="10" showAll="0"/>
    <pivotField numFmtId="165" showAll="0"/>
    <pivotField numFmtId="10" showAll="0"/>
    <pivotField numFmtId="10" showAll="0"/>
    <pivotField showAll="0"/>
    <pivotField showAll="0"/>
    <pivotField showAll="0"/>
    <pivotField showAll="0"/>
  </pivotFields>
  <rowFields count="1">
    <field x="1"/>
  </rowFields>
  <rowItems count="25">
    <i>
      <x/>
    </i>
    <i>
      <x v="1"/>
    </i>
    <i>
      <x v="2"/>
    </i>
    <i>
      <x v="3"/>
    </i>
    <i>
      <x v="4"/>
    </i>
    <i>
      <x v="5"/>
    </i>
    <i>
      <x v="8"/>
    </i>
    <i>
      <x v="9"/>
    </i>
    <i>
      <x v="20"/>
    </i>
    <i>
      <x v="21"/>
    </i>
    <i>
      <x v="22"/>
    </i>
    <i>
      <x v="23"/>
    </i>
    <i>
      <x v="26"/>
    </i>
    <i>
      <x v="31"/>
    </i>
    <i>
      <x v="32"/>
    </i>
    <i>
      <x v="33"/>
    </i>
    <i>
      <x v="34"/>
    </i>
    <i>
      <x v="35"/>
    </i>
    <i>
      <x v="36"/>
    </i>
    <i>
      <x v="43"/>
    </i>
    <i>
      <x v="46"/>
    </i>
    <i>
      <x v="47"/>
    </i>
    <i>
      <x v="48"/>
    </i>
    <i>
      <x v="49"/>
    </i>
    <i t="grand">
      <x/>
    </i>
  </rowItems>
  <colFields count="1">
    <field x="-2"/>
  </colFields>
  <colItems count="5">
    <i>
      <x/>
    </i>
    <i i="1">
      <x v="1"/>
    </i>
    <i i="2">
      <x v="2"/>
    </i>
    <i i="3">
      <x v="3"/>
    </i>
    <i i="4">
      <x v="4"/>
    </i>
  </colItems>
  <dataFields count="5">
    <dataField name="Suma de LINEA DEL PRODUCTO ASIGNADA                    (TODOS LOS BANCOS)" fld="6" baseField="0" baseItem="0" numFmtId="164"/>
    <dataField name="Suma de LINEA DEL PRODUCTO CONSUMIDA                    (OTROS BANCOS)" fld="9" baseField="0" baseItem="0" numFmtId="164"/>
    <dataField name="Suma de % LINEA CONSUMIDA (OTROS BANCOS)" fld="12" baseField="0" baseItem="0"/>
    <dataField name="Suma de CONSUMIDO BANORTE" fld="17" baseField="0" baseItem="0" numFmtId="164"/>
    <dataField name="Suma de % CONSUMIDO BANORTE" fld="18" baseField="0" baseItem="0" numFmtId="9"/>
  </dataFields>
  <formats count="14">
    <format dxfId="48">
      <pivotArea dataOnly="0" labelOnly="1" fieldPosition="0">
        <references count="1">
          <reference field="1" count="0"/>
        </references>
      </pivotArea>
    </format>
    <format dxfId="47">
      <pivotArea dataOnly="0" labelOnly="1" fieldPosition="0">
        <references count="1">
          <reference field="1" count="0"/>
        </references>
      </pivotArea>
    </format>
    <format dxfId="46">
      <pivotArea dataOnly="0" labelOnly="1" fieldPosition="0">
        <references count="1">
          <reference field="1" count="0"/>
        </references>
      </pivotArea>
    </format>
    <format dxfId="45">
      <pivotArea collapsedLevelsAreSubtotals="1" fieldPosition="0">
        <references count="2">
          <reference field="4294967294" count="1" selected="0">
            <x v="2"/>
          </reference>
          <reference field="1" count="0"/>
        </references>
      </pivotArea>
    </format>
    <format dxfId="44">
      <pivotArea collapsedLevelsAreSubtotals="1" fieldPosition="0">
        <references count="2">
          <reference field="4294967294" count="1" selected="0">
            <x v="2"/>
          </reference>
          <reference field="1" count="0"/>
        </references>
      </pivotArea>
    </format>
    <format dxfId="43">
      <pivotArea outline="0" collapsedLevelsAreSubtotals="1" fieldPosition="0">
        <references count="1">
          <reference field="4294967294" count="2" selected="0">
            <x v="0"/>
            <x v="1"/>
          </reference>
        </references>
      </pivotArea>
    </format>
    <format dxfId="42">
      <pivotArea field="1" grandRow="1" outline="0" collapsedLevelsAreSubtotals="1" axis="axisRow" fieldPosition="0">
        <references count="1">
          <reference field="4294967294" count="1" selected="0">
            <x v="2"/>
          </reference>
        </references>
      </pivotArea>
    </format>
    <format dxfId="41">
      <pivotArea field="1" grandRow="1" outline="0" collapsedLevelsAreSubtotals="1" axis="axisRow" fieldPosition="0">
        <references count="1">
          <reference field="4294967294" count="1" selected="0">
            <x v="2"/>
          </reference>
        </references>
      </pivotArea>
    </format>
    <format dxfId="40">
      <pivotArea collapsedLevelsAreSubtotals="1" fieldPosition="0">
        <references count="2">
          <reference field="4294967294" count="1" selected="0">
            <x v="2"/>
          </reference>
          <reference field="1" count="0"/>
        </references>
      </pivotArea>
    </format>
    <format dxfId="39">
      <pivotArea outline="0" collapsedLevelsAreSubtotals="1" fieldPosition="0">
        <references count="1">
          <reference field="4294967294" count="1" selected="0">
            <x v="4"/>
          </reference>
        </references>
      </pivotArea>
    </format>
    <format dxfId="38">
      <pivotArea outline="0" collapsedLevelsAreSubtotals="1" fieldPosition="0">
        <references count="1">
          <reference field="4294967294" count="1" selected="0">
            <x v="4"/>
          </reference>
        </references>
      </pivotArea>
    </format>
    <format dxfId="37">
      <pivotArea outline="0" collapsedLevelsAreSubtotals="1" fieldPosition="0">
        <references count="1">
          <reference field="4294967294" count="1" selected="0">
            <x v="4"/>
          </reference>
        </references>
      </pivotArea>
    </format>
    <format dxfId="36">
      <pivotArea outline="0" collapsedLevelsAreSubtotals="1" fieldPosition="0">
        <references count="1">
          <reference field="4294967294" count="1" selected="0">
            <x v="4"/>
          </reference>
        </references>
      </pivotArea>
    </format>
    <format dxfId="35">
      <pivotArea outline="0" collapsedLevelsAreSubtotals="1" fieldPosition="0">
        <references count="1">
          <reference field="4294967294" count="1" selected="0">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name="TablaDinámica4" cacheId="1"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58:B60" firstHeaderRow="1" firstDataRow="1" firstDataCol="1"/>
  <pivotFields count="26">
    <pivotField showAll="0"/>
    <pivotField axis="axisRow" showAll="0">
      <items count="51">
        <item x="0"/>
        <item h="1" x="1"/>
        <item h="1" x="3"/>
        <item h="1" x="4"/>
        <item h="1" x="5"/>
        <item h="1" m="1" x="43"/>
        <item h="1" m="1" x="32"/>
        <item h="1" x="6"/>
        <item h="1" x="7"/>
        <item h="1" x="26"/>
        <item h="1" x="27"/>
        <item h="1" m="1" x="44"/>
        <item h="1" m="1" x="40"/>
        <item h="1" m="1" x="36"/>
        <item h="1" m="1" x="34"/>
        <item h="1" m="1" x="42"/>
        <item h="1" m="1" x="33"/>
        <item h="1" x="8"/>
        <item h="1" x="9"/>
        <item h="1" x="10"/>
        <item h="1" x="11"/>
        <item h="1" m="1" x="46"/>
        <item h="1" x="25"/>
        <item h="1" x="12"/>
        <item h="1" m="1" x="48"/>
        <item h="1" m="1" x="31"/>
        <item h="1" m="1" x="38"/>
        <item h="1" m="1" x="30"/>
        <item h="1" x="13"/>
        <item h="1" x="14"/>
        <item h="1" x="15"/>
        <item h="1" x="16"/>
        <item h="1" x="17"/>
        <item h="1" x="18"/>
        <item h="1" m="1" x="49"/>
        <item h="1" x="24"/>
        <item h="1" m="1" x="39"/>
        <item h="1" m="1" x="35"/>
        <item h="1" m="1" x="45"/>
        <item h="1" m="1" x="37"/>
        <item h="1" x="19"/>
        <item h="1" m="1" x="41"/>
        <item h="1" m="1" x="47"/>
        <item h="1" x="20"/>
        <item h="1" x="21"/>
        <item h="1" x="22"/>
        <item h="1" x="23"/>
        <item h="1" x="28"/>
        <item h="1" x="2"/>
        <item h="1" x="29"/>
        <item t="default"/>
      </items>
    </pivotField>
    <pivotField showAll="0"/>
    <pivotField showAll="0"/>
    <pivotField numFmtId="14" showAll="0"/>
    <pivotField showAll="0"/>
    <pivotField numFmtId="165" showAll="0"/>
    <pivotField numFmtId="165" showAll="0"/>
    <pivotField numFmtId="165" showAll="0"/>
    <pivotField numFmtId="165" showAll="0"/>
    <pivotField numFmtId="10" showAll="0"/>
    <pivotField numFmtId="10" showAll="0"/>
    <pivotField showAll="0"/>
    <pivotField numFmtId="165" showAll="0"/>
    <pivotField numFmtId="167" showAll="0"/>
    <pivotField showAll="0"/>
    <pivotField showAll="0"/>
    <pivotField numFmtId="165" showAll="0"/>
    <pivotField numFmtId="10" showAll="0"/>
    <pivotField numFmtId="165" showAll="0"/>
    <pivotField numFmtId="10" showAll="0"/>
    <pivotField dataField="1" numFmtId="10" showAll="0"/>
    <pivotField showAll="0"/>
    <pivotField showAll="0"/>
    <pivotField showAll="0"/>
    <pivotField showAll="0"/>
  </pivotFields>
  <rowFields count="1">
    <field x="1"/>
  </rowFields>
  <rowItems count="2">
    <i>
      <x/>
    </i>
    <i t="grand">
      <x/>
    </i>
  </rowItems>
  <colItems count="1">
    <i/>
  </colItems>
  <dataFields count="1">
    <dataField name="Suma de % LINEA CONSUMIDA" fld="21" baseField="0" baseItem="0" numFmtId="9"/>
  </dataFields>
  <formats count="3">
    <format dxfId="11">
      <pivotArea dataOnly="0" labelOnly="1" outline="0" axis="axisValues" fieldPosition="0"/>
    </format>
    <format dxfId="10">
      <pivotArea outline="0" collapsedLevelsAreSubtotals="1" fieldPosition="0"/>
    </format>
    <format dxfId="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TablaDinámica1" cacheId="1"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11">
  <location ref="A3:E28" firstHeaderRow="0" firstDataRow="1" firstDataCol="1"/>
  <pivotFields count="26">
    <pivotField showAll="0"/>
    <pivotField axis="axisRow" showAll="0" sortType="descending">
      <items count="51">
        <item x="23"/>
        <item x="22"/>
        <item x="21"/>
        <item x="20"/>
        <item h="1" m="1" x="47"/>
        <item m="1" x="41"/>
        <item x="19"/>
        <item m="1" x="37"/>
        <item m="1" x="45"/>
        <item m="1" x="35"/>
        <item m="1" x="39"/>
        <item h="1" x="24"/>
        <item m="1" x="49"/>
        <item x="18"/>
        <item x="17"/>
        <item x="16"/>
        <item x="15"/>
        <item x="14"/>
        <item x="13"/>
        <item m="1" x="30"/>
        <item h="1" m="1" x="38"/>
        <item h="1" m="1" x="31"/>
        <item h="1" m="1" x="48"/>
        <item x="12"/>
        <item h="1" x="25"/>
        <item m="1" x="46"/>
        <item x="11"/>
        <item x="10"/>
        <item x="9"/>
        <item x="8"/>
        <item m="1" x="33"/>
        <item m="1" x="42"/>
        <item h="1" m="1" x="34"/>
        <item m="1" x="36"/>
        <item h="1" m="1" x="40"/>
        <item h="1" m="1" x="44"/>
        <item h="1" x="27"/>
        <item h="1" x="28"/>
        <item h="1" x="26"/>
        <item h="1" x="29"/>
        <item x="7"/>
        <item x="6"/>
        <item m="1" x="32"/>
        <item m="1" x="43"/>
        <item x="5"/>
        <item x="4"/>
        <item x="3"/>
        <item x="1"/>
        <item x="2"/>
        <item x="0"/>
        <item t="default"/>
      </items>
    </pivotField>
    <pivotField showAll="0"/>
    <pivotField showAll="0"/>
    <pivotField numFmtId="14" showAll="0"/>
    <pivotField showAll="0"/>
    <pivotField dataField="1" numFmtId="165" showAll="0"/>
    <pivotField numFmtId="165" showAll="0"/>
    <pivotField showAll="0"/>
    <pivotField dataField="1" numFmtId="165" showAll="0"/>
    <pivotField showAll="0"/>
    <pivotField numFmtId="10" showAll="0"/>
    <pivotField showAll="0"/>
    <pivotField numFmtId="165" showAll="0"/>
    <pivotField numFmtId="167" showAll="0"/>
    <pivotField showAll="0"/>
    <pivotField showAll="0"/>
    <pivotField dataField="1" numFmtId="165" showAll="0"/>
    <pivotField dataField="1" numFmtId="10" showAll="0"/>
    <pivotField numFmtId="165" showAll="0"/>
    <pivotField numFmtId="10" showAll="0"/>
    <pivotField numFmtId="10" showAll="0"/>
    <pivotField showAll="0"/>
    <pivotField showAll="0"/>
    <pivotField showAll="0"/>
    <pivotField showAll="0"/>
  </pivotFields>
  <rowFields count="1">
    <field x="1"/>
  </rowFields>
  <rowItems count="25">
    <i>
      <x/>
    </i>
    <i>
      <x v="1"/>
    </i>
    <i>
      <x v="2"/>
    </i>
    <i>
      <x v="3"/>
    </i>
    <i>
      <x v="6"/>
    </i>
    <i>
      <x v="13"/>
    </i>
    <i>
      <x v="14"/>
    </i>
    <i>
      <x v="15"/>
    </i>
    <i>
      <x v="16"/>
    </i>
    <i>
      <x v="17"/>
    </i>
    <i>
      <x v="18"/>
    </i>
    <i>
      <x v="23"/>
    </i>
    <i>
      <x v="26"/>
    </i>
    <i>
      <x v="27"/>
    </i>
    <i>
      <x v="28"/>
    </i>
    <i>
      <x v="29"/>
    </i>
    <i>
      <x v="40"/>
    </i>
    <i>
      <x v="41"/>
    </i>
    <i>
      <x v="44"/>
    </i>
    <i>
      <x v="45"/>
    </i>
    <i>
      <x v="46"/>
    </i>
    <i>
      <x v="47"/>
    </i>
    <i>
      <x v="48"/>
    </i>
    <i>
      <x v="49"/>
    </i>
    <i t="grand">
      <x/>
    </i>
  </rowItems>
  <colFields count="1">
    <field x="-2"/>
  </colFields>
  <colItems count="4">
    <i>
      <x/>
    </i>
    <i i="1">
      <x v="1"/>
    </i>
    <i i="2">
      <x v="2"/>
    </i>
    <i i="3">
      <x v="3"/>
    </i>
  </colItems>
  <dataFields count="4">
    <dataField name="Suma de LINEA DEL PRODUCTO ASIGNADA                    (TODOS LOS BANCOS)" fld="6" baseField="0" baseItem="0"/>
    <dataField name="Suma de LINEA DEL PRODUCTO CONSUMIDA                    (OTROS BANCOS)" fld="9" baseField="0" baseItem="0"/>
    <dataField name="Suma de CONSUMIDO BANORTE" fld="17" baseField="0" baseItem="0"/>
    <dataField name="Suma de % CONSUMIDO BANORTE" fld="18" baseField="0" baseItem="0"/>
  </dataFields>
  <formats count="1">
    <format dxfId="49">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 chart="0" format="8" series="1">
      <pivotArea type="data" outline="0" fieldPosition="0">
        <references count="1">
          <reference field="4294967294" count="1" selected="0">
            <x v="2"/>
          </reference>
        </references>
      </pivotArea>
    </chartFormat>
    <chartFormat chart="0" format="9"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TablaDinámica3"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7">
  <location ref="A1:E28" firstHeaderRow="0" firstDataRow="1" firstDataCol="1"/>
  <pivotFields count="7">
    <pivotField axis="axisRow" showAll="0" sortType="descending">
      <items count="27">
        <item x="21"/>
        <item x="20"/>
        <item x="19"/>
        <item x="18"/>
        <item x="17"/>
        <item x="25"/>
        <item x="24"/>
        <item x="16"/>
        <item x="15"/>
        <item x="22"/>
        <item x="14"/>
        <item x="12"/>
        <item x="11"/>
        <item x="10"/>
        <item x="9"/>
        <item x="8"/>
        <item x="13"/>
        <item x="7"/>
        <item x="6"/>
        <item x="5"/>
        <item x="4"/>
        <item x="3"/>
        <item x="2"/>
        <item x="1"/>
        <item x="0"/>
        <item x="23"/>
        <item t="default"/>
      </items>
    </pivotField>
    <pivotField dataField="1" numFmtId="167" showAll="0"/>
    <pivotField dataField="1" numFmtId="167" showAll="0"/>
    <pivotField numFmtId="10" showAll="0"/>
    <pivotField dataField="1" numFmtId="167" showAll="0"/>
    <pivotField numFmtId="10" showAll="0"/>
    <pivotField dataField="1" numFmtId="9" showAll="0"/>
  </pivotFields>
  <rowFields count="1">
    <field x="0"/>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Fields count="1">
    <field x="-2"/>
  </colFields>
  <colItems count="4">
    <i>
      <x/>
    </i>
    <i i="1">
      <x v="1"/>
    </i>
    <i i="2">
      <x v="2"/>
    </i>
    <i i="3">
      <x v="3"/>
    </i>
  </colItems>
  <dataFields count="4">
    <dataField name="Suma de LINEA NAFIN" fld="1" baseField="0" baseItem="0"/>
    <dataField name="Suma de LINEA CONSUMIDA OTROS BANCOS" fld="2" baseField="0" baseItem="0"/>
    <dataField name="Suma de LINEA CONSUMIDA BANORTE" fld="4" baseField="0" baseItem="0"/>
    <dataField name="Suma de % CONSUMIDO TODOS LOS BANCOS" fld="6" baseField="0" baseItem="0" numFmtId="9"/>
  </dataFields>
  <formats count="2">
    <format dxfId="34">
      <pivotArea outline="0" collapsedLevelsAreSubtotals="1" fieldPosition="0">
        <references count="1">
          <reference field="4294967294" count="1" selected="0">
            <x v="3"/>
          </reference>
        </references>
      </pivotArea>
    </format>
    <format dxfId="33">
      <pivotArea outline="0" collapsedLevelsAreSubtotals="1" fieldPosition="0">
        <references count="1">
          <reference field="4294967294" count="1" selected="0">
            <x v="3"/>
          </reference>
        </references>
      </pivotArea>
    </format>
  </formats>
  <chartFormats count="2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2"/>
          </reference>
        </references>
      </pivotArea>
    </chartFormat>
    <chartFormat chart="0" format="27" series="1">
      <pivotArea type="data" outline="0" fieldPosition="0">
        <references count="1">
          <reference field="4294967294" count="1" selected="0">
            <x v="3"/>
          </reference>
        </references>
      </pivotArea>
    </chartFormat>
    <chartFormat chart="0" format="28">
      <pivotArea type="data" outline="0" fieldPosition="0">
        <references count="2">
          <reference field="4294967294" count="1" selected="0">
            <x v="3"/>
          </reference>
          <reference field="0" count="1" selected="0">
            <x v="11"/>
          </reference>
        </references>
      </pivotArea>
    </chartFormat>
    <chartFormat chart="0" format="29">
      <pivotArea type="data" outline="0" fieldPosition="0">
        <references count="2">
          <reference field="4294967294" count="1" selected="0">
            <x v="3"/>
          </reference>
          <reference field="0" count="1" selected="0">
            <x v="24"/>
          </reference>
        </references>
      </pivotArea>
    </chartFormat>
    <chartFormat chart="0" format="30">
      <pivotArea type="data" outline="0" fieldPosition="0">
        <references count="2">
          <reference field="4294967294" count="1" selected="0">
            <x v="3"/>
          </reference>
          <reference field="0" count="1" selected="0">
            <x v="22"/>
          </reference>
        </references>
      </pivotArea>
    </chartFormat>
    <chartFormat chart="0" format="31">
      <pivotArea type="data" outline="0" fieldPosition="0">
        <references count="2">
          <reference field="4294967294" count="1" selected="0">
            <x v="3"/>
          </reference>
          <reference field="0" count="1" selected="0">
            <x v="21"/>
          </reference>
        </references>
      </pivotArea>
    </chartFormat>
    <chartFormat chart="0" format="32">
      <pivotArea type="data" outline="0" fieldPosition="0">
        <references count="2">
          <reference field="4294967294" count="1" selected="0">
            <x v="3"/>
          </reference>
          <reference field="0" count="1" selected="0">
            <x v="20"/>
          </reference>
        </references>
      </pivotArea>
    </chartFormat>
    <chartFormat chart="0" format="35">
      <pivotArea type="data" outline="0" fieldPosition="0">
        <references count="2">
          <reference field="4294967294" count="1" selected="0">
            <x v="3"/>
          </reference>
          <reference field="0" count="1" selected="0">
            <x v="19"/>
          </reference>
        </references>
      </pivotArea>
    </chartFormat>
    <chartFormat chart="0" format="36">
      <pivotArea type="data" outline="0" fieldPosition="0">
        <references count="2">
          <reference field="4294967294" count="1" selected="0">
            <x v="3"/>
          </reference>
          <reference field="0" count="1" selected="0">
            <x v="18"/>
          </reference>
        </references>
      </pivotArea>
    </chartFormat>
    <chartFormat chart="0" format="40">
      <pivotArea type="data" outline="0" fieldPosition="0">
        <references count="2">
          <reference field="4294967294" count="1" selected="0">
            <x v="3"/>
          </reference>
          <reference field="0" count="1" selected="0">
            <x v="17"/>
          </reference>
        </references>
      </pivotArea>
    </chartFormat>
    <chartFormat chart="0" format="41">
      <pivotArea type="data" outline="0" fieldPosition="0">
        <references count="2">
          <reference field="4294967294" count="1" selected="0">
            <x v="3"/>
          </reference>
          <reference field="0" count="1" selected="0">
            <x v="16"/>
          </reference>
        </references>
      </pivotArea>
    </chartFormat>
    <chartFormat chart="0" format="42">
      <pivotArea type="data" outline="0" fieldPosition="0">
        <references count="2">
          <reference field="4294967294" count="1" selected="0">
            <x v="3"/>
          </reference>
          <reference field="0" count="1" selected="0">
            <x v="13"/>
          </reference>
        </references>
      </pivotArea>
    </chartFormat>
    <chartFormat chart="0" format="44">
      <pivotArea type="data" outline="0" fieldPosition="0">
        <references count="2">
          <reference field="4294967294" count="1" selected="0">
            <x v="3"/>
          </reference>
          <reference field="0" count="1" selected="0">
            <x v="12"/>
          </reference>
        </references>
      </pivotArea>
    </chartFormat>
    <chartFormat chart="0" format="48">
      <pivotArea type="data" outline="0" fieldPosition="0">
        <references count="2">
          <reference field="4294967294" count="1" selected="0">
            <x v="3"/>
          </reference>
          <reference field="0" count="1" selected="0">
            <x v="10"/>
          </reference>
        </references>
      </pivotArea>
    </chartFormat>
    <chartFormat chart="0" format="49">
      <pivotArea type="data" outline="0" fieldPosition="0">
        <references count="2">
          <reference field="4294967294" count="1" selected="0">
            <x v="3"/>
          </reference>
          <reference field="0" count="1" selected="0">
            <x v="9"/>
          </reference>
        </references>
      </pivotArea>
    </chartFormat>
    <chartFormat chart="0" format="51">
      <pivotArea type="data" outline="0" fieldPosition="0">
        <references count="2">
          <reference field="4294967294" count="1" selected="0">
            <x v="3"/>
          </reference>
          <reference field="0" count="1" selected="0">
            <x v="6"/>
          </reference>
        </references>
      </pivotArea>
    </chartFormat>
    <chartFormat chart="0" format="53">
      <pivotArea type="data" outline="0" fieldPosition="0">
        <references count="2">
          <reference field="4294967294" count="1" selected="0">
            <x v="3"/>
          </reference>
          <reference field="0" count="1" selected="0">
            <x v="5"/>
          </reference>
        </references>
      </pivotArea>
    </chartFormat>
    <chartFormat chart="0" format="55">
      <pivotArea type="data" outline="0" fieldPosition="0">
        <references count="2">
          <reference field="4294967294" count="1" selected="0">
            <x v="3"/>
          </reference>
          <reference field="0" count="1" selected="0">
            <x v="3"/>
          </reference>
        </references>
      </pivotArea>
    </chartFormat>
    <chartFormat chart="0" format="56">
      <pivotArea type="data" outline="0" fieldPosition="0">
        <references count="2">
          <reference field="4294967294" count="1" selected="0">
            <x v="3"/>
          </reference>
          <reference field="0" count="1" selected="0">
            <x v="2"/>
          </reference>
        </references>
      </pivotArea>
    </chartFormat>
    <chartFormat chart="0" format="57">
      <pivotArea type="data" outline="0" fieldPosition="0">
        <references count="2">
          <reference field="4294967294" count="1" selected="0">
            <x v="3"/>
          </reference>
          <reference field="0" count="1" selected="0">
            <x v="1"/>
          </reference>
        </references>
      </pivotArea>
    </chartFormat>
    <chartFormat chart="0" format="58">
      <pivotArea type="data" outline="0" fieldPosition="0">
        <references count="2">
          <reference field="4294967294" count="1" selected="0">
            <x v="3"/>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TablaDinámica1" cacheId="1"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13:B39" firstHeaderRow="1" firstDataRow="1" firstDataCol="1"/>
  <pivotFields count="26">
    <pivotField showAll="0"/>
    <pivotField axis="axisRow" showAll="0" sortType="ascending">
      <items count="51">
        <item x="0"/>
        <item x="2"/>
        <item x="1"/>
        <item x="3"/>
        <item x="4"/>
        <item x="5"/>
        <item m="1" x="43"/>
        <item m="1" x="32"/>
        <item x="6"/>
        <item x="7"/>
        <item h="1" x="29"/>
        <item h="1" x="26"/>
        <item h="1" x="28"/>
        <item h="1" x="27"/>
        <item h="1" m="1" x="44"/>
        <item h="1" m="1" x="40"/>
        <item m="1" x="36"/>
        <item h="1" m="1" x="34"/>
        <item m="1" x="42"/>
        <item m="1" x="33"/>
        <item x="8"/>
        <item x="9"/>
        <item x="10"/>
        <item x="11"/>
        <item m="1" x="46"/>
        <item h="1" x="25"/>
        <item x="12"/>
        <item h="1" m="1" x="48"/>
        <item h="1" m="1" x="31"/>
        <item h="1" m="1" x="38"/>
        <item m="1" x="30"/>
        <item x="13"/>
        <item x="14"/>
        <item x="15"/>
        <item x="16"/>
        <item x="17"/>
        <item x="18"/>
        <item m="1" x="49"/>
        <item x="24"/>
        <item m="1" x="39"/>
        <item m="1" x="35"/>
        <item m="1" x="45"/>
        <item m="1" x="37"/>
        <item x="19"/>
        <item m="1" x="41"/>
        <item h="1" m="1" x="47"/>
        <item x="20"/>
        <item x="21"/>
        <item x="22"/>
        <item x="23"/>
        <item t="default"/>
      </items>
    </pivotField>
    <pivotField showAll="0"/>
    <pivotField showAll="0"/>
    <pivotField numFmtId="14" showAll="0"/>
    <pivotField showAll="0"/>
    <pivotField numFmtId="165" showAll="0"/>
    <pivotField numFmtId="165" showAll="0"/>
    <pivotField showAll="0"/>
    <pivotField numFmtId="165" showAll="0"/>
    <pivotField showAll="0"/>
    <pivotField numFmtId="10" showAll="0"/>
    <pivotField showAll="0"/>
    <pivotField numFmtId="165" showAll="0"/>
    <pivotField numFmtId="167" showAll="0"/>
    <pivotField showAll="0"/>
    <pivotField showAll="0"/>
    <pivotField numFmtId="165" showAll="0"/>
    <pivotField numFmtId="10" showAll="0"/>
    <pivotField dataField="1" numFmtId="165" showAll="0"/>
    <pivotField numFmtId="10" showAll="0"/>
    <pivotField numFmtId="10" showAll="0"/>
    <pivotField showAll="0"/>
    <pivotField showAll="0"/>
    <pivotField showAll="0"/>
    <pivotField showAll="0"/>
  </pivotFields>
  <rowFields count="1">
    <field x="1"/>
  </rowFields>
  <rowItems count="26">
    <i>
      <x/>
    </i>
    <i>
      <x v="1"/>
    </i>
    <i>
      <x v="2"/>
    </i>
    <i>
      <x v="3"/>
    </i>
    <i>
      <x v="4"/>
    </i>
    <i>
      <x v="5"/>
    </i>
    <i>
      <x v="8"/>
    </i>
    <i>
      <x v="9"/>
    </i>
    <i>
      <x v="20"/>
    </i>
    <i>
      <x v="21"/>
    </i>
    <i>
      <x v="22"/>
    </i>
    <i>
      <x v="23"/>
    </i>
    <i>
      <x v="26"/>
    </i>
    <i>
      <x v="31"/>
    </i>
    <i>
      <x v="32"/>
    </i>
    <i>
      <x v="33"/>
    </i>
    <i>
      <x v="34"/>
    </i>
    <i>
      <x v="35"/>
    </i>
    <i>
      <x v="36"/>
    </i>
    <i>
      <x v="38"/>
    </i>
    <i>
      <x v="43"/>
    </i>
    <i>
      <x v="46"/>
    </i>
    <i>
      <x v="47"/>
    </i>
    <i>
      <x v="48"/>
    </i>
    <i>
      <x v="49"/>
    </i>
    <i t="grand">
      <x/>
    </i>
  </rowItems>
  <colItems count="1">
    <i/>
  </colItems>
  <dataFields count="1">
    <dataField name="Suma de BOLSA_x000a_DISPONIBLE" fld="19" baseField="0" baseItem="0"/>
  </dataFields>
  <formats count="7">
    <format dxfId="18">
      <pivotArea type="all" dataOnly="0" outline="0" fieldPosition="0"/>
    </format>
    <format dxfId="17">
      <pivotArea outline="0" collapsedLevelsAreSubtotals="1" fieldPosition="0"/>
    </format>
    <format dxfId="16">
      <pivotArea field="1" type="button" dataOnly="0" labelOnly="1" outline="0" axis="axisRow" fieldPosition="0"/>
    </format>
    <format dxfId="15">
      <pivotArea dataOnly="0" labelOnly="1" fieldPosition="0">
        <references count="1">
          <reference field="1" count="0"/>
        </references>
      </pivotArea>
    </format>
    <format dxfId="14">
      <pivotArea dataOnly="0" labelOnly="1" grandRow="1" outline="0" fieldPosition="0"/>
    </format>
    <format dxfId="13">
      <pivotArea dataOnly="0" labelOnly="1" outline="0" axis="axisValues" fieldPosition="0"/>
    </format>
    <format dxfId="12">
      <pivotArea collapsedLevelsAreSubtotals="1" fieldPosition="0">
        <references count="1">
          <reference field="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TablaDinámica2" cacheId="1"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66:B71" firstHeaderRow="1" firstDataRow="1" firstDataCol="1"/>
  <pivotFields count="26">
    <pivotField showAll="0"/>
    <pivotField axis="axisRow" showAll="0">
      <items count="51">
        <item h="1" x="0"/>
        <item h="1" x="1"/>
        <item h="1" x="3"/>
        <item h="1" x="4"/>
        <item h="1" x="5"/>
        <item h="1" m="1" x="43"/>
        <item h="1" m="1" x="32"/>
        <item h="1" x="6"/>
        <item h="1" x="7"/>
        <item x="26"/>
        <item x="27"/>
        <item m="1" x="44"/>
        <item m="1" x="40"/>
        <item h="1" m="1" x="36"/>
        <item m="1" x="34"/>
        <item h="1" m="1" x="42"/>
        <item h="1" m="1" x="33"/>
        <item h="1" x="8"/>
        <item h="1" x="9"/>
        <item h="1" x="10"/>
        <item h="1" x="11"/>
        <item h="1" m="1" x="46"/>
        <item x="25"/>
        <item h="1" x="12"/>
        <item m="1" x="48"/>
        <item m="1" x="31"/>
        <item m="1" x="38"/>
        <item h="1" m="1" x="30"/>
        <item h="1" x="13"/>
        <item h="1" x="14"/>
        <item h="1" x="15"/>
        <item h="1" x="16"/>
        <item h="1" x="17"/>
        <item h="1" x="18"/>
        <item h="1" m="1" x="49"/>
        <item h="1" x="24"/>
        <item h="1" m="1" x="39"/>
        <item h="1" m="1" x="35"/>
        <item h="1" m="1" x="45"/>
        <item h="1" m="1" x="37"/>
        <item h="1" x="19"/>
        <item h="1" m="1" x="41"/>
        <item m="1" x="47"/>
        <item h="1" x="20"/>
        <item h="1" x="21"/>
        <item h="1" x="22"/>
        <item h="1" x="23"/>
        <item x="28"/>
        <item h="1" x="2"/>
        <item h="1" x="29"/>
        <item t="default"/>
      </items>
    </pivotField>
    <pivotField showAll="0"/>
    <pivotField showAll="0"/>
    <pivotField numFmtId="14" showAll="0"/>
    <pivotField showAll="0"/>
    <pivotField numFmtId="165" showAll="0"/>
    <pivotField numFmtId="165" showAll="0"/>
    <pivotField showAll="0"/>
    <pivotField numFmtId="165" showAll="0"/>
    <pivotField showAll="0"/>
    <pivotField numFmtId="10" showAll="0"/>
    <pivotField showAll="0"/>
    <pivotField numFmtId="165" showAll="0"/>
    <pivotField numFmtId="167" showAll="0"/>
    <pivotField showAll="0"/>
    <pivotField showAll="0"/>
    <pivotField numFmtId="165" showAll="0"/>
    <pivotField numFmtId="10" showAll="0"/>
    <pivotField dataField="1" numFmtId="165" showAll="0"/>
    <pivotField numFmtId="10" showAll="0"/>
    <pivotField numFmtId="10" showAll="0"/>
    <pivotField showAll="0"/>
    <pivotField showAll="0"/>
    <pivotField showAll="0"/>
    <pivotField showAll="0"/>
  </pivotFields>
  <rowFields count="1">
    <field x="1"/>
  </rowFields>
  <rowItems count="5">
    <i>
      <x v="9"/>
    </i>
    <i>
      <x v="10"/>
    </i>
    <i>
      <x v="22"/>
    </i>
    <i>
      <x v="47"/>
    </i>
    <i t="grand">
      <x/>
    </i>
  </rowItems>
  <colItems count="1">
    <i/>
  </colItems>
  <dataFields count="1">
    <dataField name="Suma de BOLSA_x000a_DISPONIBLE" fld="19" baseField="0" baseItem="0" numFmtId="164"/>
  </dataFields>
  <formats count="8">
    <format dxfId="26">
      <pivotArea type="all" dataOnly="0" outline="0" fieldPosition="0"/>
    </format>
    <format dxfId="25">
      <pivotArea outline="0" collapsedLevelsAreSubtotals="1" fieldPosition="0"/>
    </format>
    <format dxfId="24">
      <pivotArea field="1" type="button" dataOnly="0" labelOnly="1" outline="0" axis="axisRow" fieldPosition="0"/>
    </format>
    <format dxfId="23">
      <pivotArea dataOnly="0" labelOnly="1" fieldPosition="0">
        <references count="1">
          <reference field="1" count="0"/>
        </references>
      </pivotArea>
    </format>
    <format dxfId="22">
      <pivotArea dataOnly="0" labelOnly="1" grandRow="1" outline="0" fieldPosition="0"/>
    </format>
    <format dxfId="21">
      <pivotArea dataOnly="0" labelOnly="1" outline="0" axis="axisValues" fieldPosition="0"/>
    </format>
    <format dxfId="20">
      <pivotArea outline="0" collapsedLevelsAreSubtotals="1" fieldPosition="0"/>
    </format>
    <format dxfId="19">
      <pivotArea collapsedLevelsAreSubtotals="1" fieldPosition="0">
        <references count="1">
          <reference field="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TablaDinámica3" cacheId="1"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3:B5" firstHeaderRow="1" firstDataRow="1" firstDataCol="1"/>
  <pivotFields count="26">
    <pivotField showAll="0"/>
    <pivotField axis="axisRow" showAll="0">
      <items count="51">
        <item x="0"/>
        <item h="1" x="1"/>
        <item h="1" x="3"/>
        <item h="1" x="4"/>
        <item h="1" x="5"/>
        <item h="1" m="1" x="43"/>
        <item h="1" m="1" x="32"/>
        <item h="1" x="6"/>
        <item h="1" x="7"/>
        <item h="1" x="26"/>
        <item h="1" x="27"/>
        <item h="1" m="1" x="44"/>
        <item h="1" m="1" x="40"/>
        <item h="1" m="1" x="36"/>
        <item h="1" m="1" x="34"/>
        <item h="1" m="1" x="42"/>
        <item h="1" m="1" x="33"/>
        <item h="1" x="8"/>
        <item h="1" x="9"/>
        <item h="1" x="10"/>
        <item h="1" x="11"/>
        <item h="1" m="1" x="46"/>
        <item h="1" x="25"/>
        <item h="1" x="12"/>
        <item h="1" m="1" x="48"/>
        <item h="1" m="1" x="31"/>
        <item h="1" m="1" x="38"/>
        <item h="1" m="1" x="30"/>
        <item h="1" x="13"/>
        <item h="1" x="14"/>
        <item h="1" x="15"/>
        <item h="1" x="16"/>
        <item h="1" x="17"/>
        <item h="1" x="18"/>
        <item h="1" m="1" x="49"/>
        <item h="1" x="24"/>
        <item h="1" m="1" x="39"/>
        <item h="1" m="1" x="35"/>
        <item h="1" m="1" x="45"/>
        <item h="1" m="1" x="37"/>
        <item h="1" x="19"/>
        <item h="1" m="1" x="41"/>
        <item h="1" m="1" x="47"/>
        <item h="1" x="20"/>
        <item h="1" x="21"/>
        <item h="1" x="22"/>
        <item h="1" x="23"/>
        <item h="1" x="28"/>
        <item h="1" x="2"/>
        <item h="1" x="29"/>
        <item t="default"/>
      </items>
    </pivotField>
    <pivotField showAll="0"/>
    <pivotField showAll="0"/>
    <pivotField numFmtId="14" showAll="0"/>
    <pivotField showAll="0"/>
    <pivotField numFmtId="165" showAll="0"/>
    <pivotField numFmtId="165" showAll="0"/>
    <pivotField numFmtId="165" showAll="0"/>
    <pivotField numFmtId="165" showAll="0"/>
    <pivotField numFmtId="10" showAll="0"/>
    <pivotField numFmtId="10" showAll="0"/>
    <pivotField showAll="0"/>
    <pivotField numFmtId="165" showAll="0"/>
    <pivotField numFmtId="167" showAll="0"/>
    <pivotField showAll="0"/>
    <pivotField showAll="0"/>
    <pivotField numFmtId="165" showAll="0"/>
    <pivotField numFmtId="10" showAll="0"/>
    <pivotField dataField="1" numFmtId="165" showAll="0"/>
    <pivotField numFmtId="10" showAll="0"/>
    <pivotField numFmtId="10" showAll="0"/>
    <pivotField showAll="0"/>
    <pivotField showAll="0"/>
    <pivotField showAll="0"/>
    <pivotField showAll="0"/>
  </pivotFields>
  <rowFields count="1">
    <field x="1"/>
  </rowFields>
  <rowItems count="2">
    <i>
      <x/>
    </i>
    <i t="grand">
      <x/>
    </i>
  </rowItems>
  <colItems count="1">
    <i/>
  </colItems>
  <dataFields count="1">
    <dataField name="Suma de BOLSA_x000a_DISPONIBLE" fld="19" baseField="0" baseItem="0" numFmtId="167"/>
  </dataFields>
  <formats count="2">
    <format dxfId="1">
      <pivotArea outline="0" collapsedLevelsAreSubtotals="1" fieldPosition="0"/>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TablaDinámica7" cacheId="1"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221:B223" firstHeaderRow="1" firstDataRow="1" firstDataCol="1"/>
  <pivotFields count="26">
    <pivotField showAll="0"/>
    <pivotField axis="axisRow" showAll="0">
      <items count="51">
        <item x="0"/>
        <item h="1" x="1"/>
        <item h="1" x="3"/>
        <item h="1" x="4"/>
        <item h="1" x="5"/>
        <item h="1" m="1" x="43"/>
        <item h="1" m="1" x="32"/>
        <item h="1" x="6"/>
        <item h="1" x="7"/>
        <item h="1" x="26"/>
        <item h="1" x="27"/>
        <item h="1" m="1" x="44"/>
        <item h="1" m="1" x="40"/>
        <item h="1" m="1" x="36"/>
        <item h="1" m="1" x="34"/>
        <item h="1" m="1" x="42"/>
        <item h="1" m="1" x="33"/>
        <item h="1" x="8"/>
        <item h="1" x="9"/>
        <item h="1" x="10"/>
        <item h="1" x="11"/>
        <item h="1" m="1" x="46"/>
        <item h="1" x="25"/>
        <item h="1" x="12"/>
        <item h="1" m="1" x="48"/>
        <item h="1" m="1" x="31"/>
        <item h="1" m="1" x="38"/>
        <item h="1" m="1" x="30"/>
        <item h="1" x="13"/>
        <item h="1" x="14"/>
        <item h="1" x="15"/>
        <item h="1" x="16"/>
        <item h="1" x="17"/>
        <item h="1" x="18"/>
        <item h="1" m="1" x="49"/>
        <item h="1" x="24"/>
        <item h="1" m="1" x="39"/>
        <item h="1" m="1" x="35"/>
        <item h="1" m="1" x="45"/>
        <item h="1" m="1" x="37"/>
        <item h="1" x="19"/>
        <item h="1" m="1" x="41"/>
        <item h="1" m="1" x="47"/>
        <item h="1" x="20"/>
        <item h="1" x="21"/>
        <item h="1" x="22"/>
        <item h="1" x="23"/>
        <item h="1" x="28"/>
        <item h="1" x="2"/>
        <item h="1" x="29"/>
        <item t="default"/>
      </items>
    </pivotField>
    <pivotField showAll="0"/>
    <pivotField showAll="0"/>
    <pivotField numFmtId="14" showAll="0"/>
    <pivotField showAll="0"/>
    <pivotField numFmtId="165" showAll="0"/>
    <pivotField numFmtId="165" showAll="0"/>
    <pivotField numFmtId="165" showAll="0"/>
    <pivotField numFmtId="165" showAll="0"/>
    <pivotField numFmtId="10" showAll="0"/>
    <pivotField numFmtId="10" showAll="0"/>
    <pivotField showAll="0"/>
    <pivotField numFmtId="165" showAll="0"/>
    <pivotField numFmtId="167" showAll="0"/>
    <pivotField showAll="0"/>
    <pivotField showAll="0"/>
    <pivotField numFmtId="165" showAll="0"/>
    <pivotField numFmtId="10" showAll="0"/>
    <pivotField dataField="1" numFmtId="165" showAll="0"/>
    <pivotField numFmtId="10" showAll="0"/>
    <pivotField numFmtId="10" showAll="0"/>
    <pivotField showAll="0"/>
    <pivotField showAll="0"/>
    <pivotField showAll="0"/>
    <pivotField showAll="0"/>
  </pivotFields>
  <rowFields count="1">
    <field x="1"/>
  </rowFields>
  <rowItems count="2">
    <i>
      <x/>
    </i>
    <i t="grand">
      <x/>
    </i>
  </rowItems>
  <colItems count="1">
    <i/>
  </colItems>
  <dataFields count="1">
    <dataField name="Suma de BOLSA_x000a_DISPONIBLE" fld="19" baseField="0" baseItem="0" numFmtId="167"/>
  </dataFields>
  <formats count="2">
    <format dxfId="3">
      <pivotArea outline="0" collapsedLevelsAreSubtotals="1" fieldPosition="0"/>
    </format>
    <format dxfId="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TablaDinámica6" cacheId="1"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chartFormat="14">
  <location ref="A167:D169" firstHeaderRow="0" firstDataRow="1" firstDataCol="1"/>
  <pivotFields count="26">
    <pivotField showAll="0"/>
    <pivotField axis="axisRow" showAll="0">
      <items count="51">
        <item x="0"/>
        <item h="1" x="1"/>
        <item h="1" x="3"/>
        <item h="1" x="4"/>
        <item h="1" x="5"/>
        <item h="1" m="1" x="43"/>
        <item h="1" m="1" x="32"/>
        <item h="1" x="6"/>
        <item h="1" x="7"/>
        <item h="1" x="26"/>
        <item h="1" x="27"/>
        <item h="1" m="1" x="44"/>
        <item h="1" m="1" x="40"/>
        <item h="1" m="1" x="36"/>
        <item h="1" m="1" x="34"/>
        <item h="1" m="1" x="42"/>
        <item h="1" m="1" x="33"/>
        <item h="1" x="8"/>
        <item h="1" x="9"/>
        <item h="1" x="10"/>
        <item h="1" x="11"/>
        <item h="1" m="1" x="46"/>
        <item h="1" x="25"/>
        <item h="1" x="12"/>
        <item h="1" m="1" x="48"/>
        <item h="1" m="1" x="31"/>
        <item h="1" m="1" x="38"/>
        <item h="1" m="1" x="30"/>
        <item h="1" x="13"/>
        <item h="1" x="14"/>
        <item h="1" x="15"/>
        <item h="1" x="16"/>
        <item h="1" x="17"/>
        <item h="1" x="18"/>
        <item h="1" m="1" x="49"/>
        <item h="1" x="24"/>
        <item h="1" m="1" x="39"/>
        <item h="1" m="1" x="35"/>
        <item h="1" m="1" x="45"/>
        <item h="1" m="1" x="37"/>
        <item h="1" x="19"/>
        <item h="1" m="1" x="41"/>
        <item h="1" m="1" x="47"/>
        <item h="1" x="20"/>
        <item h="1" x="21"/>
        <item h="1" x="22"/>
        <item h="1" x="23"/>
        <item h="1" x="28"/>
        <item h="1" x="2"/>
        <item h="1" x="29"/>
        <item t="default"/>
      </items>
    </pivotField>
    <pivotField showAll="0"/>
    <pivotField showAll="0"/>
    <pivotField numFmtId="14" showAll="0"/>
    <pivotField showAll="0"/>
    <pivotField dataField="1" numFmtId="165" showAll="0"/>
    <pivotField numFmtId="165" showAll="0"/>
    <pivotField numFmtId="165" showAll="0"/>
    <pivotField dataField="1" numFmtId="165" showAll="0"/>
    <pivotField numFmtId="10" showAll="0"/>
    <pivotField numFmtId="10" showAll="0"/>
    <pivotField showAll="0"/>
    <pivotField numFmtId="165" showAll="0"/>
    <pivotField numFmtId="167" showAll="0"/>
    <pivotField showAll="0"/>
    <pivotField showAll="0"/>
    <pivotField dataField="1" numFmtId="165" showAll="0"/>
    <pivotField numFmtId="10" showAll="0"/>
    <pivotField numFmtId="165" showAll="0"/>
    <pivotField numFmtId="10" showAll="0"/>
    <pivotField numFmtId="10" showAll="0"/>
    <pivotField showAll="0"/>
    <pivotField showAll="0"/>
    <pivotField showAll="0"/>
    <pivotField showAll="0"/>
  </pivotFields>
  <rowFields count="1">
    <field x="1"/>
  </rowFields>
  <rowItems count="2">
    <i>
      <x/>
    </i>
    <i t="grand">
      <x/>
    </i>
  </rowItems>
  <colFields count="1">
    <field x="-2"/>
  </colFields>
  <colItems count="3">
    <i>
      <x/>
    </i>
    <i i="1">
      <x v="1"/>
    </i>
    <i i="2">
      <x v="2"/>
    </i>
  </colItems>
  <dataFields count="3">
    <dataField name="Suma de LINEA DEL PRODUCTO ASIGNADA                    (TODOS LOS BANCOS)" fld="6" baseField="0" baseItem="0"/>
    <dataField name="Suma de CONSUMIDO BANORTE" fld="17" baseField="0" baseItem="0"/>
    <dataField name="Suma de LINEA DEL PRODUCTO CONSUMIDA                    (OTROS BANCOS)" fld="9" baseField="0" baseItem="0"/>
  </dataFields>
  <formats count="2">
    <format dxfId="5">
      <pivotArea outline="0" collapsedLevelsAreSubtotals="1" fieldPosition="0"/>
    </format>
    <format dxfId="4">
      <pivotArea dataOnly="0" labelOnly="1" outline="0" axis="axisValues" fieldPosition="0"/>
    </format>
  </formats>
  <chartFormats count="8">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5" format="3"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2"/>
          </reference>
        </references>
      </pivotArea>
    </chartFormat>
    <chartFormat chart="12" format="17" series="1">
      <pivotArea type="data" outline="0" fieldPosition="0">
        <references count="1">
          <reference field="4294967294" count="1" selected="0">
            <x v="1"/>
          </reference>
        </references>
      </pivotArea>
    </chartFormat>
    <chartFormat chart="12" format="18" series="1">
      <pivotArea type="data" outline="0" fieldPosition="0">
        <references count="1">
          <reference field="4294967294" count="1" selected="0">
            <x v="2"/>
          </reference>
        </references>
      </pivotArea>
    </chartFormat>
    <chartFormat chart="12" format="1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name="TablaDinámica5" cacheId="1"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112:B114" firstHeaderRow="1" firstDataRow="1" firstDataCol="1"/>
  <pivotFields count="26">
    <pivotField showAll="0"/>
    <pivotField axis="axisRow" showAll="0">
      <items count="51">
        <item x="0"/>
        <item h="1" x="1"/>
        <item h="1" x="3"/>
        <item h="1" x="4"/>
        <item h="1" x="5"/>
        <item h="1" m="1" x="43"/>
        <item h="1" m="1" x="32"/>
        <item h="1" x="6"/>
        <item h="1" x="7"/>
        <item h="1" x="26"/>
        <item h="1" x="27"/>
        <item h="1" m="1" x="44"/>
        <item h="1" m="1" x="40"/>
        <item h="1" m="1" x="36"/>
        <item h="1" m="1" x="34"/>
        <item h="1" m="1" x="42"/>
        <item h="1" m="1" x="33"/>
        <item h="1" x="8"/>
        <item h="1" x="9"/>
        <item h="1" x="10"/>
        <item h="1" x="11"/>
        <item h="1" m="1" x="46"/>
        <item h="1" x="25"/>
        <item h="1" x="12"/>
        <item h="1" m="1" x="48"/>
        <item h="1" m="1" x="31"/>
        <item h="1" m="1" x="38"/>
        <item h="1" m="1" x="30"/>
        <item h="1" x="13"/>
        <item h="1" x="14"/>
        <item h="1" x="15"/>
        <item h="1" x="16"/>
        <item h="1" x="17"/>
        <item h="1" x="18"/>
        <item h="1" m="1" x="49"/>
        <item h="1" x="24"/>
        <item h="1" m="1" x="39"/>
        <item h="1" m="1" x="35"/>
        <item h="1" m="1" x="45"/>
        <item h="1" m="1" x="37"/>
        <item h="1" x="19"/>
        <item h="1" m="1" x="41"/>
        <item h="1" m="1" x="47"/>
        <item h="1" x="20"/>
        <item h="1" x="21"/>
        <item h="1" x="22"/>
        <item h="1" x="23"/>
        <item h="1" x="28"/>
        <item h="1" x="2"/>
        <item h="1" x="29"/>
        <item t="default"/>
      </items>
    </pivotField>
    <pivotField showAll="0"/>
    <pivotField showAll="0"/>
    <pivotField numFmtId="14" showAll="0"/>
    <pivotField showAll="0"/>
    <pivotField numFmtId="165" showAll="0"/>
    <pivotField numFmtId="165" showAll="0"/>
    <pivotField numFmtId="165" showAll="0"/>
    <pivotField numFmtId="165" showAll="0"/>
    <pivotField numFmtId="10" showAll="0"/>
    <pivotField numFmtId="10" showAll="0"/>
    <pivotField showAll="0"/>
    <pivotField numFmtId="165" showAll="0"/>
    <pivotField numFmtId="167" showAll="0"/>
    <pivotField showAll="0"/>
    <pivotField showAll="0"/>
    <pivotField numFmtId="165" showAll="0"/>
    <pivotField numFmtId="10" showAll="0"/>
    <pivotField numFmtId="165" showAll="0"/>
    <pivotField dataField="1" numFmtId="10" showAll="0"/>
    <pivotField numFmtId="10" showAll="0"/>
    <pivotField showAll="0"/>
    <pivotField showAll="0"/>
    <pivotField showAll="0"/>
    <pivotField showAll="0"/>
  </pivotFields>
  <rowFields count="1">
    <field x="1"/>
  </rowFields>
  <rowItems count="2">
    <i>
      <x/>
    </i>
    <i t="grand">
      <x/>
    </i>
  </rowItems>
  <colItems count="1">
    <i/>
  </colItems>
  <dataFields count="1">
    <dataField name="Suma de % LINEA DISPONIBLE" fld="20" baseField="0" baseItem="0"/>
  </dataFields>
  <formats count="3">
    <format dxfId="8">
      <pivotArea dataOnly="0" labelOnly="1" outline="0" axis="axisValues" fieldPosition="0"/>
    </format>
    <format dxfId="7">
      <pivotArea outline="0" collapsedLevelsAreSubtotals="1" fieldPosition="0"/>
    </format>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8.xml"/><Relationship Id="rId7" Type="http://schemas.openxmlformats.org/officeDocument/2006/relationships/drawing" Target="../drawings/drawing6.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printerSettings" Target="../printerSettings/printerSettings6.bin"/><Relationship Id="rId5" Type="http://schemas.openxmlformats.org/officeDocument/2006/relationships/pivotTable" Target="../pivotTables/pivotTable10.xml"/><Relationship Id="rId4"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AR30"/>
  <sheetViews>
    <sheetView tabSelected="1" zoomScale="85" zoomScaleNormal="85" workbookViewId="0">
      <pane ySplit="2" topLeftCell="A3" activePane="bottomLeft" state="frozen"/>
      <selection activeCell="M29" sqref="M29"/>
      <selection pane="bottomLeft" activeCell="E7" sqref="E7"/>
    </sheetView>
  </sheetViews>
  <sheetFormatPr baseColWidth="10" defaultColWidth="0" defaultRowHeight="13" x14ac:dyDescent="0.3"/>
  <cols>
    <col min="1" max="1" width="3.81640625" style="1" customWidth="1"/>
    <col min="2" max="2" width="40" style="26" customWidth="1"/>
    <col min="3" max="3" width="18.26953125" style="4" customWidth="1"/>
    <col min="4" max="4" width="5.7265625" style="5" customWidth="1"/>
    <col min="5" max="5" width="25.81640625" style="6" customWidth="1"/>
    <col min="6" max="6" width="5.7265625" style="3" customWidth="1"/>
    <col min="7" max="7" width="18.81640625" style="3" hidden="1" customWidth="1"/>
    <col min="8" max="8" width="15.81640625" style="3" hidden="1" customWidth="1"/>
    <col min="9" max="9" width="15.54296875" style="3" hidden="1" customWidth="1"/>
    <col min="10" max="10" width="20.1796875" style="3" hidden="1" customWidth="1"/>
    <col min="11" max="11" width="17.453125" style="3" hidden="1" customWidth="1"/>
    <col min="12" max="12" width="14.453125" style="3" hidden="1" customWidth="1"/>
    <col min="13" max="13" width="16.26953125" style="3" hidden="1" customWidth="1"/>
    <col min="14" max="14" width="17.54296875" style="3" hidden="1" customWidth="1"/>
    <col min="15" max="15" width="15.81640625" style="3" hidden="1" customWidth="1"/>
    <col min="16" max="16" width="0" style="3" hidden="1" customWidth="1"/>
    <col min="17" max="17" width="18.81640625" style="3" hidden="1" customWidth="1"/>
    <col min="18" max="18" width="20.26953125" style="3" hidden="1" customWidth="1"/>
    <col min="19" max="20" width="0" style="3" hidden="1" customWidth="1"/>
    <col min="21" max="21" width="5.7265625" style="3" hidden="1" customWidth="1"/>
    <col min="22" max="22" width="24.7265625" style="3" hidden="1" customWidth="1"/>
    <col min="23" max="23" width="0" style="3" hidden="1" customWidth="1"/>
    <col min="24" max="24" width="18.81640625" style="3" hidden="1" customWidth="1"/>
    <col min="25" max="25" width="15.81640625" style="3" hidden="1" customWidth="1"/>
    <col min="26" max="26" width="15.54296875" style="3" hidden="1" customWidth="1"/>
    <col min="27" max="27" width="20.1796875" style="3" hidden="1" customWidth="1"/>
    <col min="28" max="28" width="17.453125" style="3" hidden="1" customWidth="1"/>
    <col min="29" max="29" width="14.453125" style="3" hidden="1" customWidth="1"/>
    <col min="30" max="30" width="16.26953125" style="3" hidden="1" customWidth="1"/>
    <col min="31" max="31" width="17.54296875" style="3" hidden="1" customWidth="1"/>
    <col min="32" max="32" width="15.81640625" style="3" hidden="1" customWidth="1"/>
    <col min="33" max="33" width="0" style="3" hidden="1" customWidth="1"/>
    <col min="34" max="34" width="18.81640625" style="3" hidden="1" customWidth="1"/>
    <col min="35" max="35" width="20.26953125" style="3" hidden="1" customWidth="1"/>
    <col min="36" max="37" width="0" style="3" hidden="1" customWidth="1"/>
    <col min="38" max="38" width="5.7265625" style="3" hidden="1" customWidth="1"/>
    <col min="39" max="39" width="24.7265625" style="3" hidden="1" customWidth="1"/>
    <col min="40" max="40" width="0" style="3" hidden="1" customWidth="1"/>
    <col min="41" max="41" width="24.7265625" style="3" hidden="1" customWidth="1"/>
    <col min="42" max="42" width="0" style="3" hidden="1" customWidth="1"/>
    <col min="43" max="43" width="24.7265625" style="3" hidden="1" customWidth="1"/>
    <col min="44" max="44" width="0" style="3" hidden="1" customWidth="1"/>
    <col min="45" max="16384" width="11.453125" style="3" hidden="1"/>
  </cols>
  <sheetData>
    <row r="1" spans="1:5" ht="49.5" customHeight="1" x14ac:dyDescent="0.3">
      <c r="B1" s="2" t="s">
        <v>0</v>
      </c>
    </row>
    <row r="2" spans="1:5" s="11" customFormat="1" ht="41.25" customHeight="1" x14ac:dyDescent="0.3">
      <c r="A2" s="7" t="s">
        <v>1</v>
      </c>
      <c r="B2" s="7" t="s">
        <v>2</v>
      </c>
      <c r="C2" s="8" t="s">
        <v>3</v>
      </c>
      <c r="D2" s="9" t="s">
        <v>4</v>
      </c>
      <c r="E2" s="10" t="s">
        <v>5</v>
      </c>
    </row>
    <row r="3" spans="1:5" s="17" customFormat="1" ht="18" customHeight="1" x14ac:dyDescent="0.35">
      <c r="A3" s="12">
        <v>1</v>
      </c>
      <c r="B3" s="13" t="s">
        <v>6</v>
      </c>
      <c r="C3" s="14">
        <v>71135831</v>
      </c>
      <c r="D3" s="15">
        <v>3</v>
      </c>
      <c r="E3" s="16" t="s">
        <v>142</v>
      </c>
    </row>
    <row r="4" spans="1:5" s="17" customFormat="1" ht="18" customHeight="1" x14ac:dyDescent="0.35">
      <c r="A4" s="12">
        <v>2</v>
      </c>
      <c r="B4" s="13" t="s">
        <v>7</v>
      </c>
      <c r="C4" s="14">
        <v>33867900</v>
      </c>
      <c r="D4" s="15">
        <v>2</v>
      </c>
      <c r="E4" s="16" t="s">
        <v>141</v>
      </c>
    </row>
    <row r="5" spans="1:5" s="17" customFormat="1" ht="18" customHeight="1" x14ac:dyDescent="0.35">
      <c r="A5" s="12">
        <v>3</v>
      </c>
      <c r="B5" s="13" t="s">
        <v>137</v>
      </c>
      <c r="C5" s="14">
        <v>32085244.939999998</v>
      </c>
      <c r="D5" s="15">
        <v>2</v>
      </c>
      <c r="E5" s="16" t="s">
        <v>141</v>
      </c>
    </row>
    <row r="6" spans="1:5" s="19" customFormat="1" ht="18" customHeight="1" x14ac:dyDescent="0.35">
      <c r="A6" s="12">
        <v>4</v>
      </c>
      <c r="B6" s="13" t="s">
        <v>12</v>
      </c>
      <c r="C6" s="14">
        <v>27357420.229999989</v>
      </c>
      <c r="D6" s="15">
        <v>2</v>
      </c>
      <c r="E6" s="18" t="s">
        <v>141</v>
      </c>
    </row>
    <row r="7" spans="1:5" s="17" customFormat="1" ht="18" customHeight="1" x14ac:dyDescent="0.35">
      <c r="A7" s="12">
        <v>5</v>
      </c>
      <c r="B7" s="13" t="s">
        <v>32</v>
      </c>
      <c r="C7" s="14">
        <v>4418600</v>
      </c>
      <c r="D7" s="15">
        <v>2</v>
      </c>
      <c r="E7" s="16" t="s">
        <v>141</v>
      </c>
    </row>
    <row r="8" spans="1:5" s="17" customFormat="1" ht="18" customHeight="1" x14ac:dyDescent="0.35">
      <c r="A8" s="12">
        <v>6</v>
      </c>
      <c r="B8" s="13" t="s">
        <v>33</v>
      </c>
      <c r="C8" s="14">
        <v>23916267.650000006</v>
      </c>
      <c r="D8" s="15">
        <v>2</v>
      </c>
      <c r="E8" s="16" t="s">
        <v>141</v>
      </c>
    </row>
    <row r="9" spans="1:5" s="19" customFormat="1" ht="18" customHeight="1" x14ac:dyDescent="0.35">
      <c r="A9" s="12">
        <v>9</v>
      </c>
      <c r="B9" s="13" t="s">
        <v>11</v>
      </c>
      <c r="C9" s="14">
        <v>50218380</v>
      </c>
      <c r="D9" s="15">
        <v>3</v>
      </c>
      <c r="E9" s="16" t="s">
        <v>142</v>
      </c>
    </row>
    <row r="10" spans="1:5" s="19" customFormat="1" ht="18" customHeight="1" x14ac:dyDescent="0.35">
      <c r="A10" s="12">
        <v>10</v>
      </c>
      <c r="B10" s="13" t="s">
        <v>10</v>
      </c>
      <c r="C10" s="14">
        <v>81674500</v>
      </c>
      <c r="D10" s="15">
        <v>3</v>
      </c>
      <c r="E10" s="18" t="s">
        <v>142</v>
      </c>
    </row>
    <row r="11" spans="1:5" s="19" customFormat="1" ht="18" customHeight="1" x14ac:dyDescent="0.35">
      <c r="A11" s="12">
        <v>14</v>
      </c>
      <c r="B11" s="13" t="s">
        <v>16</v>
      </c>
      <c r="C11" s="14">
        <v>1585362.349999994</v>
      </c>
      <c r="D11" s="15">
        <v>2</v>
      </c>
      <c r="E11" s="18" t="s">
        <v>141</v>
      </c>
    </row>
    <row r="12" spans="1:5" s="154" customFormat="1" ht="18" customHeight="1" x14ac:dyDescent="0.35">
      <c r="A12" s="12">
        <v>15</v>
      </c>
      <c r="B12" s="13" t="s">
        <v>34</v>
      </c>
      <c r="C12" s="14">
        <v>3464000</v>
      </c>
      <c r="D12" s="15">
        <v>2</v>
      </c>
      <c r="E12" s="18" t="s">
        <v>141</v>
      </c>
    </row>
    <row r="13" spans="1:5" s="154" customFormat="1" ht="18" customHeight="1" x14ac:dyDescent="0.35">
      <c r="A13" s="12">
        <v>16</v>
      </c>
      <c r="B13" s="13" t="s">
        <v>35</v>
      </c>
      <c r="C13" s="14">
        <v>6559391.1799999997</v>
      </c>
      <c r="D13" s="15">
        <v>2</v>
      </c>
      <c r="E13" s="18" t="s">
        <v>141</v>
      </c>
    </row>
    <row r="14" spans="1:5" s="19" customFormat="1" ht="18" customHeight="1" x14ac:dyDescent="0.35">
      <c r="A14" s="12">
        <v>17</v>
      </c>
      <c r="B14" s="13" t="s">
        <v>17</v>
      </c>
      <c r="C14" s="14">
        <v>95159842.850000024</v>
      </c>
      <c r="D14" s="15">
        <v>4</v>
      </c>
      <c r="E14" s="18" t="s">
        <v>140</v>
      </c>
    </row>
    <row r="15" spans="1:5" s="19" customFormat="1" ht="18" customHeight="1" x14ac:dyDescent="0.35">
      <c r="A15" s="12">
        <v>19</v>
      </c>
      <c r="B15" s="13" t="s">
        <v>19</v>
      </c>
      <c r="C15" s="14">
        <v>153644715.61000001</v>
      </c>
      <c r="D15" s="15">
        <v>4</v>
      </c>
      <c r="E15" s="18" t="s">
        <v>140</v>
      </c>
    </row>
    <row r="16" spans="1:5" s="19" customFormat="1" ht="18" customHeight="1" x14ac:dyDescent="0.35">
      <c r="A16" s="12">
        <v>21</v>
      </c>
      <c r="B16" s="13" t="s">
        <v>20</v>
      </c>
      <c r="C16" s="14">
        <v>380517879.5999999</v>
      </c>
      <c r="D16" s="15">
        <v>4</v>
      </c>
      <c r="E16" s="18" t="s">
        <v>140</v>
      </c>
    </row>
    <row r="17" spans="1:5" s="19" customFormat="1" ht="18" customHeight="1" x14ac:dyDescent="0.35">
      <c r="A17" s="12">
        <v>22</v>
      </c>
      <c r="B17" s="13" t="s">
        <v>22</v>
      </c>
      <c r="C17" s="14">
        <v>2647903.5600000024</v>
      </c>
      <c r="D17" s="15">
        <v>2</v>
      </c>
      <c r="E17" s="18" t="s">
        <v>141</v>
      </c>
    </row>
    <row r="18" spans="1:5" s="19" customFormat="1" ht="18" customHeight="1" x14ac:dyDescent="0.35">
      <c r="A18" s="12">
        <v>23</v>
      </c>
      <c r="B18" s="13" t="s">
        <v>23</v>
      </c>
      <c r="C18" s="14">
        <v>698650</v>
      </c>
      <c r="D18" s="15">
        <v>2</v>
      </c>
      <c r="E18" s="18" t="s">
        <v>141</v>
      </c>
    </row>
    <row r="19" spans="1:5" s="19" customFormat="1" ht="18" customHeight="1" x14ac:dyDescent="0.35">
      <c r="A19" s="12">
        <v>24</v>
      </c>
      <c r="B19" s="13" t="s">
        <v>24</v>
      </c>
      <c r="C19" s="14">
        <v>130314503</v>
      </c>
      <c r="D19" s="15">
        <v>4</v>
      </c>
      <c r="E19" s="18" t="s">
        <v>140</v>
      </c>
    </row>
    <row r="20" spans="1:5" s="19" customFormat="1" ht="18" customHeight="1" x14ac:dyDescent="0.35">
      <c r="A20" s="12">
        <v>25</v>
      </c>
      <c r="B20" s="13" t="s">
        <v>36</v>
      </c>
      <c r="C20" s="14">
        <v>11549502</v>
      </c>
      <c r="D20" s="15">
        <v>2</v>
      </c>
      <c r="E20" s="18" t="s">
        <v>141</v>
      </c>
    </row>
    <row r="21" spans="1:5" s="19" customFormat="1" ht="18" customHeight="1" x14ac:dyDescent="0.35">
      <c r="A21" s="12">
        <v>26</v>
      </c>
      <c r="B21" s="13" t="s">
        <v>37</v>
      </c>
      <c r="C21" s="14">
        <v>5975388.6700000018</v>
      </c>
      <c r="D21" s="15">
        <v>2</v>
      </c>
      <c r="E21" s="18" t="s">
        <v>141</v>
      </c>
    </row>
    <row r="22" spans="1:5" s="19" customFormat="1" ht="18" customHeight="1" x14ac:dyDescent="0.35">
      <c r="A22" s="12">
        <v>32</v>
      </c>
      <c r="B22" s="13" t="s">
        <v>41</v>
      </c>
      <c r="C22" s="14">
        <v>16555000</v>
      </c>
      <c r="D22" s="15">
        <v>2</v>
      </c>
      <c r="E22" s="18" t="s">
        <v>141</v>
      </c>
    </row>
    <row r="23" spans="1:5" s="19" customFormat="1" ht="18" customHeight="1" x14ac:dyDescent="0.35">
      <c r="A23" s="12">
        <v>34</v>
      </c>
      <c r="B23" s="13" t="s">
        <v>28</v>
      </c>
      <c r="C23" s="14">
        <v>2385600</v>
      </c>
      <c r="D23" s="15">
        <v>2</v>
      </c>
      <c r="E23" s="18" t="s">
        <v>141</v>
      </c>
    </row>
    <row r="24" spans="1:5" s="19" customFormat="1" ht="18" customHeight="1" x14ac:dyDescent="0.35">
      <c r="A24" s="12">
        <v>35</v>
      </c>
      <c r="B24" s="13" t="s">
        <v>29</v>
      </c>
      <c r="C24" s="14">
        <v>332465788.76999998</v>
      </c>
      <c r="D24" s="15">
        <v>4</v>
      </c>
      <c r="E24" s="18" t="s">
        <v>140</v>
      </c>
    </row>
    <row r="25" spans="1:5" s="19" customFormat="1" ht="18" customHeight="1" x14ac:dyDescent="0.35">
      <c r="A25" s="12">
        <v>36</v>
      </c>
      <c r="B25" s="13" t="s">
        <v>30</v>
      </c>
      <c r="C25" s="14">
        <v>1486839914</v>
      </c>
      <c r="D25" s="15">
        <v>4</v>
      </c>
      <c r="E25" s="18" t="s">
        <v>140</v>
      </c>
    </row>
    <row r="26" spans="1:5" s="19" customFormat="1" ht="18" customHeight="1" x14ac:dyDescent="0.35">
      <c r="A26" s="12">
        <v>37</v>
      </c>
      <c r="B26" s="13" t="s">
        <v>31</v>
      </c>
      <c r="C26" s="14">
        <v>17871950</v>
      </c>
      <c r="D26" s="15">
        <v>2</v>
      </c>
      <c r="E26" s="18" t="s">
        <v>141</v>
      </c>
    </row>
    <row r="27" spans="1:5" s="19" customFormat="1" ht="18" customHeight="1" x14ac:dyDescent="0.35">
      <c r="A27" s="12">
        <v>43</v>
      </c>
      <c r="B27" s="13" t="s">
        <v>47</v>
      </c>
      <c r="C27" s="14">
        <v>1455035244.29</v>
      </c>
      <c r="D27" s="20">
        <v>4</v>
      </c>
      <c r="E27" s="18" t="s">
        <v>140</v>
      </c>
    </row>
    <row r="28" spans="1:5" s="19" customFormat="1" ht="18" customHeight="1" x14ac:dyDescent="0.35">
      <c r="A28" s="21"/>
      <c r="B28" s="22"/>
      <c r="C28" s="23"/>
      <c r="D28" s="24"/>
      <c r="E28" s="25"/>
    </row>
    <row r="29" spans="1:5" ht="9" customHeight="1" x14ac:dyDescent="0.3"/>
    <row r="30" spans="1:5" s="28" customFormat="1" x14ac:dyDescent="0.3">
      <c r="A30" s="6"/>
      <c r="B30" s="27"/>
      <c r="C30" s="29">
        <f>SUM(C3:C29)</f>
        <v>4427944779.6999998</v>
      </c>
      <c r="D30" s="30"/>
      <c r="E30" s="6"/>
    </row>
  </sheetData>
  <autoFilter ref="A2:E27"/>
  <sortState ref="A3:IC27">
    <sortCondition ref="A3:A27"/>
  </sortState>
  <conditionalFormatting sqref="D27:D28">
    <cfRule type="iconSet" priority="137">
      <iconSet iconSet="4TrafficLights" showValue="0">
        <cfvo type="percent" val="0"/>
        <cfvo type="num" val="2"/>
        <cfvo type="num" val="3"/>
        <cfvo type="num" val="4"/>
      </iconSet>
    </cfRule>
  </conditionalFormatting>
  <conditionalFormatting sqref="D4">
    <cfRule type="iconSet" priority="110">
      <iconSet iconSet="4TrafficLights" showValue="0">
        <cfvo type="percent" val="0"/>
        <cfvo type="num" val="2"/>
        <cfvo type="num" val="3"/>
        <cfvo type="num" val="4"/>
      </iconSet>
    </cfRule>
  </conditionalFormatting>
  <conditionalFormatting sqref="D6">
    <cfRule type="iconSet" priority="72">
      <iconSet iconSet="4TrafficLights" showValue="0">
        <cfvo type="percent" val="0"/>
        <cfvo type="num" val="2"/>
        <cfvo type="num" val="3"/>
        <cfvo type="num" val="4"/>
      </iconSet>
    </cfRule>
  </conditionalFormatting>
  <conditionalFormatting sqref="D7">
    <cfRule type="iconSet" priority="70">
      <iconSet iconSet="4TrafficLights" showValue="0">
        <cfvo type="percent" val="0"/>
        <cfvo type="num" val="2"/>
        <cfvo type="num" val="3"/>
        <cfvo type="num" val="4"/>
      </iconSet>
    </cfRule>
  </conditionalFormatting>
  <conditionalFormatting sqref="D12:D13">
    <cfRule type="iconSet" priority="60">
      <iconSet iconSet="4TrafficLights" showValue="0">
        <cfvo type="percent" val="0"/>
        <cfvo type="num" val="2"/>
        <cfvo type="num" val="3"/>
        <cfvo type="num" val="4"/>
      </iconSet>
    </cfRule>
  </conditionalFormatting>
  <conditionalFormatting sqref="D20">
    <cfRule type="iconSet" priority="51">
      <iconSet iconSet="4TrafficLights" showValue="0">
        <cfvo type="percent" val="0"/>
        <cfvo type="num" val="2"/>
        <cfvo type="num" val="3"/>
        <cfvo type="num" val="4"/>
      </iconSet>
    </cfRule>
  </conditionalFormatting>
  <conditionalFormatting sqref="D5">
    <cfRule type="iconSet" priority="24">
      <iconSet iconSet="4TrafficLights" showValue="0">
        <cfvo type="percent" val="0"/>
        <cfvo type="num" val="2"/>
        <cfvo type="num" val="3"/>
        <cfvo type="num" val="4"/>
      </iconSet>
    </cfRule>
  </conditionalFormatting>
  <conditionalFormatting sqref="C3:C27">
    <cfRule type="cellIs" dxfId="50" priority="19" operator="lessThan">
      <formula>0</formula>
    </cfRule>
  </conditionalFormatting>
  <conditionalFormatting sqref="D23:D26 D10:D11 D17:D18">
    <cfRule type="iconSet" priority="215">
      <iconSet iconSet="4TrafficLights" showValue="0">
        <cfvo type="percent" val="0"/>
        <cfvo type="num" val="2"/>
        <cfvo type="num" val="3"/>
        <cfvo type="num" val="4"/>
      </iconSet>
    </cfRule>
  </conditionalFormatting>
  <conditionalFormatting sqref="D22">
    <cfRule type="iconSet" priority="9">
      <iconSet iconSet="4TrafficLights" showValue="0">
        <cfvo type="percent" val="0"/>
        <cfvo type="num" val="2"/>
        <cfvo type="num" val="3"/>
        <cfvo type="num" val="4"/>
      </iconSet>
    </cfRule>
  </conditionalFormatting>
  <conditionalFormatting sqref="D21">
    <cfRule type="iconSet" priority="8">
      <iconSet iconSet="4TrafficLights" showValue="0">
        <cfvo type="percent" val="0"/>
        <cfvo type="num" val="2"/>
        <cfvo type="num" val="3"/>
        <cfvo type="num" val="4"/>
      </iconSet>
    </cfRule>
  </conditionalFormatting>
  <conditionalFormatting sqref="D19">
    <cfRule type="iconSet" priority="7">
      <iconSet iconSet="4TrafficLights" showValue="0">
        <cfvo type="percent" val="0"/>
        <cfvo type="num" val="2"/>
        <cfvo type="num" val="3"/>
        <cfvo type="num" val="4"/>
      </iconSet>
    </cfRule>
  </conditionalFormatting>
  <conditionalFormatting sqref="D3">
    <cfRule type="iconSet" priority="6">
      <iconSet iconSet="4TrafficLights" showValue="0">
        <cfvo type="percent" val="0"/>
        <cfvo type="num" val="2"/>
        <cfvo type="num" val="3"/>
        <cfvo type="num" val="4"/>
      </iconSet>
    </cfRule>
  </conditionalFormatting>
  <conditionalFormatting sqref="D9">
    <cfRule type="iconSet" priority="5">
      <iconSet iconSet="4TrafficLights" showValue="0">
        <cfvo type="percent" val="0"/>
        <cfvo type="num" val="2"/>
        <cfvo type="num" val="3"/>
        <cfvo type="num" val="4"/>
      </iconSet>
    </cfRule>
  </conditionalFormatting>
  <conditionalFormatting sqref="D15">
    <cfRule type="iconSet" priority="4">
      <iconSet iconSet="4TrafficLights" showValue="0">
        <cfvo type="percent" val="0"/>
        <cfvo type="num" val="2"/>
        <cfvo type="num" val="3"/>
        <cfvo type="num" val="4"/>
      </iconSet>
    </cfRule>
  </conditionalFormatting>
  <conditionalFormatting sqref="D14">
    <cfRule type="iconSet" priority="3">
      <iconSet iconSet="4TrafficLights" showValue="0">
        <cfvo type="percent" val="0"/>
        <cfvo type="num" val="2"/>
        <cfvo type="num" val="3"/>
        <cfvo type="num" val="4"/>
      </iconSet>
    </cfRule>
  </conditionalFormatting>
  <conditionalFormatting sqref="D8">
    <cfRule type="iconSet" priority="2">
      <iconSet iconSet="4TrafficLights" showValue="0">
        <cfvo type="percent" val="0"/>
        <cfvo type="num" val="2"/>
        <cfvo type="num" val="3"/>
        <cfvo type="num" val="4"/>
      </iconSet>
    </cfRule>
  </conditionalFormatting>
  <conditionalFormatting sqref="D16">
    <cfRule type="iconSet" priority="1">
      <iconSet iconSet="4TrafficLights" showValue="0">
        <cfvo type="percent" val="0"/>
        <cfvo type="num" val="2"/>
        <cfvo type="num" val="3"/>
        <cfvo type="num" val="4"/>
      </iconSet>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3:H178"/>
  <sheetViews>
    <sheetView zoomScale="80" zoomScaleNormal="80" workbookViewId="0">
      <selection activeCell="B25" sqref="B25"/>
    </sheetView>
  </sheetViews>
  <sheetFormatPr baseColWidth="10" defaultRowHeight="14.5" x14ac:dyDescent="0.35"/>
  <cols>
    <col min="1" max="1" width="38.7265625" bestFit="1" customWidth="1"/>
    <col min="2" max="2" width="71.7265625" style="56" bestFit="1" customWidth="1"/>
    <col min="3" max="3" width="69.453125" style="56" bestFit="1" customWidth="1"/>
    <col min="4" max="4" width="30.81640625" style="56" bestFit="1" customWidth="1"/>
    <col min="5" max="6" width="33" bestFit="1" customWidth="1"/>
    <col min="7" max="7" width="21.81640625" customWidth="1"/>
  </cols>
  <sheetData>
    <row r="3" spans="1:5" x14ac:dyDescent="0.35">
      <c r="A3" s="45" t="s">
        <v>64</v>
      </c>
      <c r="B3" t="s">
        <v>74</v>
      </c>
      <c r="C3" t="s">
        <v>119</v>
      </c>
      <c r="D3" t="s">
        <v>83</v>
      </c>
      <c r="E3" t="s">
        <v>133</v>
      </c>
    </row>
    <row r="4" spans="1:5" x14ac:dyDescent="0.35">
      <c r="A4" s="46" t="s">
        <v>31</v>
      </c>
      <c r="B4" s="113">
        <v>331131000</v>
      </c>
      <c r="C4" s="113">
        <v>129898150</v>
      </c>
      <c r="D4" s="113">
        <v>183360900</v>
      </c>
      <c r="E4" s="113">
        <v>0.55374126856138506</v>
      </c>
    </row>
    <row r="5" spans="1:5" x14ac:dyDescent="0.35">
      <c r="A5" s="46" t="s">
        <v>30</v>
      </c>
      <c r="B5" s="113">
        <v>2078509714</v>
      </c>
      <c r="C5" s="113">
        <v>353562100</v>
      </c>
      <c r="D5" s="113">
        <v>238107700</v>
      </c>
      <c r="E5" s="113">
        <v>0.11455693393983339</v>
      </c>
    </row>
    <row r="6" spans="1:5" x14ac:dyDescent="0.35">
      <c r="A6" s="46" t="s">
        <v>29</v>
      </c>
      <c r="B6" s="113">
        <v>348824788.76999998</v>
      </c>
      <c r="C6" s="113">
        <v>14859000</v>
      </c>
      <c r="D6" s="113">
        <v>1500000</v>
      </c>
      <c r="E6" s="113">
        <v>4.3001531092133347E-3</v>
      </c>
    </row>
    <row r="7" spans="1:5" x14ac:dyDescent="0.35">
      <c r="A7" s="46" t="s">
        <v>28</v>
      </c>
      <c r="B7" s="113">
        <v>115000000</v>
      </c>
      <c r="C7" s="113">
        <v>87368400</v>
      </c>
      <c r="D7" s="113">
        <v>25246000</v>
      </c>
      <c r="E7" s="113">
        <v>0.2195304347826087</v>
      </c>
    </row>
    <row r="8" spans="1:5" x14ac:dyDescent="0.35">
      <c r="A8" s="46" t="s">
        <v>41</v>
      </c>
      <c r="B8" s="113">
        <v>35700000</v>
      </c>
      <c r="C8" s="113">
        <v>2201000</v>
      </c>
      <c r="D8" s="113">
        <v>16944000</v>
      </c>
      <c r="E8" s="113">
        <v>0.47462184873949581</v>
      </c>
    </row>
    <row r="9" spans="1:5" x14ac:dyDescent="0.35">
      <c r="A9" s="46" t="s">
        <v>37</v>
      </c>
      <c r="B9" s="113">
        <v>18854388.670000002</v>
      </c>
      <c r="C9" s="113">
        <v>10560000</v>
      </c>
      <c r="D9" s="113">
        <v>2319000</v>
      </c>
      <c r="E9" s="113">
        <v>0.12299523684317895</v>
      </c>
    </row>
    <row r="10" spans="1:5" x14ac:dyDescent="0.35">
      <c r="A10" s="46" t="s">
        <v>36</v>
      </c>
      <c r="B10" s="113">
        <v>238135682.06999999</v>
      </c>
      <c r="C10" s="113">
        <v>167666900</v>
      </c>
      <c r="D10" s="113">
        <v>48450498</v>
      </c>
      <c r="E10" s="113">
        <v>0.20345753134869546</v>
      </c>
    </row>
    <row r="11" spans="1:5" x14ac:dyDescent="0.35">
      <c r="A11" s="46" t="s">
        <v>24</v>
      </c>
      <c r="B11" s="113">
        <v>541512143</v>
      </c>
      <c r="C11" s="113">
        <v>306762640</v>
      </c>
      <c r="D11" s="113">
        <v>104435000</v>
      </c>
      <c r="E11" s="113">
        <v>0.19285809441211368</v>
      </c>
    </row>
    <row r="12" spans="1:5" x14ac:dyDescent="0.35">
      <c r="A12" s="46" t="s">
        <v>23</v>
      </c>
      <c r="B12" s="113">
        <v>252820800</v>
      </c>
      <c r="C12" s="113">
        <v>173208150</v>
      </c>
      <c r="D12" s="113">
        <v>78914000</v>
      </c>
      <c r="E12" s="113">
        <v>0.31213412820464137</v>
      </c>
    </row>
    <row r="13" spans="1:5" x14ac:dyDescent="0.35">
      <c r="A13" s="46" t="s">
        <v>22</v>
      </c>
      <c r="B13" s="113">
        <v>84030903.560000002</v>
      </c>
      <c r="C13" s="113">
        <v>29077000</v>
      </c>
      <c r="D13" s="113">
        <v>52306000</v>
      </c>
      <c r="E13" s="113">
        <v>0.6224614729110024</v>
      </c>
    </row>
    <row r="14" spans="1:5" x14ac:dyDescent="0.35">
      <c r="A14" s="46" t="s">
        <v>20</v>
      </c>
      <c r="B14" s="113">
        <v>1894743042.5999999</v>
      </c>
      <c r="C14" s="113">
        <v>916507000</v>
      </c>
      <c r="D14" s="113">
        <v>597718163</v>
      </c>
      <c r="E14" s="113">
        <v>0.31546133146360605</v>
      </c>
    </row>
    <row r="15" spans="1:5" x14ac:dyDescent="0.35">
      <c r="A15" s="46" t="s">
        <v>19</v>
      </c>
      <c r="B15" s="113">
        <v>421531915.61000001</v>
      </c>
      <c r="C15" s="113">
        <v>198079200</v>
      </c>
      <c r="D15" s="113">
        <v>69808000</v>
      </c>
      <c r="E15" s="113">
        <v>0.16560549133979724</v>
      </c>
    </row>
    <row r="16" spans="1:5" x14ac:dyDescent="0.35">
      <c r="A16" s="46" t="s">
        <v>17</v>
      </c>
      <c r="B16" s="113">
        <v>942732957.85000002</v>
      </c>
      <c r="C16" s="113">
        <v>671171115</v>
      </c>
      <c r="D16" s="113">
        <v>176402000</v>
      </c>
      <c r="E16" s="113">
        <v>0.18711767582869171</v>
      </c>
    </row>
    <row r="17" spans="1:5" x14ac:dyDescent="0.35">
      <c r="A17" s="46" t="s">
        <v>35</v>
      </c>
      <c r="B17" s="113">
        <v>36156391.18</v>
      </c>
      <c r="C17" s="113">
        <v>15248000</v>
      </c>
      <c r="D17" s="113">
        <v>14349000</v>
      </c>
      <c r="E17" s="113">
        <v>0.39685929739407139</v>
      </c>
    </row>
    <row r="18" spans="1:5" x14ac:dyDescent="0.35">
      <c r="A18" s="46" t="s">
        <v>34</v>
      </c>
      <c r="B18" s="113">
        <v>202961926.96000001</v>
      </c>
      <c r="C18" s="113">
        <v>92169544</v>
      </c>
      <c r="D18" s="113">
        <v>36536000</v>
      </c>
      <c r="E18" s="113">
        <v>0.18001405754883557</v>
      </c>
    </row>
    <row r="19" spans="1:5" x14ac:dyDescent="0.35">
      <c r="A19" s="46" t="s">
        <v>16</v>
      </c>
      <c r="B19" s="113">
        <v>69442662.349999994</v>
      </c>
      <c r="C19" s="113">
        <v>39876300</v>
      </c>
      <c r="D19" s="113">
        <v>27981000</v>
      </c>
      <c r="E19" s="113">
        <v>0.40293674022709763</v>
      </c>
    </row>
    <row r="20" spans="1:5" x14ac:dyDescent="0.35">
      <c r="A20" s="46" t="s">
        <v>10</v>
      </c>
      <c r="B20" s="113">
        <v>259684700</v>
      </c>
      <c r="C20" s="113">
        <v>94607200</v>
      </c>
      <c r="D20" s="113">
        <v>83403000</v>
      </c>
      <c r="E20" s="113">
        <v>0.32117024992230964</v>
      </c>
    </row>
    <row r="21" spans="1:5" x14ac:dyDescent="0.35">
      <c r="A21" s="46" t="s">
        <v>11</v>
      </c>
      <c r="B21" s="113">
        <v>937177200</v>
      </c>
      <c r="C21" s="113">
        <v>435739600</v>
      </c>
      <c r="D21" s="113">
        <v>451219220</v>
      </c>
      <c r="E21" s="113">
        <v>0.48146627980279505</v>
      </c>
    </row>
    <row r="22" spans="1:5" x14ac:dyDescent="0.35">
      <c r="A22" s="46" t="s">
        <v>33</v>
      </c>
      <c r="B22" s="113">
        <v>71506267.650000006</v>
      </c>
      <c r="C22" s="113">
        <v>34408000</v>
      </c>
      <c r="D22" s="113">
        <v>13182000</v>
      </c>
      <c r="E22" s="113">
        <v>0.18434747656697195</v>
      </c>
    </row>
    <row r="23" spans="1:5" x14ac:dyDescent="0.35">
      <c r="A23" s="46" t="s">
        <v>32</v>
      </c>
      <c r="B23" s="113">
        <v>903142187.26999998</v>
      </c>
      <c r="C23" s="113">
        <v>617425462</v>
      </c>
      <c r="D23" s="113">
        <v>245581400</v>
      </c>
      <c r="E23" s="113">
        <v>0.27191886666521303</v>
      </c>
    </row>
    <row r="24" spans="1:5" x14ac:dyDescent="0.35">
      <c r="A24" s="46" t="s">
        <v>12</v>
      </c>
      <c r="B24" s="113">
        <v>211600420.22999999</v>
      </c>
      <c r="C24" s="113">
        <v>107918000</v>
      </c>
      <c r="D24" s="113">
        <v>76325000</v>
      </c>
      <c r="E24" s="113">
        <v>0.36070344244608876</v>
      </c>
    </row>
    <row r="25" spans="1:5" x14ac:dyDescent="0.35">
      <c r="A25" s="46" t="s">
        <v>7</v>
      </c>
      <c r="B25" s="113">
        <v>323000000</v>
      </c>
      <c r="C25" s="113">
        <v>170121100</v>
      </c>
      <c r="D25" s="113">
        <v>119011000</v>
      </c>
      <c r="E25" s="113">
        <v>0.36845510835913314</v>
      </c>
    </row>
    <row r="26" spans="1:5" x14ac:dyDescent="0.35">
      <c r="A26" s="46" t="s">
        <v>137</v>
      </c>
      <c r="B26" s="113">
        <v>323957144.94</v>
      </c>
      <c r="C26" s="113">
        <v>133951800</v>
      </c>
      <c r="D26" s="113">
        <v>157920100</v>
      </c>
      <c r="E26" s="113">
        <v>0.48747219336449066</v>
      </c>
    </row>
    <row r="27" spans="1:5" x14ac:dyDescent="0.35">
      <c r="A27" s="46" t="s">
        <v>6</v>
      </c>
      <c r="B27" s="113">
        <v>515794001</v>
      </c>
      <c r="C27" s="113">
        <v>270201525</v>
      </c>
      <c r="D27" s="113">
        <v>174456645</v>
      </c>
      <c r="E27" s="113">
        <v>0.33822930212792451</v>
      </c>
    </row>
    <row r="28" spans="1:5" x14ac:dyDescent="0.35">
      <c r="A28" s="46" t="s">
        <v>65</v>
      </c>
      <c r="B28" s="113">
        <v>11157950237.710001</v>
      </c>
      <c r="C28" s="113">
        <v>5072587186</v>
      </c>
      <c r="D28" s="113">
        <v>2995475626</v>
      </c>
      <c r="E28" s="113">
        <v>7.2824146159091958</v>
      </c>
    </row>
    <row r="29" spans="1:5" x14ac:dyDescent="0.35">
      <c r="B29"/>
      <c r="C29"/>
      <c r="D29"/>
    </row>
    <row r="30" spans="1:5" x14ac:dyDescent="0.35">
      <c r="B30"/>
      <c r="C30"/>
      <c r="D30"/>
    </row>
    <row r="31" spans="1:5" x14ac:dyDescent="0.35">
      <c r="B31"/>
      <c r="C31"/>
      <c r="D31"/>
    </row>
    <row r="32" spans="1:5" x14ac:dyDescent="0.35">
      <c r="B32"/>
      <c r="C32"/>
      <c r="D32"/>
    </row>
    <row r="33" spans="2:4" x14ac:dyDescent="0.35">
      <c r="B33"/>
      <c r="C33"/>
      <c r="D33"/>
    </row>
    <row r="34" spans="2:4" x14ac:dyDescent="0.35">
      <c r="B34"/>
      <c r="C34"/>
      <c r="D34"/>
    </row>
    <row r="35" spans="2:4" x14ac:dyDescent="0.35">
      <c r="B35"/>
      <c r="C35"/>
      <c r="D35"/>
    </row>
    <row r="36" spans="2:4" x14ac:dyDescent="0.35">
      <c r="B36"/>
      <c r="C36"/>
      <c r="D36"/>
    </row>
    <row r="37" spans="2:4" x14ac:dyDescent="0.35">
      <c r="B37"/>
      <c r="C37"/>
      <c r="D37"/>
    </row>
    <row r="38" spans="2:4" x14ac:dyDescent="0.35">
      <c r="B38"/>
      <c r="C38"/>
      <c r="D38"/>
    </row>
    <row r="39" spans="2:4" x14ac:dyDescent="0.35">
      <c r="B39"/>
      <c r="C39"/>
      <c r="D39"/>
    </row>
    <row r="40" spans="2:4" x14ac:dyDescent="0.35">
      <c r="B40"/>
      <c r="C40"/>
      <c r="D40"/>
    </row>
    <row r="41" spans="2:4" x14ac:dyDescent="0.35">
      <c r="B41"/>
      <c r="C41"/>
      <c r="D41"/>
    </row>
    <row r="64" spans="1:6" x14ac:dyDescent="0.35">
      <c r="A64" s="45" t="s">
        <v>64</v>
      </c>
      <c r="B64" t="s">
        <v>74</v>
      </c>
      <c r="C64" t="s">
        <v>119</v>
      </c>
      <c r="D64" t="s">
        <v>120</v>
      </c>
      <c r="E64" t="s">
        <v>83</v>
      </c>
      <c r="F64" t="s">
        <v>133</v>
      </c>
    </row>
    <row r="65" spans="1:6" x14ac:dyDescent="0.35">
      <c r="A65" s="107" t="s">
        <v>6</v>
      </c>
      <c r="B65" s="113">
        <v>515794001</v>
      </c>
      <c r="C65" s="113">
        <v>270201525</v>
      </c>
      <c r="D65" s="119">
        <v>0.52385550137485992</v>
      </c>
      <c r="E65" s="113">
        <v>174456645</v>
      </c>
      <c r="F65" s="125">
        <v>0.33822930212792451</v>
      </c>
    </row>
    <row r="66" spans="1:6" x14ac:dyDescent="0.35">
      <c r="A66" s="107" t="s">
        <v>137</v>
      </c>
      <c r="B66" s="113">
        <v>323957144.94</v>
      </c>
      <c r="C66" s="113">
        <v>133951800</v>
      </c>
      <c r="D66" s="119">
        <v>0.41348617276155208</v>
      </c>
      <c r="E66" s="113">
        <v>157920100</v>
      </c>
      <c r="F66" s="125">
        <v>0.48747219336449066</v>
      </c>
    </row>
    <row r="67" spans="1:6" x14ac:dyDescent="0.35">
      <c r="A67" s="107" t="s">
        <v>7</v>
      </c>
      <c r="B67" s="113">
        <v>323000000</v>
      </c>
      <c r="C67" s="113">
        <v>170121100</v>
      </c>
      <c r="D67" s="119">
        <v>0.5266907120743034</v>
      </c>
      <c r="E67" s="113">
        <v>119011000</v>
      </c>
      <c r="F67" s="125">
        <v>0.36845510835913314</v>
      </c>
    </row>
    <row r="68" spans="1:6" x14ac:dyDescent="0.35">
      <c r="A68" s="107" t="s">
        <v>12</v>
      </c>
      <c r="B68" s="113">
        <v>211600420.22999999</v>
      </c>
      <c r="C68" s="113">
        <v>107918000</v>
      </c>
      <c r="D68" s="119">
        <v>0.51000843893739944</v>
      </c>
      <c r="E68" s="113">
        <v>76325000</v>
      </c>
      <c r="F68" s="125">
        <v>0.36070344244608876</v>
      </c>
    </row>
    <row r="69" spans="1:6" x14ac:dyDescent="0.35">
      <c r="A69" s="107" t="s">
        <v>32</v>
      </c>
      <c r="B69" s="113">
        <v>903142187.26999998</v>
      </c>
      <c r="C69" s="113">
        <v>617425462</v>
      </c>
      <c r="D69" s="119">
        <v>0.68364148049194917</v>
      </c>
      <c r="E69" s="113">
        <v>245581400</v>
      </c>
      <c r="F69" s="125">
        <v>0.27191886666521303</v>
      </c>
    </row>
    <row r="70" spans="1:6" x14ac:dyDescent="0.35">
      <c r="A70" s="107" t="s">
        <v>33</v>
      </c>
      <c r="B70" s="113">
        <v>71506267.650000006</v>
      </c>
      <c r="C70" s="113">
        <v>34408000</v>
      </c>
      <c r="D70" s="119">
        <v>0.48118858850829699</v>
      </c>
      <c r="E70" s="113">
        <v>13182000</v>
      </c>
      <c r="F70" s="125">
        <v>0.18434747656697195</v>
      </c>
    </row>
    <row r="71" spans="1:6" x14ac:dyDescent="0.35">
      <c r="A71" s="107" t="s">
        <v>11</v>
      </c>
      <c r="B71" s="113">
        <v>937177200</v>
      </c>
      <c r="C71" s="113">
        <v>435739600</v>
      </c>
      <c r="D71" s="119">
        <v>0.46494899790562555</v>
      </c>
      <c r="E71" s="113">
        <v>451219220</v>
      </c>
      <c r="F71" s="125">
        <v>0.48146627980279505</v>
      </c>
    </row>
    <row r="72" spans="1:6" x14ac:dyDescent="0.35">
      <c r="A72" s="107" t="s">
        <v>10</v>
      </c>
      <c r="B72" s="113">
        <v>259684700</v>
      </c>
      <c r="C72" s="113">
        <v>94607200</v>
      </c>
      <c r="D72" s="119">
        <v>0.36431564893888629</v>
      </c>
      <c r="E72" s="113">
        <v>83403000</v>
      </c>
      <c r="F72" s="125">
        <v>0.32117024992230964</v>
      </c>
    </row>
    <row r="73" spans="1:6" x14ac:dyDescent="0.35">
      <c r="A73" s="107" t="s">
        <v>16</v>
      </c>
      <c r="B73" s="113">
        <v>69442662.349999994</v>
      </c>
      <c r="C73" s="113">
        <v>39876300</v>
      </c>
      <c r="D73" s="119">
        <v>0.5742334560708271</v>
      </c>
      <c r="E73" s="113">
        <v>27981000</v>
      </c>
      <c r="F73" s="125">
        <v>0.40293674022709763</v>
      </c>
    </row>
    <row r="74" spans="1:6" x14ac:dyDescent="0.35">
      <c r="A74" s="107" t="s">
        <v>34</v>
      </c>
      <c r="B74" s="113">
        <v>202961926.96000001</v>
      </c>
      <c r="C74" s="113">
        <v>92169544</v>
      </c>
      <c r="D74" s="119">
        <v>0.45412233407778441</v>
      </c>
      <c r="E74" s="113">
        <v>36536000</v>
      </c>
      <c r="F74" s="125">
        <v>0.18001405754883557</v>
      </c>
    </row>
    <row r="75" spans="1:6" x14ac:dyDescent="0.35">
      <c r="A75" s="107" t="s">
        <v>35</v>
      </c>
      <c r="B75" s="113">
        <v>36156391.18</v>
      </c>
      <c r="C75" s="113">
        <v>15248000</v>
      </c>
      <c r="D75" s="119">
        <v>0.42172350454141755</v>
      </c>
      <c r="E75" s="113">
        <v>14349000</v>
      </c>
      <c r="F75" s="125">
        <v>0.39685929739407139</v>
      </c>
    </row>
    <row r="76" spans="1:6" x14ac:dyDescent="0.35">
      <c r="A76" s="107" t="s">
        <v>17</v>
      </c>
      <c r="B76" s="113">
        <v>942732957.85000002</v>
      </c>
      <c r="C76" s="113">
        <v>671171115</v>
      </c>
      <c r="D76" s="119">
        <v>0.71194192311964477</v>
      </c>
      <c r="E76" s="113">
        <v>176402000</v>
      </c>
      <c r="F76" s="125">
        <v>0.18711767582869171</v>
      </c>
    </row>
    <row r="77" spans="1:6" x14ac:dyDescent="0.35">
      <c r="A77" s="107" t="s">
        <v>19</v>
      </c>
      <c r="B77" s="113">
        <v>421531915.61000001</v>
      </c>
      <c r="C77" s="113">
        <v>198079200</v>
      </c>
      <c r="D77" s="119">
        <v>0.46990320937706231</v>
      </c>
      <c r="E77" s="113">
        <v>69808000</v>
      </c>
      <c r="F77" s="125">
        <v>0.16560549133979724</v>
      </c>
    </row>
    <row r="78" spans="1:6" x14ac:dyDescent="0.35">
      <c r="A78" s="107" t="s">
        <v>20</v>
      </c>
      <c r="B78" s="113">
        <v>1894743042.5999999</v>
      </c>
      <c r="C78" s="113">
        <v>916507000</v>
      </c>
      <c r="D78" s="119">
        <v>0.48371044484340892</v>
      </c>
      <c r="E78" s="113">
        <v>597718163</v>
      </c>
      <c r="F78" s="125">
        <v>0.31546133146360605</v>
      </c>
    </row>
    <row r="79" spans="1:6" x14ac:dyDescent="0.35">
      <c r="A79" s="107" t="s">
        <v>22</v>
      </c>
      <c r="B79" s="113">
        <v>84030903.560000002</v>
      </c>
      <c r="C79" s="113">
        <v>29077000</v>
      </c>
      <c r="D79" s="119">
        <v>0.34602745856752987</v>
      </c>
      <c r="E79" s="113">
        <v>52306000</v>
      </c>
      <c r="F79" s="125">
        <v>0.6224614729110024</v>
      </c>
    </row>
    <row r="80" spans="1:6" x14ac:dyDescent="0.35">
      <c r="A80" s="107" t="s">
        <v>23</v>
      </c>
      <c r="B80" s="113">
        <v>252820800</v>
      </c>
      <c r="C80" s="113">
        <v>173208150</v>
      </c>
      <c r="D80" s="119">
        <v>0.68510245201344189</v>
      </c>
      <c r="E80" s="113">
        <v>78914000</v>
      </c>
      <c r="F80" s="125">
        <v>0.31213412820464137</v>
      </c>
    </row>
    <row r="81" spans="1:6" x14ac:dyDescent="0.35">
      <c r="A81" s="107" t="s">
        <v>24</v>
      </c>
      <c r="B81" s="113">
        <v>541512143</v>
      </c>
      <c r="C81" s="113">
        <v>306762640</v>
      </c>
      <c r="D81" s="119">
        <v>0.56649263357331581</v>
      </c>
      <c r="E81" s="113">
        <v>104435000</v>
      </c>
      <c r="F81" s="125">
        <v>0.19285809441211368</v>
      </c>
    </row>
    <row r="82" spans="1:6" x14ac:dyDescent="0.35">
      <c r="A82" s="107" t="s">
        <v>36</v>
      </c>
      <c r="B82" s="113">
        <v>238135682.06999999</v>
      </c>
      <c r="C82" s="113">
        <v>167666900</v>
      </c>
      <c r="D82" s="119">
        <v>0.70408138143159205</v>
      </c>
      <c r="E82" s="113">
        <v>48450498</v>
      </c>
      <c r="F82" s="125">
        <v>0.20345753134869546</v>
      </c>
    </row>
    <row r="83" spans="1:6" x14ac:dyDescent="0.35">
      <c r="A83" s="107" t="s">
        <v>37</v>
      </c>
      <c r="B83" s="113">
        <v>18854388.670000002</v>
      </c>
      <c r="C83" s="113">
        <v>10560000</v>
      </c>
      <c r="D83" s="119">
        <v>0.56008180295988341</v>
      </c>
      <c r="E83" s="113">
        <v>2319000</v>
      </c>
      <c r="F83" s="125">
        <v>0.12299523684317895</v>
      </c>
    </row>
    <row r="84" spans="1:6" x14ac:dyDescent="0.35">
      <c r="A84" s="107" t="s">
        <v>41</v>
      </c>
      <c r="B84" s="113">
        <v>35700000</v>
      </c>
      <c r="C84" s="113">
        <v>2201000</v>
      </c>
      <c r="D84" s="119">
        <v>6.1652661064425768E-2</v>
      </c>
      <c r="E84" s="113">
        <v>16944000</v>
      </c>
      <c r="F84" s="125">
        <v>0.47462184873949581</v>
      </c>
    </row>
    <row r="85" spans="1:6" x14ac:dyDescent="0.35">
      <c r="A85" s="107" t="s">
        <v>28</v>
      </c>
      <c r="B85" s="113">
        <v>115000000</v>
      </c>
      <c r="C85" s="113">
        <v>87368400</v>
      </c>
      <c r="D85" s="119">
        <v>0.75972521739130439</v>
      </c>
      <c r="E85" s="113">
        <v>25246000</v>
      </c>
      <c r="F85" s="125">
        <v>0.2195304347826087</v>
      </c>
    </row>
    <row r="86" spans="1:6" x14ac:dyDescent="0.35">
      <c r="A86" s="107" t="s">
        <v>29</v>
      </c>
      <c r="B86" s="113">
        <v>348824788.76999998</v>
      </c>
      <c r="C86" s="113">
        <v>14859000</v>
      </c>
      <c r="D86" s="119">
        <v>4.2597316699867292E-2</v>
      </c>
      <c r="E86" s="113">
        <v>1500000</v>
      </c>
      <c r="F86" s="125">
        <v>4.3001531092133347E-3</v>
      </c>
    </row>
    <row r="87" spans="1:6" x14ac:dyDescent="0.35">
      <c r="A87" s="107" t="s">
        <v>30</v>
      </c>
      <c r="B87" s="113">
        <v>2078509714</v>
      </c>
      <c r="C87" s="113">
        <v>353562100</v>
      </c>
      <c r="D87" s="119">
        <v>0.1701036553346606</v>
      </c>
      <c r="E87" s="113">
        <v>238107700</v>
      </c>
      <c r="F87" s="125">
        <v>0.11455693393983339</v>
      </c>
    </row>
    <row r="88" spans="1:6" x14ac:dyDescent="0.35">
      <c r="A88" s="107" t="s">
        <v>31</v>
      </c>
      <c r="B88" s="113">
        <v>331131000</v>
      </c>
      <c r="C88" s="113">
        <v>129898150</v>
      </c>
      <c r="D88" s="119">
        <v>0.3922862854882207</v>
      </c>
      <c r="E88" s="113">
        <v>183360900</v>
      </c>
      <c r="F88" s="125">
        <v>0.55374126856138506</v>
      </c>
    </row>
    <row r="89" spans="1:6" x14ac:dyDescent="0.35">
      <c r="A89" s="46" t="s">
        <v>65</v>
      </c>
      <c r="B89" s="113">
        <v>11157950237.709999</v>
      </c>
      <c r="C89" s="113">
        <v>5072587186</v>
      </c>
      <c r="D89" s="52">
        <v>11.371921277547258</v>
      </c>
      <c r="E89" s="113">
        <v>2995475626</v>
      </c>
      <c r="F89" s="125">
        <v>7.2824146159091931</v>
      </c>
    </row>
    <row r="90" spans="1:6" x14ac:dyDescent="0.35">
      <c r="B90"/>
      <c r="C90"/>
      <c r="D90"/>
    </row>
    <row r="91" spans="1:6" x14ac:dyDescent="0.35">
      <c r="B91"/>
      <c r="C91"/>
      <c r="D91"/>
    </row>
    <row r="92" spans="1:6" x14ac:dyDescent="0.35">
      <c r="B92"/>
      <c r="C92"/>
      <c r="D92"/>
    </row>
    <row r="93" spans="1:6" x14ac:dyDescent="0.35">
      <c r="B93"/>
      <c r="C93"/>
      <c r="D93"/>
    </row>
    <row r="94" spans="1:6" x14ac:dyDescent="0.35">
      <c r="B94"/>
      <c r="C94"/>
      <c r="D94"/>
    </row>
    <row r="95" spans="1:6" x14ac:dyDescent="0.35">
      <c r="B95"/>
      <c r="C95"/>
      <c r="D95"/>
    </row>
    <row r="96" spans="1:6" x14ac:dyDescent="0.35">
      <c r="B96"/>
      <c r="C96"/>
      <c r="D96"/>
    </row>
    <row r="97" spans="1:7" x14ac:dyDescent="0.35">
      <c r="B97"/>
      <c r="C97"/>
      <c r="D97"/>
    </row>
    <row r="98" spans="1:7" x14ac:dyDescent="0.35">
      <c r="B98"/>
      <c r="C98"/>
      <c r="D98"/>
    </row>
    <row r="99" spans="1:7" x14ac:dyDescent="0.35">
      <c r="B99"/>
      <c r="C99"/>
      <c r="D99"/>
    </row>
    <row r="100" spans="1:7" x14ac:dyDescent="0.35">
      <c r="B100"/>
      <c r="C100"/>
      <c r="D100"/>
    </row>
    <row r="101" spans="1:7" x14ac:dyDescent="0.35">
      <c r="B101"/>
      <c r="C101"/>
      <c r="D101"/>
    </row>
    <row r="102" spans="1:7" x14ac:dyDescent="0.35">
      <c r="B102"/>
      <c r="C102"/>
      <c r="D102"/>
    </row>
    <row r="103" spans="1:7" x14ac:dyDescent="0.35">
      <c r="B103"/>
      <c r="C103"/>
      <c r="D103"/>
    </row>
    <row r="104" spans="1:7" ht="15" thickBot="1" x14ac:dyDescent="0.4">
      <c r="B104"/>
      <c r="C104"/>
      <c r="D104"/>
    </row>
    <row r="105" spans="1:7" s="102" customFormat="1" ht="33" customHeight="1" thickBot="1" x14ac:dyDescent="0.4">
      <c r="A105" s="108" t="s">
        <v>84</v>
      </c>
      <c r="B105" s="109" t="s">
        <v>89</v>
      </c>
      <c r="C105" s="109" t="s">
        <v>126</v>
      </c>
      <c r="D105" s="109" t="s">
        <v>127</v>
      </c>
      <c r="E105" s="109" t="s">
        <v>90</v>
      </c>
      <c r="F105" s="110" t="s">
        <v>91</v>
      </c>
      <c r="G105" s="110" t="s">
        <v>134</v>
      </c>
    </row>
    <row r="106" spans="1:7" x14ac:dyDescent="0.35">
      <c r="A106" s="104" t="str">
        <f>A65</f>
        <v>AGUASCALIENTES</v>
      </c>
      <c r="B106" s="105">
        <f>B65</f>
        <v>515794001</v>
      </c>
      <c r="C106" s="105">
        <f>C65</f>
        <v>270201525</v>
      </c>
      <c r="D106" s="118">
        <f>C106/B106</f>
        <v>0.52385550137485992</v>
      </c>
      <c r="E106" s="105">
        <f>E65</f>
        <v>174456645</v>
      </c>
      <c r="F106" s="122">
        <f>E106/B106</f>
        <v>0.33822930212792451</v>
      </c>
      <c r="G106" s="126">
        <f>(E106+C106)/B106</f>
        <v>0.86208480350278449</v>
      </c>
    </row>
    <row r="107" spans="1:7" x14ac:dyDescent="0.35">
      <c r="A107" s="106" t="str">
        <f t="shared" ref="A107:B109" si="0">A66</f>
        <v>BAJA CALIFORNIA NORTE</v>
      </c>
      <c r="B107" s="103">
        <f t="shared" si="0"/>
        <v>323957144.94</v>
      </c>
      <c r="C107" s="103">
        <f t="shared" ref="C107" si="1">C66</f>
        <v>133951800</v>
      </c>
      <c r="D107" s="116">
        <f t="shared" ref="D107:D135" si="2">C107/B107</f>
        <v>0.41348617276155208</v>
      </c>
      <c r="E107" s="103">
        <f t="shared" ref="E107:E109" si="3">E66</f>
        <v>157920100</v>
      </c>
      <c r="F107" s="123">
        <f t="shared" ref="F107:F135" si="4">E107/B107</f>
        <v>0.48747219336449066</v>
      </c>
      <c r="G107" s="126">
        <f t="shared" ref="G107:G135" si="5">(E107+C107)/B107</f>
        <v>0.90095836612604274</v>
      </c>
    </row>
    <row r="108" spans="1:7" x14ac:dyDescent="0.35">
      <c r="A108" s="106" t="str">
        <f t="shared" si="0"/>
        <v>BAJA CALIFORNIA SUR</v>
      </c>
      <c r="B108" s="103">
        <f t="shared" si="0"/>
        <v>323000000</v>
      </c>
      <c r="C108" s="103">
        <f t="shared" ref="C108:C109" si="6">C67</f>
        <v>170121100</v>
      </c>
      <c r="D108" s="116">
        <f t="shared" si="2"/>
        <v>0.5266907120743034</v>
      </c>
      <c r="E108" s="103">
        <f t="shared" si="3"/>
        <v>119011000</v>
      </c>
      <c r="F108" s="123">
        <f t="shared" si="4"/>
        <v>0.36845510835913314</v>
      </c>
      <c r="G108" s="126">
        <f t="shared" si="5"/>
        <v>0.89514582043343649</v>
      </c>
    </row>
    <row r="109" spans="1:7" x14ac:dyDescent="0.35">
      <c r="A109" s="106" t="str">
        <f t="shared" si="0"/>
        <v>CAMPECHE</v>
      </c>
      <c r="B109" s="103">
        <f t="shared" si="0"/>
        <v>211600420.22999999</v>
      </c>
      <c r="C109" s="103">
        <f t="shared" si="6"/>
        <v>107918000</v>
      </c>
      <c r="D109" s="116">
        <f t="shared" ref="D109" si="7">C109/B109</f>
        <v>0.51000843893739944</v>
      </c>
      <c r="E109" s="103">
        <f t="shared" si="3"/>
        <v>76325000</v>
      </c>
      <c r="F109" s="123">
        <f t="shared" ref="F109" si="8">E109/B109</f>
        <v>0.36070344244608876</v>
      </c>
      <c r="G109" s="126">
        <f t="shared" ref="G109" si="9">(E109+C109)/B109</f>
        <v>0.87071188138348821</v>
      </c>
    </row>
    <row r="110" spans="1:7" x14ac:dyDescent="0.35">
      <c r="A110" s="114" t="s">
        <v>77</v>
      </c>
      <c r="B110" s="115">
        <f>B69+B70</f>
        <v>974648454.91999996</v>
      </c>
      <c r="C110" s="115">
        <f>C69+C70</f>
        <v>651833462</v>
      </c>
      <c r="D110" s="117">
        <f t="shared" si="2"/>
        <v>0.66878827818334052</v>
      </c>
      <c r="E110" s="115">
        <f>E69+E70</f>
        <v>258763400</v>
      </c>
      <c r="F110" s="124">
        <f t="shared" si="4"/>
        <v>0.26549408527122687</v>
      </c>
      <c r="G110" s="126">
        <f t="shared" si="5"/>
        <v>0.9342823634545675</v>
      </c>
    </row>
    <row r="111" spans="1:7" x14ac:dyDescent="0.35">
      <c r="A111" s="106" t="str">
        <f t="shared" ref="A111:C118" si="10">A71</f>
        <v>COAHUILA</v>
      </c>
      <c r="B111" s="103">
        <f t="shared" si="10"/>
        <v>937177200</v>
      </c>
      <c r="C111" s="103">
        <f t="shared" si="10"/>
        <v>435739600</v>
      </c>
      <c r="D111" s="116">
        <f t="shared" si="2"/>
        <v>0.46494899790562555</v>
      </c>
      <c r="E111" s="103">
        <f t="shared" ref="E111:E118" si="11">E71</f>
        <v>451219220</v>
      </c>
      <c r="F111" s="123">
        <f t="shared" si="4"/>
        <v>0.48146627980279505</v>
      </c>
      <c r="G111" s="126">
        <f t="shared" si="5"/>
        <v>0.9464152777084206</v>
      </c>
    </row>
    <row r="112" spans="1:7" x14ac:dyDescent="0.35">
      <c r="A112" s="106" t="str">
        <f t="shared" si="10"/>
        <v>COLIMA</v>
      </c>
      <c r="B112" s="103">
        <f t="shared" si="10"/>
        <v>259684700</v>
      </c>
      <c r="C112" s="103">
        <f t="shared" si="10"/>
        <v>94607200</v>
      </c>
      <c r="D112" s="116">
        <f t="shared" si="2"/>
        <v>0.36431564893888629</v>
      </c>
      <c r="E112" s="103">
        <f t="shared" si="11"/>
        <v>83403000</v>
      </c>
      <c r="F112" s="123">
        <f t="shared" si="4"/>
        <v>0.32117024992230964</v>
      </c>
      <c r="G112" s="126">
        <f t="shared" si="5"/>
        <v>0.68548589886119593</v>
      </c>
    </row>
    <row r="113" spans="1:7" x14ac:dyDescent="0.35">
      <c r="A113" s="106" t="str">
        <f t="shared" si="10"/>
        <v>GUERRERO</v>
      </c>
      <c r="B113" s="103">
        <f t="shared" si="10"/>
        <v>69442662.349999994</v>
      </c>
      <c r="C113" s="103">
        <f t="shared" si="10"/>
        <v>39876300</v>
      </c>
      <c r="D113" s="116">
        <f t="shared" si="2"/>
        <v>0.5742334560708271</v>
      </c>
      <c r="E113" s="103">
        <f t="shared" si="11"/>
        <v>27981000</v>
      </c>
      <c r="F113" s="123">
        <f t="shared" si="4"/>
        <v>0.40293674022709763</v>
      </c>
      <c r="G113" s="126">
        <f t="shared" si="5"/>
        <v>0.97717019629792468</v>
      </c>
    </row>
    <row r="114" spans="1:7" x14ac:dyDescent="0.35">
      <c r="A114" s="106" t="str">
        <f t="shared" si="10"/>
        <v>HIDALGO COMERCIO Y SERVICIOS</v>
      </c>
      <c r="B114" s="103">
        <f t="shared" si="10"/>
        <v>202961926.96000001</v>
      </c>
      <c r="C114" s="103">
        <f t="shared" si="10"/>
        <v>92169544</v>
      </c>
      <c r="D114" s="116">
        <f t="shared" si="2"/>
        <v>0.45412233407778441</v>
      </c>
      <c r="E114" s="103">
        <f t="shared" si="11"/>
        <v>36536000</v>
      </c>
      <c r="F114" s="123">
        <f t="shared" si="4"/>
        <v>0.18001405754883557</v>
      </c>
      <c r="G114" s="126">
        <f t="shared" si="5"/>
        <v>0.63413639162661994</v>
      </c>
    </row>
    <row r="115" spans="1:7" x14ac:dyDescent="0.35">
      <c r="A115" s="106" t="str">
        <f t="shared" si="10"/>
        <v>HIDALGO INDUSTRIA</v>
      </c>
      <c r="B115" s="103">
        <f t="shared" si="10"/>
        <v>36156391.18</v>
      </c>
      <c r="C115" s="103">
        <f t="shared" si="10"/>
        <v>15248000</v>
      </c>
      <c r="D115" s="116">
        <f t="shared" si="2"/>
        <v>0.42172350454141755</v>
      </c>
      <c r="E115" s="103">
        <f t="shared" si="11"/>
        <v>14349000</v>
      </c>
      <c r="F115" s="123">
        <f t="shared" si="4"/>
        <v>0.39685929739407139</v>
      </c>
      <c r="G115" s="126">
        <f t="shared" si="5"/>
        <v>0.81858280193548894</v>
      </c>
    </row>
    <row r="116" spans="1:7" x14ac:dyDescent="0.35">
      <c r="A116" s="106" t="str">
        <f t="shared" si="10"/>
        <v>JALISCO</v>
      </c>
      <c r="B116" s="103">
        <f t="shared" si="10"/>
        <v>942732957.85000002</v>
      </c>
      <c r="C116" s="103">
        <f t="shared" si="10"/>
        <v>671171115</v>
      </c>
      <c r="D116" s="116">
        <f t="shared" si="2"/>
        <v>0.71194192311964477</v>
      </c>
      <c r="E116" s="103">
        <f t="shared" si="11"/>
        <v>176402000</v>
      </c>
      <c r="F116" s="123">
        <f t="shared" si="4"/>
        <v>0.18711767582869171</v>
      </c>
      <c r="G116" s="126">
        <f t="shared" si="5"/>
        <v>0.89905959894833642</v>
      </c>
    </row>
    <row r="117" spans="1:7" x14ac:dyDescent="0.35">
      <c r="A117" s="106" t="str">
        <f t="shared" si="10"/>
        <v>MORELOS</v>
      </c>
      <c r="B117" s="103">
        <f t="shared" si="10"/>
        <v>421531915.61000001</v>
      </c>
      <c r="C117" s="103">
        <f t="shared" si="10"/>
        <v>198079200</v>
      </c>
      <c r="D117" s="116">
        <f t="shared" si="2"/>
        <v>0.46990320937706231</v>
      </c>
      <c r="E117" s="103">
        <f t="shared" si="11"/>
        <v>69808000</v>
      </c>
      <c r="F117" s="123">
        <f t="shared" si="4"/>
        <v>0.16560549133979724</v>
      </c>
      <c r="G117" s="126">
        <f t="shared" si="5"/>
        <v>0.63550870071685961</v>
      </c>
    </row>
    <row r="118" spans="1:7" x14ac:dyDescent="0.35">
      <c r="A118" s="106" t="str">
        <f t="shared" si="10"/>
        <v>NUEVO LEON</v>
      </c>
      <c r="B118" s="103">
        <f t="shared" si="10"/>
        <v>1894743042.5999999</v>
      </c>
      <c r="C118" s="103">
        <f t="shared" si="10"/>
        <v>916507000</v>
      </c>
      <c r="D118" s="116">
        <f t="shared" ref="D118" si="12">C118/B118</f>
        <v>0.48371044484340892</v>
      </c>
      <c r="E118" s="103">
        <f t="shared" si="11"/>
        <v>597718163</v>
      </c>
      <c r="F118" s="123">
        <f t="shared" ref="F118" si="13">E118/B118</f>
        <v>0.31546133146360605</v>
      </c>
      <c r="G118" s="126">
        <f t="shared" ref="G118" si="14">(E118+C118)/B118</f>
        <v>0.79917177630701497</v>
      </c>
    </row>
    <row r="119" spans="1:7" x14ac:dyDescent="0.35">
      <c r="A119" s="114" t="s">
        <v>78</v>
      </c>
      <c r="B119" s="115">
        <f>B79+B80</f>
        <v>336851703.56</v>
      </c>
      <c r="C119" s="115">
        <f>C79+C80</f>
        <v>202285150</v>
      </c>
      <c r="D119" s="117">
        <f t="shared" si="2"/>
        <v>0.60051692736643381</v>
      </c>
      <c r="E119" s="115">
        <f>E79+E80</f>
        <v>131220000</v>
      </c>
      <c r="F119" s="124">
        <f t="shared" si="4"/>
        <v>0.38954827484382043</v>
      </c>
      <c r="G119" s="126">
        <f t="shared" si="5"/>
        <v>0.99006520221025418</v>
      </c>
    </row>
    <row r="120" spans="1:7" x14ac:dyDescent="0.35">
      <c r="A120" s="106" t="str">
        <f t="shared" ref="A120:C127" si="15">A81</f>
        <v>QUERETARO</v>
      </c>
      <c r="B120" s="103">
        <f t="shared" si="15"/>
        <v>541512143</v>
      </c>
      <c r="C120" s="103">
        <f t="shared" si="15"/>
        <v>306762640</v>
      </c>
      <c r="D120" s="116">
        <f t="shared" si="2"/>
        <v>0.56649263357331581</v>
      </c>
      <c r="E120" s="103">
        <f t="shared" ref="E120:E127" si="16">E81</f>
        <v>104435000</v>
      </c>
      <c r="F120" s="123">
        <f t="shared" si="4"/>
        <v>0.19285809441211368</v>
      </c>
      <c r="G120" s="126">
        <f t="shared" si="5"/>
        <v>0.75935072798542946</v>
      </c>
    </row>
    <row r="121" spans="1:7" x14ac:dyDescent="0.35">
      <c r="A121" s="106" t="str">
        <f t="shared" si="15"/>
        <v>QUINTANA ROO COMERCIO Y SERVICIOS</v>
      </c>
      <c r="B121" s="103">
        <f t="shared" si="15"/>
        <v>238135682.06999999</v>
      </c>
      <c r="C121" s="103">
        <f t="shared" si="15"/>
        <v>167666900</v>
      </c>
      <c r="D121" s="116">
        <f t="shared" si="2"/>
        <v>0.70408138143159205</v>
      </c>
      <c r="E121" s="103">
        <f t="shared" si="16"/>
        <v>48450498</v>
      </c>
      <c r="F121" s="123">
        <f t="shared" si="4"/>
        <v>0.20345753134869546</v>
      </c>
      <c r="G121" s="126">
        <f t="shared" si="5"/>
        <v>0.90753891278028753</v>
      </c>
    </row>
    <row r="122" spans="1:7" x14ac:dyDescent="0.35">
      <c r="A122" s="106" t="str">
        <f t="shared" si="15"/>
        <v>QUINTANA ROO INDUSTRIA</v>
      </c>
      <c r="B122" s="103">
        <f t="shared" si="15"/>
        <v>18854388.670000002</v>
      </c>
      <c r="C122" s="103">
        <f t="shared" si="15"/>
        <v>10560000</v>
      </c>
      <c r="D122" s="116">
        <f t="shared" si="2"/>
        <v>0.56008180295988341</v>
      </c>
      <c r="E122" s="103">
        <f t="shared" si="16"/>
        <v>2319000</v>
      </c>
      <c r="F122" s="123">
        <f t="shared" si="4"/>
        <v>0.12299523684317895</v>
      </c>
      <c r="G122" s="126">
        <f t="shared" si="5"/>
        <v>0.68307703980306245</v>
      </c>
    </row>
    <row r="123" spans="1:7" x14ac:dyDescent="0.35">
      <c r="A123" s="106" t="str">
        <f t="shared" si="15"/>
        <v>TABASCO INDUSTRIA</v>
      </c>
      <c r="B123" s="103">
        <f t="shared" si="15"/>
        <v>35700000</v>
      </c>
      <c r="C123" s="103">
        <f t="shared" si="15"/>
        <v>2201000</v>
      </c>
      <c r="D123" s="116">
        <f t="shared" si="2"/>
        <v>6.1652661064425768E-2</v>
      </c>
      <c r="E123" s="103">
        <f t="shared" si="16"/>
        <v>16944000</v>
      </c>
      <c r="F123" s="123">
        <f t="shared" si="4"/>
        <v>0.47462184873949581</v>
      </c>
      <c r="G123" s="126">
        <f t="shared" si="5"/>
        <v>0.53627450980392155</v>
      </c>
    </row>
    <row r="124" spans="1:7" x14ac:dyDescent="0.35">
      <c r="A124" s="106" t="str">
        <f t="shared" si="15"/>
        <v>TLAXCALA</v>
      </c>
      <c r="B124" s="103">
        <f t="shared" si="15"/>
        <v>115000000</v>
      </c>
      <c r="C124" s="103">
        <f t="shared" si="15"/>
        <v>87368400</v>
      </c>
      <c r="D124" s="116">
        <f t="shared" si="2"/>
        <v>0.75972521739130439</v>
      </c>
      <c r="E124" s="103">
        <f t="shared" si="16"/>
        <v>25246000</v>
      </c>
      <c r="F124" s="123">
        <f t="shared" si="4"/>
        <v>0.2195304347826087</v>
      </c>
      <c r="G124" s="126">
        <f t="shared" si="5"/>
        <v>0.97925565217391308</v>
      </c>
    </row>
    <row r="125" spans="1:7" x14ac:dyDescent="0.35">
      <c r="A125" s="106" t="str">
        <f t="shared" si="15"/>
        <v>VERACRUZ</v>
      </c>
      <c r="B125" s="103">
        <f t="shared" si="15"/>
        <v>348824788.76999998</v>
      </c>
      <c r="C125" s="103">
        <f t="shared" si="15"/>
        <v>14859000</v>
      </c>
      <c r="D125" s="116">
        <f t="shared" si="2"/>
        <v>4.2597316699867292E-2</v>
      </c>
      <c r="E125" s="103">
        <f t="shared" si="16"/>
        <v>1500000</v>
      </c>
      <c r="F125" s="123">
        <f t="shared" si="4"/>
        <v>4.3001531092133347E-3</v>
      </c>
      <c r="G125" s="126">
        <f t="shared" si="5"/>
        <v>4.6897469809080626E-2</v>
      </c>
    </row>
    <row r="126" spans="1:7" x14ac:dyDescent="0.35">
      <c r="A126" s="106" t="str">
        <f t="shared" si="15"/>
        <v>YUCATAN</v>
      </c>
      <c r="B126" s="103">
        <f t="shared" si="15"/>
        <v>2078509714</v>
      </c>
      <c r="C126" s="103">
        <f t="shared" si="15"/>
        <v>353562100</v>
      </c>
      <c r="D126" s="116">
        <f t="shared" si="2"/>
        <v>0.1701036553346606</v>
      </c>
      <c r="E126" s="103">
        <f t="shared" si="16"/>
        <v>238107700</v>
      </c>
      <c r="F126" s="123">
        <f t="shared" si="4"/>
        <v>0.11455693393983339</v>
      </c>
      <c r="G126" s="126">
        <f t="shared" si="5"/>
        <v>0.284660589274494</v>
      </c>
    </row>
    <row r="127" spans="1:7" x14ac:dyDescent="0.35">
      <c r="A127" s="106" t="str">
        <f t="shared" si="15"/>
        <v>ZACATECAS</v>
      </c>
      <c r="B127" s="103">
        <f t="shared" si="15"/>
        <v>331131000</v>
      </c>
      <c r="C127" s="103">
        <f t="shared" si="15"/>
        <v>129898150</v>
      </c>
      <c r="D127" s="116">
        <f t="shared" ref="D127" si="17">C127/B127</f>
        <v>0.3922862854882207</v>
      </c>
      <c r="E127" s="103">
        <f t="shared" si="16"/>
        <v>183360900</v>
      </c>
      <c r="F127" s="123">
        <f t="shared" ref="F127" si="18">E127/B127</f>
        <v>0.55374126856138506</v>
      </c>
      <c r="G127" s="126">
        <f t="shared" ref="G127" si="19">(E127+C127)/B127</f>
        <v>0.9460275540496057</v>
      </c>
    </row>
    <row r="128" spans="1:7" x14ac:dyDescent="0.35">
      <c r="A128" s="114" t="s">
        <v>79</v>
      </c>
      <c r="B128" s="115">
        <f>B89+B90</f>
        <v>11157950237.709999</v>
      </c>
      <c r="C128" s="115">
        <f>C89+C90</f>
        <v>5072587186</v>
      </c>
      <c r="D128" s="117">
        <f t="shared" si="2"/>
        <v>0.45461640157315059</v>
      </c>
      <c r="E128" s="115">
        <f>E89+E90</f>
        <v>2995475626</v>
      </c>
      <c r="F128" s="124">
        <f t="shared" si="4"/>
        <v>0.26846110281764224</v>
      </c>
      <c r="G128" s="126">
        <f t="shared" si="5"/>
        <v>0.72307750439079288</v>
      </c>
    </row>
    <row r="129" spans="1:8" x14ac:dyDescent="0.35">
      <c r="A129" s="106">
        <f>A91</f>
        <v>0</v>
      </c>
      <c r="B129" s="103">
        <f>B91</f>
        <v>0</v>
      </c>
      <c r="C129" s="103">
        <f>C91</f>
        <v>0</v>
      </c>
      <c r="D129" s="116" t="e">
        <f t="shared" si="2"/>
        <v>#DIV/0!</v>
      </c>
      <c r="E129" s="103">
        <f>E91</f>
        <v>0</v>
      </c>
      <c r="F129" s="123" t="e">
        <f t="shared" si="4"/>
        <v>#DIV/0!</v>
      </c>
      <c r="G129" s="126" t="e">
        <f t="shared" si="5"/>
        <v>#DIV/0!</v>
      </c>
    </row>
    <row r="130" spans="1:8" x14ac:dyDescent="0.35">
      <c r="A130" s="114" t="s">
        <v>80</v>
      </c>
      <c r="B130" s="115">
        <f>B92+B93</f>
        <v>0</v>
      </c>
      <c r="C130" s="115">
        <f>C92+C93</f>
        <v>0</v>
      </c>
      <c r="D130" s="117" t="e">
        <f t="shared" si="2"/>
        <v>#DIV/0!</v>
      </c>
      <c r="E130" s="115">
        <f>E92+E93</f>
        <v>0</v>
      </c>
      <c r="F130" s="124" t="e">
        <f t="shared" si="4"/>
        <v>#DIV/0!</v>
      </c>
      <c r="G130" s="126" t="e">
        <f t="shared" si="5"/>
        <v>#DIV/0!</v>
      </c>
    </row>
    <row r="131" spans="1:8" x14ac:dyDescent="0.35">
      <c r="A131" s="106">
        <f>A94</f>
        <v>0</v>
      </c>
      <c r="B131" s="103">
        <f>B94</f>
        <v>0</v>
      </c>
      <c r="C131" s="103">
        <f>C94</f>
        <v>0</v>
      </c>
      <c r="D131" s="116" t="e">
        <f t="shared" ref="D131" si="20">C131/B131</f>
        <v>#DIV/0!</v>
      </c>
      <c r="E131" s="103">
        <f>E94</f>
        <v>0</v>
      </c>
      <c r="F131" s="123" t="e">
        <f t="shared" ref="F131" si="21">E131/B131</f>
        <v>#DIV/0!</v>
      </c>
      <c r="G131" s="126" t="e">
        <f t="shared" ref="G131" si="22">(E131+C131)/B131</f>
        <v>#DIV/0!</v>
      </c>
    </row>
    <row r="132" spans="1:8" x14ac:dyDescent="0.35">
      <c r="A132" s="114" t="s">
        <v>81</v>
      </c>
      <c r="B132" s="115">
        <f>B95+B96</f>
        <v>0</v>
      </c>
      <c r="C132" s="115">
        <f>C95+C96</f>
        <v>0</v>
      </c>
      <c r="D132" s="117" t="e">
        <f t="shared" si="2"/>
        <v>#DIV/0!</v>
      </c>
      <c r="E132" s="115">
        <f>E95+E96</f>
        <v>0</v>
      </c>
      <c r="F132" s="124" t="e">
        <f t="shared" si="4"/>
        <v>#DIV/0!</v>
      </c>
      <c r="G132" s="126" t="e">
        <f t="shared" si="5"/>
        <v>#DIV/0!</v>
      </c>
    </row>
    <row r="133" spans="1:8" x14ac:dyDescent="0.35">
      <c r="A133" s="106">
        <f t="shared" ref="A133:C137" si="23">A97</f>
        <v>0</v>
      </c>
      <c r="B133" s="103">
        <f t="shared" si="23"/>
        <v>0</v>
      </c>
      <c r="C133" s="103">
        <f t="shared" si="23"/>
        <v>0</v>
      </c>
      <c r="D133" s="116" t="e">
        <f t="shared" si="2"/>
        <v>#DIV/0!</v>
      </c>
      <c r="E133" s="103">
        <f>E97</f>
        <v>0</v>
      </c>
      <c r="F133" s="123" t="e">
        <f t="shared" si="4"/>
        <v>#DIV/0!</v>
      </c>
      <c r="G133" s="126" t="e">
        <f t="shared" si="5"/>
        <v>#DIV/0!</v>
      </c>
    </row>
    <row r="134" spans="1:8" x14ac:dyDescent="0.35">
      <c r="A134" s="106">
        <f t="shared" si="23"/>
        <v>0</v>
      </c>
      <c r="B134" s="103">
        <f t="shared" si="23"/>
        <v>0</v>
      </c>
      <c r="C134" s="103">
        <f t="shared" si="23"/>
        <v>0</v>
      </c>
      <c r="D134" s="116" t="e">
        <f t="shared" si="2"/>
        <v>#DIV/0!</v>
      </c>
      <c r="E134" s="103">
        <f>E98</f>
        <v>0</v>
      </c>
      <c r="F134" s="123" t="e">
        <f t="shared" si="4"/>
        <v>#DIV/0!</v>
      </c>
      <c r="G134" s="126" t="e">
        <f t="shared" si="5"/>
        <v>#DIV/0!</v>
      </c>
    </row>
    <row r="135" spans="1:8" x14ac:dyDescent="0.35">
      <c r="A135" s="106">
        <f t="shared" si="23"/>
        <v>0</v>
      </c>
      <c r="B135" s="103">
        <f t="shared" si="23"/>
        <v>0</v>
      </c>
      <c r="C135" s="103">
        <f t="shared" si="23"/>
        <v>0</v>
      </c>
      <c r="D135" s="116" t="e">
        <f t="shared" si="2"/>
        <v>#DIV/0!</v>
      </c>
      <c r="E135" s="103">
        <f>E99</f>
        <v>0</v>
      </c>
      <c r="F135" s="123" t="e">
        <f t="shared" si="4"/>
        <v>#DIV/0!</v>
      </c>
      <c r="G135" s="126" t="e">
        <f t="shared" si="5"/>
        <v>#DIV/0!</v>
      </c>
    </row>
    <row r="136" spans="1:8" x14ac:dyDescent="0.35">
      <c r="A136" s="106">
        <f t="shared" si="23"/>
        <v>0</v>
      </c>
      <c r="B136" s="103">
        <f t="shared" si="23"/>
        <v>0</v>
      </c>
      <c r="C136" s="103">
        <f t="shared" si="23"/>
        <v>0</v>
      </c>
      <c r="D136" s="116" t="e">
        <f t="shared" ref="D136" si="24">C136/B136</f>
        <v>#DIV/0!</v>
      </c>
      <c r="E136" s="103">
        <f>E100</f>
        <v>0</v>
      </c>
      <c r="F136" s="123" t="e">
        <f t="shared" ref="F136" si="25">E136/B136</f>
        <v>#DIV/0!</v>
      </c>
      <c r="G136" s="126" t="e">
        <f t="shared" ref="G136" si="26">(E136+C136)/B136</f>
        <v>#DIV/0!</v>
      </c>
    </row>
    <row r="137" spans="1:8" x14ac:dyDescent="0.35">
      <c r="A137" s="106">
        <f t="shared" si="23"/>
        <v>0</v>
      </c>
      <c r="B137" s="103">
        <f t="shared" si="23"/>
        <v>0</v>
      </c>
      <c r="C137" s="103">
        <f t="shared" si="23"/>
        <v>0</v>
      </c>
      <c r="D137" s="116" t="e">
        <f t="shared" ref="D137" si="27">C137/B137</f>
        <v>#DIV/0!</v>
      </c>
      <c r="E137" s="103">
        <f>E101</f>
        <v>0</v>
      </c>
      <c r="F137" s="123" t="e">
        <f t="shared" ref="F137" si="28">E137/B137</f>
        <v>#DIV/0!</v>
      </c>
      <c r="G137" s="126" t="e">
        <f t="shared" ref="G137" si="29">(E137+C137)/B137</f>
        <v>#DIV/0!</v>
      </c>
    </row>
    <row r="138" spans="1:8" x14ac:dyDescent="0.35">
      <c r="B138"/>
      <c r="C138"/>
      <c r="D138"/>
    </row>
    <row r="139" spans="1:8" x14ac:dyDescent="0.35">
      <c r="B139" s="51">
        <f>SUM(B106:B138)</f>
        <v>22315900475.419998</v>
      </c>
      <c r="C139" s="51">
        <f>SUM(C106:C138)</f>
        <v>10145174372</v>
      </c>
      <c r="D139" s="120" t="e">
        <f>SUM(D106:D137)</f>
        <v>#DIV/0!</v>
      </c>
      <c r="E139" s="51">
        <f>SUM(E106:E138)</f>
        <v>5990951252</v>
      </c>
      <c r="F139" s="53" t="e">
        <f>SUM(F106:F138)</f>
        <v>#DIV/0!</v>
      </c>
    </row>
    <row r="140" spans="1:8" x14ac:dyDescent="0.35">
      <c r="B140"/>
      <c r="C140"/>
      <c r="D140"/>
    </row>
    <row r="141" spans="1:8" x14ac:dyDescent="0.35">
      <c r="B141"/>
      <c r="C141"/>
      <c r="D141"/>
    </row>
    <row r="142" spans="1:8" x14ac:dyDescent="0.35">
      <c r="B142"/>
      <c r="C142"/>
      <c r="D142"/>
    </row>
    <row r="143" spans="1:8" s="102" customFormat="1" ht="35.25" customHeight="1" x14ac:dyDescent="0.35">
      <c r="A143" s="112" t="s">
        <v>2</v>
      </c>
      <c r="B143" s="112" t="s">
        <v>128</v>
      </c>
      <c r="C143" s="112" t="s">
        <v>129</v>
      </c>
      <c r="D143" s="112" t="s">
        <v>127</v>
      </c>
      <c r="E143" s="112" t="s">
        <v>92</v>
      </c>
      <c r="F143" s="112" t="s">
        <v>91</v>
      </c>
    </row>
    <row r="144" spans="1:8" x14ac:dyDescent="0.35">
      <c r="A144" s="44" t="s">
        <v>93</v>
      </c>
      <c r="B144" s="111">
        <f>B106/1000000</f>
        <v>515.79400099999998</v>
      </c>
      <c r="C144" s="111">
        <f>C106/1000000</f>
        <v>270.201525</v>
      </c>
      <c r="D144" s="127">
        <f>C144/B144</f>
        <v>0.52385550137485992</v>
      </c>
      <c r="E144" s="111">
        <f>E106/1000000</f>
        <v>174.45664500000001</v>
      </c>
      <c r="F144" s="127">
        <f>E144/B144</f>
        <v>0.33822930212792457</v>
      </c>
      <c r="H144" s="100"/>
    </row>
    <row r="145" spans="1:8" x14ac:dyDescent="0.35">
      <c r="A145" s="44" t="s">
        <v>138</v>
      </c>
      <c r="B145" s="111">
        <f t="shared" ref="B145:C175" si="30">B107/1000000</f>
        <v>323.95714493999998</v>
      </c>
      <c r="C145" s="111">
        <f t="shared" si="30"/>
        <v>133.95179999999999</v>
      </c>
      <c r="D145" s="127">
        <f t="shared" ref="D145:D175" si="31">C145/B145</f>
        <v>0.41348617276155208</v>
      </c>
      <c r="E145" s="111">
        <f t="shared" ref="E145:E175" si="32">E107/1000000</f>
        <v>157.92009999999999</v>
      </c>
      <c r="F145" s="127">
        <f t="shared" ref="F145:F175" si="33">E145/B145</f>
        <v>0.48747219336449066</v>
      </c>
      <c r="H145" s="100"/>
    </row>
    <row r="146" spans="1:8" x14ac:dyDescent="0.35">
      <c r="A146" s="44" t="s">
        <v>94</v>
      </c>
      <c r="B146" s="111">
        <f t="shared" si="30"/>
        <v>323</v>
      </c>
      <c r="C146" s="111">
        <f t="shared" si="30"/>
        <v>170.12110000000001</v>
      </c>
      <c r="D146" s="127">
        <f t="shared" si="31"/>
        <v>0.5266907120743034</v>
      </c>
      <c r="E146" s="111">
        <f t="shared" si="32"/>
        <v>119.011</v>
      </c>
      <c r="F146" s="127">
        <f t="shared" si="33"/>
        <v>0.36845510835913309</v>
      </c>
      <c r="H146" s="100"/>
    </row>
    <row r="147" spans="1:8" x14ac:dyDescent="0.35">
      <c r="A147" s="44" t="s">
        <v>95</v>
      </c>
      <c r="B147" s="111">
        <f t="shared" si="30"/>
        <v>211.60042023</v>
      </c>
      <c r="C147" s="111">
        <f t="shared" si="30"/>
        <v>107.91800000000001</v>
      </c>
      <c r="D147" s="127">
        <f t="shared" si="31"/>
        <v>0.51000843893739944</v>
      </c>
      <c r="E147" s="111">
        <f t="shared" si="32"/>
        <v>76.325000000000003</v>
      </c>
      <c r="F147" s="127">
        <f t="shared" si="33"/>
        <v>0.36070344244608876</v>
      </c>
      <c r="H147" s="100"/>
    </row>
    <row r="148" spans="1:8" x14ac:dyDescent="0.35">
      <c r="A148" s="44" t="s">
        <v>121</v>
      </c>
      <c r="B148" s="111">
        <f t="shared" si="30"/>
        <v>974.64845491999995</v>
      </c>
      <c r="C148" s="111">
        <f t="shared" si="30"/>
        <v>651.83346200000005</v>
      </c>
      <c r="D148" s="127">
        <f t="shared" si="31"/>
        <v>0.66878827818334063</v>
      </c>
      <c r="E148" s="111">
        <f t="shared" si="32"/>
        <v>258.76339999999999</v>
      </c>
      <c r="F148" s="127">
        <f t="shared" si="33"/>
        <v>0.26549408527122687</v>
      </c>
      <c r="H148" s="100"/>
    </row>
    <row r="149" spans="1:8" x14ac:dyDescent="0.35">
      <c r="A149" s="44" t="s">
        <v>96</v>
      </c>
      <c r="B149" s="111">
        <f t="shared" si="30"/>
        <v>937.17719999999997</v>
      </c>
      <c r="C149" s="111">
        <f t="shared" si="30"/>
        <v>435.7396</v>
      </c>
      <c r="D149" s="127">
        <f t="shared" si="31"/>
        <v>0.46494899790562555</v>
      </c>
      <c r="E149" s="111">
        <f t="shared" si="32"/>
        <v>451.21922000000001</v>
      </c>
      <c r="F149" s="127">
        <f t="shared" si="33"/>
        <v>0.48146627980279505</v>
      </c>
      <c r="H149" s="100"/>
    </row>
    <row r="150" spans="1:8" x14ac:dyDescent="0.35">
      <c r="A150" s="44" t="s">
        <v>112</v>
      </c>
      <c r="B150" s="111">
        <f t="shared" si="30"/>
        <v>259.68470000000002</v>
      </c>
      <c r="C150" s="111">
        <f t="shared" si="30"/>
        <v>94.607200000000006</v>
      </c>
      <c r="D150" s="127">
        <f t="shared" si="31"/>
        <v>0.36431564893888629</v>
      </c>
      <c r="E150" s="111">
        <f t="shared" si="32"/>
        <v>83.403000000000006</v>
      </c>
      <c r="F150" s="127">
        <f t="shared" si="33"/>
        <v>0.32117024992230964</v>
      </c>
      <c r="H150" s="100"/>
    </row>
    <row r="151" spans="1:8" x14ac:dyDescent="0.35">
      <c r="A151" s="44" t="s">
        <v>97</v>
      </c>
      <c r="B151" s="111">
        <f t="shared" si="30"/>
        <v>69.442662349999992</v>
      </c>
      <c r="C151" s="111">
        <f t="shared" si="30"/>
        <v>39.876300000000001</v>
      </c>
      <c r="D151" s="127">
        <f t="shared" si="31"/>
        <v>0.5742334560708271</v>
      </c>
      <c r="E151" s="111">
        <f t="shared" si="32"/>
        <v>27.981000000000002</v>
      </c>
      <c r="F151" s="127">
        <f t="shared" si="33"/>
        <v>0.40293674022709763</v>
      </c>
      <c r="H151" s="100"/>
    </row>
    <row r="152" spans="1:8" x14ac:dyDescent="0.35">
      <c r="A152" s="44" t="s">
        <v>98</v>
      </c>
      <c r="B152" s="111">
        <f t="shared" si="30"/>
        <v>202.96192696</v>
      </c>
      <c r="C152" s="111">
        <f t="shared" si="30"/>
        <v>92.169544000000002</v>
      </c>
      <c r="D152" s="127">
        <f t="shared" si="31"/>
        <v>0.45412233407778441</v>
      </c>
      <c r="E152" s="111">
        <f t="shared" si="32"/>
        <v>36.536000000000001</v>
      </c>
      <c r="F152" s="127">
        <f t="shared" si="33"/>
        <v>0.18001405754883557</v>
      </c>
      <c r="H152" s="100"/>
    </row>
    <row r="153" spans="1:8" x14ac:dyDescent="0.35">
      <c r="A153" s="44" t="s">
        <v>99</v>
      </c>
      <c r="B153" s="111">
        <f t="shared" si="30"/>
        <v>36.15639118</v>
      </c>
      <c r="C153" s="111">
        <f t="shared" si="30"/>
        <v>15.247999999999999</v>
      </c>
      <c r="D153" s="127">
        <f t="shared" si="31"/>
        <v>0.42172350454141755</v>
      </c>
      <c r="E153" s="111">
        <f t="shared" si="32"/>
        <v>14.349</v>
      </c>
      <c r="F153" s="127">
        <f t="shared" si="33"/>
        <v>0.39685929739407139</v>
      </c>
      <c r="H153" s="100"/>
    </row>
    <row r="154" spans="1:8" x14ac:dyDescent="0.35">
      <c r="A154" s="44" t="s">
        <v>113</v>
      </c>
      <c r="B154" s="111">
        <f t="shared" si="30"/>
        <v>942.73295785000005</v>
      </c>
      <c r="C154" s="111">
        <f t="shared" si="30"/>
        <v>671.17111499999999</v>
      </c>
      <c r="D154" s="127">
        <f t="shared" si="31"/>
        <v>0.71194192311964466</v>
      </c>
      <c r="E154" s="111">
        <f t="shared" si="32"/>
        <v>176.40199999999999</v>
      </c>
      <c r="F154" s="127">
        <f t="shared" si="33"/>
        <v>0.18711767582869171</v>
      </c>
      <c r="H154" s="100"/>
    </row>
    <row r="155" spans="1:8" x14ac:dyDescent="0.35">
      <c r="A155" s="44" t="s">
        <v>100</v>
      </c>
      <c r="B155" s="111">
        <f t="shared" si="30"/>
        <v>421.53191561</v>
      </c>
      <c r="C155" s="111">
        <f t="shared" si="30"/>
        <v>198.07919999999999</v>
      </c>
      <c r="D155" s="127">
        <f t="shared" si="31"/>
        <v>0.46990320937706231</v>
      </c>
      <c r="E155" s="111">
        <f t="shared" si="32"/>
        <v>69.808000000000007</v>
      </c>
      <c r="F155" s="127">
        <f t="shared" si="33"/>
        <v>0.16560549133979727</v>
      </c>
      <c r="H155" s="100"/>
    </row>
    <row r="156" spans="1:8" x14ac:dyDescent="0.35">
      <c r="A156" s="44" t="s">
        <v>101</v>
      </c>
      <c r="B156" s="111">
        <f t="shared" si="30"/>
        <v>1894.7430425999999</v>
      </c>
      <c r="C156" s="111">
        <f t="shared" si="30"/>
        <v>916.50699999999995</v>
      </c>
      <c r="D156" s="127">
        <f t="shared" si="31"/>
        <v>0.48371044484340886</v>
      </c>
      <c r="E156" s="111">
        <f t="shared" si="32"/>
        <v>597.718163</v>
      </c>
      <c r="F156" s="127">
        <f t="shared" si="33"/>
        <v>0.31546133146360605</v>
      </c>
      <c r="H156" s="100"/>
    </row>
    <row r="157" spans="1:8" x14ac:dyDescent="0.35">
      <c r="A157" s="44" t="s">
        <v>122</v>
      </c>
      <c r="B157" s="111">
        <f t="shared" si="30"/>
        <v>336.85170355999998</v>
      </c>
      <c r="C157" s="111">
        <f t="shared" si="30"/>
        <v>202.28514999999999</v>
      </c>
      <c r="D157" s="127">
        <f t="shared" si="31"/>
        <v>0.60051692736643381</v>
      </c>
      <c r="E157" s="111">
        <f t="shared" si="32"/>
        <v>131.22</v>
      </c>
      <c r="F157" s="127">
        <f t="shared" si="33"/>
        <v>0.38954827484382043</v>
      </c>
      <c r="H157" s="100"/>
    </row>
    <row r="158" spans="1:8" x14ac:dyDescent="0.35">
      <c r="A158" s="44" t="s">
        <v>102</v>
      </c>
      <c r="B158" s="111">
        <f t="shared" si="30"/>
        <v>541.51214300000004</v>
      </c>
      <c r="C158" s="111">
        <f t="shared" si="30"/>
        <v>306.76263999999998</v>
      </c>
      <c r="D158" s="127">
        <f t="shared" si="31"/>
        <v>0.5664926335733157</v>
      </c>
      <c r="E158" s="111">
        <f t="shared" si="32"/>
        <v>104.435</v>
      </c>
      <c r="F158" s="127">
        <f t="shared" si="33"/>
        <v>0.19285809441211366</v>
      </c>
      <c r="H158" s="100"/>
    </row>
    <row r="159" spans="1:8" x14ac:dyDescent="0.35">
      <c r="A159" s="44" t="s">
        <v>114</v>
      </c>
      <c r="B159" s="111">
        <f t="shared" si="30"/>
        <v>238.13568207</v>
      </c>
      <c r="C159" s="111">
        <f t="shared" si="30"/>
        <v>167.6669</v>
      </c>
      <c r="D159" s="127">
        <f t="shared" si="31"/>
        <v>0.70408138143159205</v>
      </c>
      <c r="E159" s="111">
        <f t="shared" si="32"/>
        <v>48.450498000000003</v>
      </c>
      <c r="F159" s="127">
        <f t="shared" si="33"/>
        <v>0.20345753134869546</v>
      </c>
      <c r="H159" s="100"/>
    </row>
    <row r="160" spans="1:8" x14ac:dyDescent="0.35">
      <c r="A160" s="44" t="s">
        <v>103</v>
      </c>
      <c r="B160" s="111">
        <f t="shared" si="30"/>
        <v>18.854388670000002</v>
      </c>
      <c r="C160" s="111">
        <f t="shared" si="30"/>
        <v>10.56</v>
      </c>
      <c r="D160" s="127">
        <f t="shared" si="31"/>
        <v>0.56008180295988341</v>
      </c>
      <c r="E160" s="111">
        <f t="shared" si="32"/>
        <v>2.319</v>
      </c>
      <c r="F160" s="127">
        <f t="shared" si="33"/>
        <v>0.12299523684317895</v>
      </c>
      <c r="H160" s="100"/>
    </row>
    <row r="161" spans="1:8" x14ac:dyDescent="0.35">
      <c r="A161" s="44" t="s">
        <v>104</v>
      </c>
      <c r="B161" s="111">
        <f t="shared" si="30"/>
        <v>35.700000000000003</v>
      </c>
      <c r="C161" s="111">
        <f t="shared" si="30"/>
        <v>2.2010000000000001</v>
      </c>
      <c r="D161" s="127">
        <f t="shared" si="31"/>
        <v>6.1652661064425768E-2</v>
      </c>
      <c r="E161" s="111">
        <f t="shared" si="32"/>
        <v>16.943999999999999</v>
      </c>
      <c r="F161" s="127">
        <f t="shared" si="33"/>
        <v>0.47462184873949576</v>
      </c>
      <c r="H161" s="100"/>
    </row>
    <row r="162" spans="1:8" x14ac:dyDescent="0.35">
      <c r="A162" s="44" t="s">
        <v>115</v>
      </c>
      <c r="B162" s="111">
        <f t="shared" si="30"/>
        <v>115</v>
      </c>
      <c r="C162" s="111">
        <f t="shared" si="30"/>
        <v>87.368399999999994</v>
      </c>
      <c r="D162" s="127">
        <f t="shared" si="31"/>
        <v>0.75972521739130427</v>
      </c>
      <c r="E162" s="111">
        <f t="shared" si="32"/>
        <v>25.245999999999999</v>
      </c>
      <c r="F162" s="127">
        <f t="shared" si="33"/>
        <v>0.2195304347826087</v>
      </c>
      <c r="H162" s="100"/>
    </row>
    <row r="163" spans="1:8" x14ac:dyDescent="0.35">
      <c r="A163" s="44" t="s">
        <v>105</v>
      </c>
      <c r="B163" s="111">
        <f t="shared" si="30"/>
        <v>348.82478877</v>
      </c>
      <c r="C163" s="111">
        <f t="shared" si="30"/>
        <v>14.859</v>
      </c>
      <c r="D163" s="127">
        <f t="shared" si="31"/>
        <v>4.2597316699867285E-2</v>
      </c>
      <c r="E163" s="111">
        <f t="shared" si="32"/>
        <v>1.5</v>
      </c>
      <c r="F163" s="127">
        <f t="shared" si="33"/>
        <v>4.3001531092133338E-3</v>
      </c>
      <c r="H163" s="100"/>
    </row>
    <row r="164" spans="1:8" x14ac:dyDescent="0.35">
      <c r="A164" s="44" t="s">
        <v>106</v>
      </c>
      <c r="B164" s="111">
        <f t="shared" si="30"/>
        <v>2078.5097139999998</v>
      </c>
      <c r="C164" s="111">
        <f t="shared" si="30"/>
        <v>353.56209999999999</v>
      </c>
      <c r="D164" s="127">
        <f t="shared" si="31"/>
        <v>0.17010365533466063</v>
      </c>
      <c r="E164" s="111">
        <f t="shared" si="32"/>
        <v>238.10769999999999</v>
      </c>
      <c r="F164" s="127">
        <f t="shared" si="33"/>
        <v>0.11455693393983341</v>
      </c>
      <c r="H164" s="100"/>
    </row>
    <row r="165" spans="1:8" x14ac:dyDescent="0.35">
      <c r="A165" s="44" t="s">
        <v>116</v>
      </c>
      <c r="B165" s="111">
        <f t="shared" si="30"/>
        <v>331.13099999999997</v>
      </c>
      <c r="C165" s="111">
        <f t="shared" si="30"/>
        <v>129.89814999999999</v>
      </c>
      <c r="D165" s="127">
        <f t="shared" si="31"/>
        <v>0.39228628548822064</v>
      </c>
      <c r="E165" s="111">
        <f t="shared" si="32"/>
        <v>183.36089999999999</v>
      </c>
      <c r="F165" s="127">
        <f t="shared" si="33"/>
        <v>0.55374126856138506</v>
      </c>
      <c r="H165" s="100"/>
    </row>
    <row r="166" spans="1:8" x14ac:dyDescent="0.35">
      <c r="A166" s="44" t="s">
        <v>123</v>
      </c>
      <c r="B166" s="111">
        <f t="shared" si="30"/>
        <v>11157.95023771</v>
      </c>
      <c r="C166" s="111">
        <f t="shared" si="30"/>
        <v>5072.5871859999997</v>
      </c>
      <c r="D166" s="127">
        <f t="shared" si="31"/>
        <v>0.45461640157315053</v>
      </c>
      <c r="E166" s="111">
        <f t="shared" si="32"/>
        <v>2995.4756259999999</v>
      </c>
      <c r="F166" s="127">
        <f t="shared" si="33"/>
        <v>0.26846110281764224</v>
      </c>
      <c r="H166" s="100"/>
    </row>
    <row r="167" spans="1:8" x14ac:dyDescent="0.35">
      <c r="A167" s="44" t="s">
        <v>117</v>
      </c>
      <c r="B167" s="111">
        <f t="shared" si="30"/>
        <v>0</v>
      </c>
      <c r="C167" s="111">
        <f t="shared" si="30"/>
        <v>0</v>
      </c>
      <c r="D167" s="127" t="e">
        <f t="shared" si="31"/>
        <v>#DIV/0!</v>
      </c>
      <c r="E167" s="111">
        <f t="shared" si="32"/>
        <v>0</v>
      </c>
      <c r="F167" s="127" t="e">
        <f t="shared" si="33"/>
        <v>#DIV/0!</v>
      </c>
      <c r="H167" s="100"/>
    </row>
    <row r="168" spans="1:8" x14ac:dyDescent="0.35">
      <c r="A168" s="44" t="s">
        <v>124</v>
      </c>
      <c r="B168" s="111">
        <f t="shared" si="30"/>
        <v>0</v>
      </c>
      <c r="C168" s="111">
        <f t="shared" si="30"/>
        <v>0</v>
      </c>
      <c r="D168" s="127" t="e">
        <f t="shared" si="31"/>
        <v>#DIV/0!</v>
      </c>
      <c r="E168" s="111">
        <f t="shared" si="32"/>
        <v>0</v>
      </c>
      <c r="F168" s="127" t="e">
        <f t="shared" si="33"/>
        <v>#DIV/0!</v>
      </c>
      <c r="H168" s="100"/>
    </row>
    <row r="169" spans="1:8" x14ac:dyDescent="0.35">
      <c r="A169" s="44" t="s">
        <v>107</v>
      </c>
      <c r="B169" s="111">
        <f t="shared" si="30"/>
        <v>0</v>
      </c>
      <c r="C169" s="111">
        <f t="shared" si="30"/>
        <v>0</v>
      </c>
      <c r="D169" s="127" t="e">
        <f t="shared" si="31"/>
        <v>#DIV/0!</v>
      </c>
      <c r="E169" s="111">
        <f t="shared" si="32"/>
        <v>0</v>
      </c>
      <c r="F169" s="127" t="e">
        <f t="shared" si="33"/>
        <v>#DIV/0!</v>
      </c>
      <c r="H169" s="100"/>
    </row>
    <row r="170" spans="1:8" x14ac:dyDescent="0.35">
      <c r="A170" s="44" t="s">
        <v>125</v>
      </c>
      <c r="B170" s="111">
        <f t="shared" si="30"/>
        <v>0</v>
      </c>
      <c r="C170" s="111">
        <f t="shared" si="30"/>
        <v>0</v>
      </c>
      <c r="D170" s="127" t="e">
        <f t="shared" si="31"/>
        <v>#DIV/0!</v>
      </c>
      <c r="E170" s="111">
        <f t="shared" si="32"/>
        <v>0</v>
      </c>
      <c r="F170" s="127" t="e">
        <f t="shared" si="33"/>
        <v>#DIV/0!</v>
      </c>
      <c r="H170" s="100"/>
    </row>
    <row r="171" spans="1:8" x14ac:dyDescent="0.35">
      <c r="A171" s="44" t="s">
        <v>108</v>
      </c>
      <c r="B171" s="111">
        <f t="shared" si="30"/>
        <v>0</v>
      </c>
      <c r="C171" s="111">
        <f t="shared" si="30"/>
        <v>0</v>
      </c>
      <c r="D171" s="127" t="e">
        <f t="shared" si="31"/>
        <v>#DIV/0!</v>
      </c>
      <c r="E171" s="111">
        <f t="shared" si="32"/>
        <v>0</v>
      </c>
      <c r="F171" s="127" t="e">
        <f t="shared" si="33"/>
        <v>#DIV/0!</v>
      </c>
      <c r="H171" s="100"/>
    </row>
    <row r="172" spans="1:8" x14ac:dyDescent="0.35">
      <c r="A172" s="44" t="s">
        <v>109</v>
      </c>
      <c r="B172" s="111">
        <f t="shared" si="30"/>
        <v>0</v>
      </c>
      <c r="C172" s="111">
        <f t="shared" si="30"/>
        <v>0</v>
      </c>
      <c r="D172" s="127" t="e">
        <f t="shared" si="31"/>
        <v>#DIV/0!</v>
      </c>
      <c r="E172" s="111">
        <f t="shared" si="32"/>
        <v>0</v>
      </c>
      <c r="F172" s="127" t="e">
        <f t="shared" si="33"/>
        <v>#DIV/0!</v>
      </c>
      <c r="H172" s="100"/>
    </row>
    <row r="173" spans="1:8" x14ac:dyDescent="0.35">
      <c r="A173" s="44" t="s">
        <v>110</v>
      </c>
      <c r="B173" s="111">
        <f t="shared" si="30"/>
        <v>0</v>
      </c>
      <c r="C173" s="111">
        <f t="shared" si="30"/>
        <v>0</v>
      </c>
      <c r="D173" s="127" t="e">
        <f t="shared" si="31"/>
        <v>#DIV/0!</v>
      </c>
      <c r="E173" s="111">
        <f t="shared" si="32"/>
        <v>0</v>
      </c>
      <c r="F173" s="127" t="e">
        <f t="shared" si="33"/>
        <v>#DIV/0!</v>
      </c>
      <c r="H173" s="100"/>
    </row>
    <row r="174" spans="1:8" x14ac:dyDescent="0.35">
      <c r="A174" s="44" t="s">
        <v>118</v>
      </c>
      <c r="B174" s="111">
        <f t="shared" si="30"/>
        <v>0</v>
      </c>
      <c r="C174" s="111">
        <f t="shared" si="30"/>
        <v>0</v>
      </c>
      <c r="D174" s="127" t="e">
        <f t="shared" si="31"/>
        <v>#DIV/0!</v>
      </c>
      <c r="E174" s="111">
        <f t="shared" si="32"/>
        <v>0</v>
      </c>
      <c r="F174" s="127" t="e">
        <f t="shared" si="33"/>
        <v>#DIV/0!</v>
      </c>
      <c r="H174" s="100"/>
    </row>
    <row r="175" spans="1:8" x14ac:dyDescent="0.35">
      <c r="A175" s="44" t="s">
        <v>111</v>
      </c>
      <c r="B175" s="111">
        <f t="shared" si="30"/>
        <v>0</v>
      </c>
      <c r="C175" s="111">
        <f t="shared" si="30"/>
        <v>0</v>
      </c>
      <c r="D175" s="127" t="e">
        <f t="shared" si="31"/>
        <v>#DIV/0!</v>
      </c>
      <c r="E175" s="111">
        <f t="shared" si="32"/>
        <v>0</v>
      </c>
      <c r="F175" s="127" t="e">
        <f t="shared" si="33"/>
        <v>#DIV/0!</v>
      </c>
      <c r="H175" s="100"/>
    </row>
    <row r="178" spans="2:6" x14ac:dyDescent="0.35">
      <c r="B178" s="56">
        <f>SUM(B144:B177)</f>
        <v>22315.90047542</v>
      </c>
      <c r="C178" s="121">
        <f>SUM(C144:C177)</f>
        <v>10145.174372000001</v>
      </c>
      <c r="D178" s="53" t="e">
        <f>SUM(D144:D175)</f>
        <v>#DIV/0!</v>
      </c>
      <c r="E178" s="121">
        <f>SUM(E144:E177)</f>
        <v>5990.9512520000007</v>
      </c>
      <c r="F178" s="53" t="e">
        <f>SUM(F144:F175)</f>
        <v>#DIV/0!</v>
      </c>
    </row>
  </sheetData>
  <pageMargins left="0.7" right="0.7" top="0.75" bottom="0.75" header="0.3" footer="0.3"/>
  <pageSetup orientation="portrait" r:id="rId3"/>
  <ignoredErrors>
    <ignoredError sqref="D139 D178:E178 D144 D132:D135 D106:D108 D110:D117 D119:D126 D128 D130 D145:D175" formula="1"/>
  </ignoredErrors>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1:F34"/>
  <sheetViews>
    <sheetView topLeftCell="A31" zoomScale="85" zoomScaleNormal="85" workbookViewId="0">
      <selection activeCell="D1" sqref="D1"/>
    </sheetView>
  </sheetViews>
  <sheetFormatPr baseColWidth="10" defaultRowHeight="14.5" x14ac:dyDescent="0.35"/>
  <cols>
    <col min="1" max="1" width="36.81640625" bestFit="1" customWidth="1"/>
    <col min="2" max="2" width="20.453125" style="56" bestFit="1" customWidth="1"/>
    <col min="3" max="3" width="41" style="56" bestFit="1" customWidth="1"/>
    <col min="4" max="4" width="35.453125" style="56" bestFit="1" customWidth="1"/>
    <col min="5" max="5" width="41.453125" bestFit="1" customWidth="1"/>
    <col min="6" max="6" width="41.453125" style="47" bestFit="1" customWidth="1"/>
    <col min="7" max="7" width="41.453125" bestFit="1" customWidth="1"/>
  </cols>
  <sheetData>
    <row r="1" spans="1:6" x14ac:dyDescent="0.35">
      <c r="A1" s="45" t="s">
        <v>64</v>
      </c>
      <c r="B1" t="s">
        <v>130</v>
      </c>
      <c r="C1" t="s">
        <v>131</v>
      </c>
      <c r="D1" t="s">
        <v>132</v>
      </c>
      <c r="E1" t="s">
        <v>135</v>
      </c>
      <c r="F1"/>
    </row>
    <row r="2" spans="1:6" x14ac:dyDescent="0.35">
      <c r="A2" s="46" t="s">
        <v>31</v>
      </c>
      <c r="B2" s="100">
        <v>331131000</v>
      </c>
      <c r="C2" s="100">
        <v>129898150</v>
      </c>
      <c r="D2" s="100">
        <v>183360900</v>
      </c>
      <c r="E2" s="52">
        <v>0.9460275540496057</v>
      </c>
      <c r="F2"/>
    </row>
    <row r="3" spans="1:6" x14ac:dyDescent="0.35">
      <c r="A3" s="46" t="s">
        <v>30</v>
      </c>
      <c r="B3" s="100">
        <v>2078509714</v>
      </c>
      <c r="C3" s="100">
        <v>353562100</v>
      </c>
      <c r="D3" s="100">
        <v>238107700</v>
      </c>
      <c r="E3" s="52">
        <v>0.284660589274494</v>
      </c>
      <c r="F3"/>
    </row>
    <row r="4" spans="1:6" x14ac:dyDescent="0.35">
      <c r="A4" s="46" t="s">
        <v>29</v>
      </c>
      <c r="B4" s="100">
        <v>348824788.76999998</v>
      </c>
      <c r="C4" s="100">
        <v>14859000</v>
      </c>
      <c r="D4" s="100">
        <v>1500000</v>
      </c>
      <c r="E4" s="52">
        <v>4.6897469809080626E-2</v>
      </c>
      <c r="F4"/>
    </row>
    <row r="5" spans="1:6" x14ac:dyDescent="0.35">
      <c r="A5" s="46" t="s">
        <v>28</v>
      </c>
      <c r="B5" s="100">
        <v>115000000</v>
      </c>
      <c r="C5" s="100">
        <v>87368400</v>
      </c>
      <c r="D5" s="100">
        <v>25246000</v>
      </c>
      <c r="E5" s="52">
        <v>0.97925565217391308</v>
      </c>
      <c r="F5"/>
    </row>
    <row r="6" spans="1:6" x14ac:dyDescent="0.35">
      <c r="A6" s="46" t="s">
        <v>41</v>
      </c>
      <c r="B6" s="100">
        <v>35700000</v>
      </c>
      <c r="C6" s="100">
        <v>2201000</v>
      </c>
      <c r="D6" s="100">
        <v>16944000</v>
      </c>
      <c r="E6" s="52">
        <v>0.53627450980392155</v>
      </c>
      <c r="F6"/>
    </row>
    <row r="7" spans="1:6" x14ac:dyDescent="0.35">
      <c r="A7" s="46" t="s">
        <v>81</v>
      </c>
      <c r="B7" s="100">
        <v>0</v>
      </c>
      <c r="C7" s="100">
        <v>0</v>
      </c>
      <c r="D7" s="100">
        <v>0</v>
      </c>
      <c r="E7" s="52" t="e">
        <v>#DIV/0!</v>
      </c>
      <c r="F7"/>
    </row>
    <row r="8" spans="1:6" x14ac:dyDescent="0.35">
      <c r="A8" s="46" t="s">
        <v>80</v>
      </c>
      <c r="B8" s="100">
        <v>0</v>
      </c>
      <c r="C8" s="100">
        <v>0</v>
      </c>
      <c r="D8" s="100">
        <v>0</v>
      </c>
      <c r="E8" s="52" t="e">
        <v>#DIV/0!</v>
      </c>
      <c r="F8"/>
    </row>
    <row r="9" spans="1:6" x14ac:dyDescent="0.35">
      <c r="A9" s="46" t="s">
        <v>37</v>
      </c>
      <c r="B9" s="100">
        <v>18854388.670000002</v>
      </c>
      <c r="C9" s="100">
        <v>10560000</v>
      </c>
      <c r="D9" s="100">
        <v>2319000</v>
      </c>
      <c r="E9" s="52">
        <v>0.68307703980306245</v>
      </c>
      <c r="F9"/>
    </row>
    <row r="10" spans="1:6" x14ac:dyDescent="0.35">
      <c r="A10" s="46" t="s">
        <v>36</v>
      </c>
      <c r="B10" s="100">
        <v>238135682.06999999</v>
      </c>
      <c r="C10" s="100">
        <v>167666900</v>
      </c>
      <c r="D10" s="100">
        <v>48450498</v>
      </c>
      <c r="E10" s="52">
        <v>0.90753891278028753</v>
      </c>
      <c r="F10"/>
    </row>
    <row r="11" spans="1:6" x14ac:dyDescent="0.35">
      <c r="A11" s="46" t="s">
        <v>79</v>
      </c>
      <c r="B11" s="100">
        <v>11157950237.709999</v>
      </c>
      <c r="C11" s="100">
        <v>5072587186</v>
      </c>
      <c r="D11" s="100">
        <v>2995475626</v>
      </c>
      <c r="E11" s="52">
        <v>0.72307750439079288</v>
      </c>
      <c r="F11"/>
    </row>
    <row r="12" spans="1:6" x14ac:dyDescent="0.35">
      <c r="A12" s="46" t="s">
        <v>24</v>
      </c>
      <c r="B12" s="100">
        <v>541512143</v>
      </c>
      <c r="C12" s="100">
        <v>306762640</v>
      </c>
      <c r="D12" s="100">
        <v>104435000</v>
      </c>
      <c r="E12" s="52">
        <v>0.75935072798542946</v>
      </c>
      <c r="F12"/>
    </row>
    <row r="13" spans="1:6" x14ac:dyDescent="0.35">
      <c r="A13" s="46" t="s">
        <v>20</v>
      </c>
      <c r="B13" s="100">
        <v>1894743042.5999999</v>
      </c>
      <c r="C13" s="100">
        <v>916507000</v>
      </c>
      <c r="D13" s="100">
        <v>597718163</v>
      </c>
      <c r="E13" s="52">
        <v>0.79917177630701497</v>
      </c>
      <c r="F13"/>
    </row>
    <row r="14" spans="1:6" x14ac:dyDescent="0.35">
      <c r="A14" s="46" t="s">
        <v>19</v>
      </c>
      <c r="B14" s="100">
        <v>421531915.61000001</v>
      </c>
      <c r="C14" s="100">
        <v>198079200</v>
      </c>
      <c r="D14" s="100">
        <v>69808000</v>
      </c>
      <c r="E14" s="52">
        <v>0.63550870071685961</v>
      </c>
      <c r="F14"/>
    </row>
    <row r="15" spans="1:6" x14ac:dyDescent="0.35">
      <c r="A15" s="46" t="s">
        <v>17</v>
      </c>
      <c r="B15" s="100">
        <v>942732957.85000002</v>
      </c>
      <c r="C15" s="100">
        <v>671171115</v>
      </c>
      <c r="D15" s="100">
        <v>176402000</v>
      </c>
      <c r="E15" s="52">
        <v>0.89905959894833642</v>
      </c>
      <c r="F15"/>
    </row>
    <row r="16" spans="1:6" x14ac:dyDescent="0.35">
      <c r="A16" s="46" t="s">
        <v>35</v>
      </c>
      <c r="B16" s="100">
        <v>36156391.18</v>
      </c>
      <c r="C16" s="100">
        <v>15248000</v>
      </c>
      <c r="D16" s="100">
        <v>14349000</v>
      </c>
      <c r="E16" s="52">
        <v>0.81858280193548894</v>
      </c>
      <c r="F16"/>
    </row>
    <row r="17" spans="1:6" x14ac:dyDescent="0.35">
      <c r="A17" s="46" t="s">
        <v>34</v>
      </c>
      <c r="B17" s="100">
        <v>202961926.96000001</v>
      </c>
      <c r="C17" s="100">
        <v>92169544</v>
      </c>
      <c r="D17" s="100">
        <v>36536000</v>
      </c>
      <c r="E17" s="52">
        <v>0.63413639162661994</v>
      </c>
      <c r="F17"/>
    </row>
    <row r="18" spans="1:6" x14ac:dyDescent="0.35">
      <c r="A18" s="46" t="s">
        <v>78</v>
      </c>
      <c r="B18" s="100">
        <v>336851703.56</v>
      </c>
      <c r="C18" s="100">
        <v>202285150</v>
      </c>
      <c r="D18" s="100">
        <v>131220000</v>
      </c>
      <c r="E18" s="52">
        <v>0.99006520221025418</v>
      </c>
      <c r="F18"/>
    </row>
    <row r="19" spans="1:6" x14ac:dyDescent="0.35">
      <c r="A19" s="46" t="s">
        <v>16</v>
      </c>
      <c r="B19" s="100">
        <v>69442662.349999994</v>
      </c>
      <c r="C19" s="100">
        <v>39876300</v>
      </c>
      <c r="D19" s="100">
        <v>27981000</v>
      </c>
      <c r="E19" s="52">
        <v>0.97717019629792468</v>
      </c>
      <c r="F19"/>
    </row>
    <row r="20" spans="1:6" x14ac:dyDescent="0.35">
      <c r="A20" s="46" t="s">
        <v>10</v>
      </c>
      <c r="B20" s="100">
        <v>259684700</v>
      </c>
      <c r="C20" s="100">
        <v>94607200</v>
      </c>
      <c r="D20" s="100">
        <v>83403000</v>
      </c>
      <c r="E20" s="52">
        <v>0.68548589886119593</v>
      </c>
      <c r="F20"/>
    </row>
    <row r="21" spans="1:6" x14ac:dyDescent="0.35">
      <c r="A21" s="46" t="s">
        <v>11</v>
      </c>
      <c r="B21" s="100">
        <v>937177200</v>
      </c>
      <c r="C21" s="100">
        <v>435739600</v>
      </c>
      <c r="D21" s="100">
        <v>451219220</v>
      </c>
      <c r="E21" s="52">
        <v>0.9464152777084206</v>
      </c>
      <c r="F21"/>
    </row>
    <row r="22" spans="1:6" x14ac:dyDescent="0.35">
      <c r="A22" s="46" t="s">
        <v>77</v>
      </c>
      <c r="B22" s="100">
        <v>974648454.91999996</v>
      </c>
      <c r="C22" s="100">
        <v>651833462</v>
      </c>
      <c r="D22" s="100">
        <v>258763400</v>
      </c>
      <c r="E22" s="52">
        <v>0.9342823634545675</v>
      </c>
      <c r="F22"/>
    </row>
    <row r="23" spans="1:6" x14ac:dyDescent="0.35">
      <c r="A23" s="46" t="s">
        <v>12</v>
      </c>
      <c r="B23" s="100">
        <v>211600420.22999999</v>
      </c>
      <c r="C23" s="100">
        <v>107918000</v>
      </c>
      <c r="D23" s="100">
        <v>76325000</v>
      </c>
      <c r="E23" s="52">
        <v>0.87071188138348821</v>
      </c>
      <c r="F23"/>
    </row>
    <row r="24" spans="1:6" x14ac:dyDescent="0.35">
      <c r="A24" s="46" t="s">
        <v>7</v>
      </c>
      <c r="B24" s="100">
        <v>323000000</v>
      </c>
      <c r="C24" s="100">
        <v>170121100</v>
      </c>
      <c r="D24" s="100">
        <v>119011000</v>
      </c>
      <c r="E24" s="52">
        <v>0.89514582043343649</v>
      </c>
      <c r="F24"/>
    </row>
    <row r="25" spans="1:6" x14ac:dyDescent="0.35">
      <c r="A25" s="46" t="s">
        <v>137</v>
      </c>
      <c r="B25" s="100">
        <v>323957144.94</v>
      </c>
      <c r="C25" s="100">
        <v>133951800</v>
      </c>
      <c r="D25" s="100">
        <v>157920100</v>
      </c>
      <c r="E25" s="52">
        <v>0.90095836612604274</v>
      </c>
      <c r="F25"/>
    </row>
    <row r="26" spans="1:6" x14ac:dyDescent="0.35">
      <c r="A26" s="46" t="s">
        <v>6</v>
      </c>
      <c r="B26" s="100">
        <v>515794001</v>
      </c>
      <c r="C26" s="100">
        <v>270201525</v>
      </c>
      <c r="D26" s="100">
        <v>174456645</v>
      </c>
      <c r="E26" s="52">
        <v>0.86208480350278449</v>
      </c>
      <c r="F26"/>
    </row>
    <row r="27" spans="1:6" x14ac:dyDescent="0.35">
      <c r="A27" s="46">
        <v>0</v>
      </c>
      <c r="B27" s="100">
        <v>0</v>
      </c>
      <c r="C27" s="100">
        <v>0</v>
      </c>
      <c r="D27" s="100">
        <v>0</v>
      </c>
      <c r="E27" s="52" t="e">
        <v>#DIV/0!</v>
      </c>
      <c r="F27"/>
    </row>
    <row r="28" spans="1:6" x14ac:dyDescent="0.35">
      <c r="A28" s="46" t="s">
        <v>65</v>
      </c>
      <c r="B28" s="100">
        <v>22315900475.419994</v>
      </c>
      <c r="C28" s="100">
        <v>10145174372</v>
      </c>
      <c r="D28" s="100">
        <v>5990951252</v>
      </c>
      <c r="E28" s="52" t="e">
        <v>#DIV/0!</v>
      </c>
      <c r="F28"/>
    </row>
    <row r="29" spans="1:6" x14ac:dyDescent="0.35">
      <c r="B29"/>
      <c r="C29"/>
      <c r="D29"/>
      <c r="F29"/>
    </row>
    <row r="30" spans="1:6" x14ac:dyDescent="0.35">
      <c r="B30"/>
      <c r="C30"/>
      <c r="D30"/>
      <c r="F30"/>
    </row>
    <row r="31" spans="1:6" x14ac:dyDescent="0.35">
      <c r="B31"/>
      <c r="C31"/>
      <c r="D31"/>
      <c r="F31"/>
    </row>
    <row r="32" spans="1:6" x14ac:dyDescent="0.35">
      <c r="B32"/>
      <c r="C32"/>
      <c r="D32"/>
      <c r="F32"/>
    </row>
    <row r="33" spans="2:6" x14ac:dyDescent="0.35">
      <c r="B33"/>
      <c r="C33"/>
      <c r="D33"/>
      <c r="F33"/>
    </row>
    <row r="34" spans="2:6" x14ac:dyDescent="0.35">
      <c r="B34"/>
      <c r="C34"/>
      <c r="D34"/>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A1:R138"/>
  <sheetViews>
    <sheetView topLeftCell="J92" zoomScale="80" zoomScaleNormal="80" zoomScaleSheetLayoutView="40" workbookViewId="0">
      <selection activeCell="J92" sqref="J92"/>
    </sheetView>
  </sheetViews>
  <sheetFormatPr baseColWidth="10" defaultColWidth="11.453125" defaultRowHeight="13" x14ac:dyDescent="0.3"/>
  <cols>
    <col min="1" max="1" width="36" style="54" hidden="1" customWidth="1"/>
    <col min="2" max="2" width="25" style="58" hidden="1" customWidth="1"/>
    <col min="3" max="3" width="14.81640625" style="54" hidden="1" customWidth="1"/>
    <col min="4" max="4" width="1.26953125" style="54" hidden="1" customWidth="1"/>
    <col min="5" max="5" width="9.54296875" style="54" hidden="1" customWidth="1"/>
    <col min="6" max="6" width="36.453125" style="54" hidden="1" customWidth="1"/>
    <col min="7" max="7" width="32.54296875" style="54" hidden="1" customWidth="1"/>
    <col min="8" max="8" width="9.7265625" style="54" hidden="1" customWidth="1"/>
    <col min="9" max="9" width="1.26953125" style="54" hidden="1" customWidth="1"/>
    <col min="10" max="10" width="11.453125" style="54" customWidth="1"/>
    <col min="11" max="11" width="0.81640625" style="54" customWidth="1"/>
    <col min="12" max="12" width="4.81640625" style="54" customWidth="1"/>
    <col min="13" max="13" width="44" style="54" customWidth="1"/>
    <col min="14" max="14" width="23.7265625" style="54" customWidth="1"/>
    <col min="15" max="15" width="8.26953125" style="54" customWidth="1"/>
    <col min="16" max="16" width="30.26953125" style="54" customWidth="1"/>
    <col min="17" max="17" width="4.81640625" style="54" customWidth="1"/>
    <col min="18" max="18" width="0.81640625" style="54" customWidth="1"/>
    <col min="19" max="16384" width="11.453125" style="54"/>
  </cols>
  <sheetData>
    <row r="1" spans="1:9" hidden="1" x14ac:dyDescent="0.3"/>
    <row r="2" spans="1:9" hidden="1" x14ac:dyDescent="0.3"/>
    <row r="3" spans="1:9" hidden="1" x14ac:dyDescent="0.3"/>
    <row r="4" spans="1:9" hidden="1" x14ac:dyDescent="0.3"/>
    <row r="5" spans="1:9" hidden="1" x14ac:dyDescent="0.3"/>
    <row r="6" spans="1:9" ht="5.25" hidden="1" customHeight="1" x14ac:dyDescent="0.3">
      <c r="D6" s="140"/>
      <c r="E6" s="140"/>
      <c r="F6" s="140"/>
      <c r="G6" s="140"/>
      <c r="H6" s="140"/>
      <c r="I6" s="140"/>
    </row>
    <row r="7" spans="1:9" ht="14.5" hidden="1" x14ac:dyDescent="0.35">
      <c r="D7" s="140"/>
      <c r="E7" s="61"/>
      <c r="F7" s="62"/>
      <c r="G7" s="62"/>
      <c r="H7" s="63"/>
      <c r="I7" s="140"/>
    </row>
    <row r="8" spans="1:9" ht="14.5" hidden="1" x14ac:dyDescent="0.35">
      <c r="D8" s="140"/>
      <c r="E8" s="64"/>
      <c r="F8" s="96"/>
      <c r="G8" s="96"/>
      <c r="H8" s="65"/>
      <c r="I8" s="140"/>
    </row>
    <row r="9" spans="1:9" ht="14.5" hidden="1" x14ac:dyDescent="0.35">
      <c r="D9" s="140"/>
      <c r="E9" s="64"/>
      <c r="F9" s="96"/>
      <c r="G9" s="96"/>
      <c r="H9" s="65"/>
      <c r="I9" s="140"/>
    </row>
    <row r="10" spans="1:9" ht="14.5" hidden="1" x14ac:dyDescent="0.35">
      <c r="D10" s="140"/>
      <c r="E10" s="64"/>
      <c r="F10" s="96"/>
      <c r="G10" s="96"/>
      <c r="H10" s="65"/>
      <c r="I10" s="140"/>
    </row>
    <row r="11" spans="1:9" ht="14.5" hidden="1" x14ac:dyDescent="0.35">
      <c r="D11" s="140"/>
      <c r="E11" s="66"/>
      <c r="F11" s="97"/>
      <c r="G11" s="97"/>
      <c r="H11" s="67"/>
      <c r="I11" s="140"/>
    </row>
    <row r="12" spans="1:9" ht="25.5" hidden="1" customHeight="1" x14ac:dyDescent="0.35">
      <c r="D12" s="140"/>
      <c r="E12" s="68"/>
      <c r="F12" s="155" t="s">
        <v>87</v>
      </c>
      <c r="G12" s="156"/>
      <c r="H12" s="69"/>
      <c r="I12" s="140"/>
    </row>
    <row r="13" spans="1:9" ht="14.5" hidden="1" x14ac:dyDescent="0.35">
      <c r="A13" s="57" t="s">
        <v>64</v>
      </c>
      <c r="B13" s="54" t="s">
        <v>66</v>
      </c>
      <c r="D13" s="140"/>
      <c r="E13" s="68"/>
      <c r="F13" s="70" t="s">
        <v>84</v>
      </c>
      <c r="G13" s="71" t="s">
        <v>67</v>
      </c>
      <c r="H13" s="69"/>
      <c r="I13" s="140"/>
    </row>
    <row r="14" spans="1:9" ht="14.5" hidden="1" x14ac:dyDescent="0.35">
      <c r="A14" s="59" t="s">
        <v>6</v>
      </c>
      <c r="B14" s="99">
        <v>71135831</v>
      </c>
      <c r="D14" s="140"/>
      <c r="E14" s="68"/>
      <c r="F14" s="128" t="s">
        <v>6</v>
      </c>
      <c r="G14" s="129">
        <v>446690601</v>
      </c>
      <c r="H14" s="69"/>
      <c r="I14" s="140"/>
    </row>
    <row r="15" spans="1:9" ht="14.5" hidden="1" x14ac:dyDescent="0.35">
      <c r="A15" s="59" t="s">
        <v>137</v>
      </c>
      <c r="B15" s="99">
        <v>32085244.939999998</v>
      </c>
      <c r="D15" s="140"/>
      <c r="E15" s="68"/>
      <c r="F15" s="130" t="s">
        <v>137</v>
      </c>
      <c r="G15" s="131">
        <v>162700000</v>
      </c>
      <c r="H15" s="69"/>
      <c r="I15" s="140"/>
    </row>
    <row r="16" spans="1:9" ht="14.5" hidden="1" x14ac:dyDescent="0.35">
      <c r="A16" s="59" t="s">
        <v>7</v>
      </c>
      <c r="B16" s="99">
        <v>33867900</v>
      </c>
      <c r="D16" s="140"/>
      <c r="E16" s="68"/>
      <c r="F16" s="130" t="s">
        <v>7</v>
      </c>
      <c r="G16" s="131">
        <v>275405000</v>
      </c>
      <c r="H16" s="69"/>
      <c r="I16" s="140"/>
    </row>
    <row r="17" spans="1:9" ht="14.5" hidden="1" x14ac:dyDescent="0.35">
      <c r="A17" s="59" t="s">
        <v>12</v>
      </c>
      <c r="B17" s="99">
        <v>27357420.229999989</v>
      </c>
      <c r="D17" s="140"/>
      <c r="E17" s="68"/>
      <c r="F17" s="130" t="s">
        <v>12</v>
      </c>
      <c r="G17" s="132">
        <v>171821720.22999999</v>
      </c>
      <c r="H17" s="69"/>
      <c r="I17" s="140"/>
    </row>
    <row r="18" spans="1:9" ht="14.5" hidden="1" x14ac:dyDescent="0.35">
      <c r="A18" s="59" t="s">
        <v>32</v>
      </c>
      <c r="B18" s="99">
        <v>4418600</v>
      </c>
      <c r="D18" s="140"/>
      <c r="E18" s="68"/>
      <c r="F18" s="130" t="s">
        <v>32</v>
      </c>
      <c r="G18" s="132">
        <v>62399000</v>
      </c>
      <c r="H18" s="69"/>
      <c r="I18" s="140"/>
    </row>
    <row r="19" spans="1:9" ht="14.5" hidden="1" x14ac:dyDescent="0.35">
      <c r="A19" s="59" t="s">
        <v>33</v>
      </c>
      <c r="B19" s="99">
        <v>23916267.650000006</v>
      </c>
      <c r="D19" s="140"/>
      <c r="E19" s="68"/>
      <c r="F19" s="130" t="s">
        <v>33</v>
      </c>
      <c r="G19" s="131">
        <v>77737212</v>
      </c>
      <c r="H19" s="69"/>
      <c r="I19" s="140"/>
    </row>
    <row r="20" spans="1:9" ht="14.5" hidden="1" x14ac:dyDescent="0.35">
      <c r="A20" s="59" t="s">
        <v>11</v>
      </c>
      <c r="B20" s="99">
        <v>50218380</v>
      </c>
      <c r="D20" s="140"/>
      <c r="E20" s="68"/>
      <c r="F20" s="130" t="s">
        <v>8</v>
      </c>
      <c r="G20" s="131">
        <v>14000000</v>
      </c>
      <c r="H20" s="69"/>
      <c r="I20" s="140"/>
    </row>
    <row r="21" spans="1:9" ht="14.5" hidden="1" x14ac:dyDescent="0.35">
      <c r="A21" s="59" t="s">
        <v>10</v>
      </c>
      <c r="B21" s="99">
        <v>81674500</v>
      </c>
      <c r="D21" s="140"/>
      <c r="E21" s="68"/>
      <c r="F21" s="130" t="s">
        <v>9</v>
      </c>
      <c r="G21" s="131">
        <v>617877900</v>
      </c>
      <c r="H21" s="69"/>
      <c r="I21" s="140"/>
    </row>
    <row r="22" spans="1:9" ht="14.5" hidden="1" x14ac:dyDescent="0.35">
      <c r="A22" s="59" t="s">
        <v>16</v>
      </c>
      <c r="B22" s="99">
        <v>1585362.349999994</v>
      </c>
      <c r="D22" s="140"/>
      <c r="E22" s="68"/>
      <c r="F22" s="130" t="s">
        <v>11</v>
      </c>
      <c r="G22" s="132">
        <v>109233500</v>
      </c>
      <c r="H22" s="69"/>
      <c r="I22" s="140"/>
    </row>
    <row r="23" spans="1:9" ht="14.5" hidden="1" x14ac:dyDescent="0.35">
      <c r="A23" s="59" t="s">
        <v>34</v>
      </c>
      <c r="B23" s="99">
        <v>3464000</v>
      </c>
      <c r="D23" s="140"/>
      <c r="E23" s="68"/>
      <c r="F23" s="130" t="s">
        <v>10</v>
      </c>
      <c r="G23" s="132">
        <v>54341700</v>
      </c>
      <c r="H23" s="69"/>
      <c r="I23" s="140"/>
    </row>
    <row r="24" spans="1:9" ht="14.5" hidden="1" x14ac:dyDescent="0.35">
      <c r="A24" s="59" t="s">
        <v>35</v>
      </c>
      <c r="B24" s="99">
        <v>6559391.1799999997</v>
      </c>
      <c r="D24" s="140"/>
      <c r="E24" s="68"/>
      <c r="F24" s="130" t="s">
        <v>13</v>
      </c>
      <c r="G24" s="131">
        <v>190400</v>
      </c>
      <c r="H24" s="69"/>
      <c r="I24" s="140"/>
    </row>
    <row r="25" spans="1:9" ht="14.5" hidden="1" x14ac:dyDescent="0.35">
      <c r="A25" s="59" t="s">
        <v>17</v>
      </c>
      <c r="B25" s="99">
        <v>95159842.850000024</v>
      </c>
      <c r="D25" s="140"/>
      <c r="E25" s="68"/>
      <c r="F25" s="130" t="s">
        <v>14</v>
      </c>
      <c r="G25" s="132">
        <v>234456500</v>
      </c>
      <c r="H25" s="69"/>
      <c r="I25" s="140"/>
    </row>
    <row r="26" spans="1:9" ht="14.5" hidden="1" x14ac:dyDescent="0.35">
      <c r="A26" s="59" t="s">
        <v>19</v>
      </c>
      <c r="B26" s="99">
        <v>153644715.61000001</v>
      </c>
      <c r="D26" s="140"/>
      <c r="E26" s="68"/>
      <c r="F26" s="130" t="s">
        <v>15</v>
      </c>
      <c r="G26" s="132">
        <v>15800</v>
      </c>
      <c r="H26" s="69"/>
      <c r="I26" s="140"/>
    </row>
    <row r="27" spans="1:9" ht="14.5" hidden="1" x14ac:dyDescent="0.35">
      <c r="A27" s="59" t="s">
        <v>20</v>
      </c>
      <c r="B27" s="99">
        <v>380517879.5999999</v>
      </c>
      <c r="D27" s="140"/>
      <c r="E27" s="68"/>
      <c r="F27" s="130" t="s">
        <v>16</v>
      </c>
      <c r="G27" s="132">
        <v>40208662.349999994</v>
      </c>
      <c r="H27" s="69"/>
      <c r="I27" s="140"/>
    </row>
    <row r="28" spans="1:9" ht="14.5" hidden="1" x14ac:dyDescent="0.35">
      <c r="A28" s="59" t="s">
        <v>22</v>
      </c>
      <c r="B28" s="99">
        <v>2647903.5600000024</v>
      </c>
      <c r="D28" s="140"/>
      <c r="E28" s="68"/>
      <c r="F28" s="130" t="s">
        <v>34</v>
      </c>
      <c r="G28" s="132">
        <v>1E-3</v>
      </c>
      <c r="H28" s="69"/>
      <c r="I28" s="140"/>
    </row>
    <row r="29" spans="1:9" ht="14.5" hidden="1" x14ac:dyDescent="0.35">
      <c r="A29" s="59" t="s">
        <v>23</v>
      </c>
      <c r="B29" s="99">
        <v>698650</v>
      </c>
      <c r="D29" s="140"/>
      <c r="E29" s="68"/>
      <c r="F29" s="130" t="s">
        <v>35</v>
      </c>
      <c r="G29" s="131">
        <v>1E-3</v>
      </c>
      <c r="H29" s="69"/>
      <c r="I29" s="140"/>
    </row>
    <row r="30" spans="1:9" ht="14.5" hidden="1" x14ac:dyDescent="0.35">
      <c r="A30" s="59" t="s">
        <v>24</v>
      </c>
      <c r="B30" s="99">
        <v>130314503</v>
      </c>
      <c r="D30" s="140"/>
      <c r="E30" s="68"/>
      <c r="F30" s="130" t="s">
        <v>17</v>
      </c>
      <c r="G30" s="131">
        <v>215663800</v>
      </c>
      <c r="H30" s="69"/>
      <c r="I30" s="140"/>
    </row>
    <row r="31" spans="1:9" ht="14.5" hidden="1" x14ac:dyDescent="0.35">
      <c r="A31" s="59" t="s">
        <v>36</v>
      </c>
      <c r="B31" s="99">
        <v>11549502</v>
      </c>
      <c r="D31" s="140"/>
      <c r="E31" s="68"/>
      <c r="F31" s="130" t="s">
        <v>18</v>
      </c>
      <c r="G31" s="131">
        <v>94725908.469999999</v>
      </c>
      <c r="H31" s="69"/>
      <c r="I31" s="140"/>
    </row>
    <row r="32" spans="1:9" ht="14.5" hidden="1" x14ac:dyDescent="0.35">
      <c r="A32" s="59" t="s">
        <v>37</v>
      </c>
      <c r="B32" s="99">
        <v>5975388.6700000018</v>
      </c>
      <c r="D32" s="140"/>
      <c r="E32" s="68"/>
      <c r="F32" s="130" t="s">
        <v>19</v>
      </c>
      <c r="G32" s="131">
        <v>235898200</v>
      </c>
      <c r="H32" s="69"/>
      <c r="I32" s="140"/>
    </row>
    <row r="33" spans="1:9" ht="14.5" hidden="1" x14ac:dyDescent="0.35">
      <c r="A33" s="59" t="s">
        <v>44</v>
      </c>
      <c r="B33" s="99">
        <v>21072700</v>
      </c>
      <c r="D33" s="140"/>
      <c r="E33" s="68"/>
      <c r="F33" s="130" t="s">
        <v>21</v>
      </c>
      <c r="G33" s="131">
        <v>50741300</v>
      </c>
      <c r="H33" s="69"/>
      <c r="I33" s="140"/>
    </row>
    <row r="34" spans="1:9" ht="14.5" hidden="1" x14ac:dyDescent="0.35">
      <c r="A34" s="59" t="s">
        <v>41</v>
      </c>
      <c r="B34" s="99">
        <v>16555000</v>
      </c>
      <c r="D34" s="140"/>
      <c r="E34" s="68"/>
      <c r="F34" s="130" t="s">
        <v>20</v>
      </c>
      <c r="G34" s="131">
        <v>126120.79000002146</v>
      </c>
      <c r="H34" s="69"/>
      <c r="I34" s="140"/>
    </row>
    <row r="35" spans="1:9" ht="14.5" hidden="1" x14ac:dyDescent="0.35">
      <c r="A35" s="59" t="s">
        <v>28</v>
      </c>
      <c r="B35" s="99">
        <v>2385600</v>
      </c>
      <c r="D35" s="140"/>
      <c r="E35" s="68"/>
      <c r="F35" s="130" t="s">
        <v>22</v>
      </c>
      <c r="G35" s="132">
        <v>326290.78000000119</v>
      </c>
      <c r="H35" s="69"/>
      <c r="I35" s="140"/>
    </row>
    <row r="36" spans="1:9" ht="14.5" hidden="1" x14ac:dyDescent="0.35">
      <c r="A36" s="59" t="s">
        <v>29</v>
      </c>
      <c r="B36" s="99">
        <v>332465788.76999998</v>
      </c>
      <c r="D36" s="140"/>
      <c r="E36" s="68"/>
      <c r="F36" s="130" t="s">
        <v>23</v>
      </c>
      <c r="G36" s="132">
        <v>226256800</v>
      </c>
      <c r="H36" s="69"/>
      <c r="I36" s="140"/>
    </row>
    <row r="37" spans="1:9" ht="14.5" hidden="1" x14ac:dyDescent="0.35">
      <c r="A37" s="59" t="s">
        <v>30</v>
      </c>
      <c r="B37" s="99">
        <v>1486839914</v>
      </c>
      <c r="D37" s="140"/>
      <c r="E37" s="68"/>
      <c r="F37" s="130" t="s">
        <v>24</v>
      </c>
      <c r="G37" s="131">
        <v>55909143</v>
      </c>
      <c r="H37" s="69"/>
      <c r="I37" s="140"/>
    </row>
    <row r="38" spans="1:9" ht="14.5" hidden="1" x14ac:dyDescent="0.35">
      <c r="A38" s="59" t="s">
        <v>31</v>
      </c>
      <c r="B38" s="99">
        <v>17871950</v>
      </c>
      <c r="D38" s="140"/>
      <c r="E38" s="68"/>
      <c r="F38" s="130" t="s">
        <v>36</v>
      </c>
      <c r="G38" s="131">
        <v>44416001</v>
      </c>
      <c r="H38" s="69"/>
      <c r="I38" s="140"/>
    </row>
    <row r="39" spans="1:9" ht="14.5" hidden="1" x14ac:dyDescent="0.35">
      <c r="A39" s="59" t="s">
        <v>65</v>
      </c>
      <c r="B39" s="101">
        <v>2993982235.4099998</v>
      </c>
      <c r="D39" s="140"/>
      <c r="E39" s="68"/>
      <c r="F39" s="130" t="s">
        <v>37</v>
      </c>
      <c r="G39" s="132">
        <v>31700000</v>
      </c>
      <c r="H39" s="69"/>
      <c r="I39" s="140"/>
    </row>
    <row r="40" spans="1:9" ht="14.5" hidden="1" x14ac:dyDescent="0.35">
      <c r="A40"/>
      <c r="B40"/>
      <c r="D40" s="140"/>
      <c r="E40" s="68"/>
      <c r="F40" s="130" t="s">
        <v>25</v>
      </c>
      <c r="G40" s="131">
        <v>198903231.5</v>
      </c>
      <c r="H40" s="69"/>
      <c r="I40" s="140"/>
    </row>
    <row r="41" spans="1:9" ht="14.5" hidden="1" x14ac:dyDescent="0.35">
      <c r="A41"/>
      <c r="B41"/>
      <c r="D41" s="140"/>
      <c r="E41" s="68"/>
      <c r="F41" s="133" t="s">
        <v>44</v>
      </c>
      <c r="G41" s="132">
        <v>14567900</v>
      </c>
      <c r="H41" s="69"/>
      <c r="I41" s="140"/>
    </row>
    <row r="42" spans="1:9" ht="14.5" hidden="1" x14ac:dyDescent="0.35">
      <c r="A42"/>
      <c r="B42"/>
      <c r="D42" s="140"/>
      <c r="E42" s="68"/>
      <c r="F42" s="133" t="s">
        <v>38</v>
      </c>
      <c r="G42" s="132">
        <v>134627000</v>
      </c>
      <c r="H42" s="69"/>
      <c r="I42" s="140"/>
    </row>
    <row r="43" spans="1:9" ht="14.5" hidden="1" x14ac:dyDescent="0.35">
      <c r="A43"/>
      <c r="B43"/>
      <c r="D43" s="140"/>
      <c r="E43" s="68"/>
      <c r="F43" s="133" t="s">
        <v>39</v>
      </c>
      <c r="G43" s="134">
        <v>5204000</v>
      </c>
      <c r="H43" s="69"/>
      <c r="I43" s="140"/>
    </row>
    <row r="44" spans="1:9" ht="14.5" hidden="1" x14ac:dyDescent="0.35">
      <c r="A44"/>
      <c r="B44"/>
      <c r="D44" s="140"/>
      <c r="E44" s="68"/>
      <c r="F44" s="133" t="s">
        <v>26</v>
      </c>
      <c r="G44" s="134">
        <v>27852042.090000004</v>
      </c>
      <c r="H44" s="69"/>
      <c r="I44" s="140"/>
    </row>
    <row r="45" spans="1:9" ht="14.5" hidden="1" x14ac:dyDescent="0.35">
      <c r="A45"/>
      <c r="B45"/>
      <c r="D45" s="140"/>
      <c r="E45" s="68"/>
      <c r="F45" s="133" t="s">
        <v>40</v>
      </c>
      <c r="G45" s="134">
        <v>17374000</v>
      </c>
      <c r="H45" s="69"/>
      <c r="I45" s="140"/>
    </row>
    <row r="46" spans="1:9" ht="14.5" hidden="1" x14ac:dyDescent="0.35">
      <c r="A46"/>
      <c r="B46"/>
      <c r="D46" s="140"/>
      <c r="E46" s="68"/>
      <c r="F46" s="133" t="s">
        <v>41</v>
      </c>
      <c r="G46" s="134">
        <v>38952000</v>
      </c>
      <c r="H46" s="69"/>
      <c r="I46" s="140"/>
    </row>
    <row r="47" spans="1:9" ht="14.5" hidden="1" x14ac:dyDescent="0.35">
      <c r="A47"/>
      <c r="B47"/>
      <c r="D47" s="140"/>
      <c r="E47" s="68"/>
      <c r="F47" s="133" t="s">
        <v>27</v>
      </c>
      <c r="G47" s="134">
        <v>6224091.4099999964</v>
      </c>
      <c r="H47" s="69"/>
      <c r="I47" s="140"/>
    </row>
    <row r="48" spans="1:9" ht="14.5" hidden="1" x14ac:dyDescent="0.35">
      <c r="A48"/>
      <c r="B48"/>
      <c r="D48" s="140"/>
      <c r="E48" s="68"/>
      <c r="F48" s="133" t="s">
        <v>28</v>
      </c>
      <c r="G48" s="134">
        <v>109565000</v>
      </c>
      <c r="H48" s="69"/>
      <c r="I48" s="140"/>
    </row>
    <row r="49" spans="1:9" ht="14.5" hidden="1" x14ac:dyDescent="0.35">
      <c r="A49"/>
      <c r="B49"/>
      <c r="D49" s="140"/>
      <c r="E49" s="68"/>
      <c r="F49" s="133" t="s">
        <v>29</v>
      </c>
      <c r="G49" s="134">
        <v>20485006</v>
      </c>
      <c r="H49" s="69"/>
      <c r="I49" s="140"/>
    </row>
    <row r="50" spans="1:9" ht="14.5" hidden="1" x14ac:dyDescent="0.35">
      <c r="A50"/>
      <c r="B50"/>
      <c r="D50" s="140"/>
      <c r="E50" s="68"/>
      <c r="F50" s="133" t="s">
        <v>30</v>
      </c>
      <c r="G50" s="134">
        <v>1990283914</v>
      </c>
      <c r="H50" s="69"/>
      <c r="I50" s="140"/>
    </row>
    <row r="51" spans="1:9" ht="14.5" hidden="1" x14ac:dyDescent="0.35">
      <c r="A51"/>
      <c r="B51"/>
      <c r="D51" s="140"/>
      <c r="E51" s="68"/>
      <c r="F51" s="135" t="s">
        <v>31</v>
      </c>
      <c r="G51" s="136">
        <v>58942900</v>
      </c>
      <c r="H51" s="69"/>
      <c r="I51" s="140"/>
    </row>
    <row r="52" spans="1:9" ht="14.5" hidden="1" x14ac:dyDescent="0.35">
      <c r="A52"/>
      <c r="B52"/>
      <c r="D52" s="140"/>
      <c r="E52" s="68"/>
      <c r="F52" s="76"/>
      <c r="G52" s="77"/>
      <c r="H52" s="69"/>
      <c r="I52" s="140"/>
    </row>
    <row r="53" spans="1:9" ht="21.75" hidden="1" customHeight="1" x14ac:dyDescent="0.35">
      <c r="A53"/>
      <c r="B53" s="56"/>
      <c r="D53" s="140"/>
      <c r="E53" s="68"/>
      <c r="F53" s="78" t="s">
        <v>85</v>
      </c>
      <c r="G53" s="79"/>
      <c r="H53" s="69"/>
      <c r="I53" s="140"/>
    </row>
    <row r="54" spans="1:9" ht="24.75" hidden="1" customHeight="1" x14ac:dyDescent="0.35">
      <c r="A54"/>
      <c r="B54" s="56"/>
      <c r="D54" s="140"/>
      <c r="E54" s="68"/>
      <c r="F54" s="80" t="s">
        <v>86</v>
      </c>
      <c r="G54" s="81"/>
      <c r="H54" s="69"/>
      <c r="I54" s="140"/>
    </row>
    <row r="55" spans="1:9" ht="14.5" hidden="1" x14ac:dyDescent="0.35">
      <c r="A55"/>
      <c r="B55" s="56"/>
      <c r="D55" s="140"/>
      <c r="E55" s="82"/>
      <c r="F55" s="83"/>
      <c r="G55" s="84"/>
      <c r="H55" s="85"/>
      <c r="I55" s="140"/>
    </row>
    <row r="56" spans="1:9" ht="5.25" hidden="1" customHeight="1" x14ac:dyDescent="0.35">
      <c r="A56"/>
      <c r="B56" s="56"/>
      <c r="D56" s="140"/>
      <c r="E56" s="140"/>
      <c r="F56" s="140"/>
      <c r="G56" s="140"/>
      <c r="H56" s="140"/>
      <c r="I56" s="140"/>
    </row>
    <row r="57" spans="1:9" ht="14.5" hidden="1" x14ac:dyDescent="0.35">
      <c r="A57"/>
      <c r="B57" s="56"/>
    </row>
    <row r="58" spans="1:9" ht="14.5" hidden="1" x14ac:dyDescent="0.35">
      <c r="A58"/>
      <c r="B58" s="56"/>
    </row>
    <row r="59" spans="1:9" ht="14.5" hidden="1" x14ac:dyDescent="0.35">
      <c r="A59"/>
      <c r="B59" s="56"/>
    </row>
    <row r="60" spans="1:9" hidden="1" x14ac:dyDescent="0.3"/>
    <row r="61" spans="1:9" hidden="1" x14ac:dyDescent="0.3"/>
    <row r="62" spans="1:9" hidden="1" x14ac:dyDescent="0.3"/>
    <row r="63" spans="1:9" ht="5.25" hidden="1" customHeight="1" x14ac:dyDescent="0.3">
      <c r="D63" s="140"/>
      <c r="E63" s="140"/>
      <c r="F63" s="140"/>
      <c r="G63" s="140"/>
      <c r="H63" s="140"/>
      <c r="I63" s="140"/>
    </row>
    <row r="64" spans="1:9" ht="14.5" hidden="1" x14ac:dyDescent="0.35">
      <c r="D64" s="140"/>
      <c r="E64" s="61"/>
      <c r="F64" s="62"/>
      <c r="G64" s="62"/>
      <c r="H64" s="63"/>
      <c r="I64" s="140"/>
    </row>
    <row r="65" spans="1:9" ht="14.5" hidden="1" x14ac:dyDescent="0.35">
      <c r="D65" s="140"/>
      <c r="E65" s="86"/>
      <c r="F65" s="87"/>
      <c r="G65" s="87"/>
      <c r="H65" s="88"/>
      <c r="I65" s="140"/>
    </row>
    <row r="66" spans="1:9" ht="14.5" hidden="1" x14ac:dyDescent="0.35">
      <c r="A66" s="57" t="s">
        <v>64</v>
      </c>
      <c r="B66" s="54" t="s">
        <v>66</v>
      </c>
      <c r="D66" s="140"/>
      <c r="E66" s="86"/>
      <c r="F66" s="87"/>
      <c r="G66" s="87"/>
      <c r="H66" s="88"/>
      <c r="I66" s="140"/>
    </row>
    <row r="67" spans="1:9" ht="14.5" hidden="1" x14ac:dyDescent="0.35">
      <c r="A67" s="59" t="s">
        <v>50</v>
      </c>
      <c r="B67" s="99">
        <v>217600000</v>
      </c>
      <c r="D67" s="140"/>
      <c r="E67" s="86"/>
      <c r="F67" s="87"/>
      <c r="G67" s="87"/>
      <c r="H67" s="88"/>
      <c r="I67" s="140"/>
    </row>
    <row r="68" spans="1:9" ht="14.5" hidden="1" x14ac:dyDescent="0.35">
      <c r="A68" s="59" t="s">
        <v>51</v>
      </c>
      <c r="B68" s="99">
        <v>108010000</v>
      </c>
      <c r="D68" s="140"/>
      <c r="E68" s="64"/>
      <c r="F68" s="137"/>
      <c r="G68" s="137"/>
      <c r="H68" s="65"/>
      <c r="I68" s="140"/>
    </row>
    <row r="69" spans="1:9" ht="14.5" hidden="1" x14ac:dyDescent="0.35">
      <c r="A69" s="59" t="s">
        <v>47</v>
      </c>
      <c r="B69" s="99">
        <v>1455035244.29</v>
      </c>
      <c r="D69" s="140"/>
      <c r="E69" s="68"/>
      <c r="F69" s="138" t="s">
        <v>87</v>
      </c>
      <c r="G69" s="139"/>
      <c r="H69" s="89"/>
      <c r="I69" s="140"/>
    </row>
    <row r="70" spans="1:9" ht="14.5" hidden="1" x14ac:dyDescent="0.35">
      <c r="A70" s="59" t="s">
        <v>136</v>
      </c>
      <c r="B70" s="99">
        <v>91557400</v>
      </c>
      <c r="D70" s="140"/>
      <c r="E70" s="68"/>
      <c r="F70" s="90" t="s">
        <v>88</v>
      </c>
      <c r="G70" s="91" t="s">
        <v>67</v>
      </c>
      <c r="H70" s="89"/>
      <c r="I70" s="140"/>
    </row>
    <row r="71" spans="1:9" ht="14.5" hidden="1" x14ac:dyDescent="0.35">
      <c r="A71" s="59" t="s">
        <v>65</v>
      </c>
      <c r="B71" s="60">
        <v>1872202644.29</v>
      </c>
      <c r="D71" s="140"/>
      <c r="E71" s="68"/>
      <c r="F71" s="72" t="s">
        <v>50</v>
      </c>
      <c r="G71" s="98">
        <v>222600000</v>
      </c>
      <c r="H71" s="89"/>
      <c r="I71" s="140"/>
    </row>
    <row r="72" spans="1:9" ht="14.5" hidden="1" x14ac:dyDescent="0.35">
      <c r="A72"/>
      <c r="B72"/>
      <c r="D72" s="140"/>
      <c r="E72" s="68"/>
      <c r="F72" s="73" t="s">
        <v>51</v>
      </c>
      <c r="G72" s="74">
        <v>108010000</v>
      </c>
      <c r="H72" s="89"/>
      <c r="I72" s="140"/>
    </row>
    <row r="73" spans="1:9" ht="14.5" hidden="1" x14ac:dyDescent="0.35">
      <c r="A73"/>
      <c r="B73"/>
      <c r="D73" s="140"/>
      <c r="E73" s="68"/>
      <c r="F73" s="73" t="s">
        <v>45</v>
      </c>
      <c r="G73" s="74">
        <v>1250822942</v>
      </c>
      <c r="H73" s="89"/>
      <c r="I73" s="140"/>
    </row>
    <row r="74" spans="1:9" ht="14.5" hidden="1" x14ac:dyDescent="0.35">
      <c r="A74"/>
      <c r="B74"/>
      <c r="D74" s="140"/>
      <c r="E74" s="68"/>
      <c r="F74" s="73" t="s">
        <v>49</v>
      </c>
      <c r="G74" s="75">
        <v>979435066</v>
      </c>
      <c r="H74" s="89"/>
      <c r="I74" s="140"/>
    </row>
    <row r="75" spans="1:9" ht="14.5" hidden="1" x14ac:dyDescent="0.35">
      <c r="A75"/>
      <c r="B75"/>
      <c r="D75" s="140"/>
      <c r="E75" s="68"/>
      <c r="F75" s="73" t="s">
        <v>46</v>
      </c>
      <c r="G75" s="74">
        <v>7258673349.5599995</v>
      </c>
      <c r="H75" s="89"/>
      <c r="I75" s="140"/>
    </row>
    <row r="76" spans="1:9" ht="14.5" hidden="1" x14ac:dyDescent="0.35">
      <c r="A76"/>
      <c r="B76"/>
      <c r="D76" s="140"/>
      <c r="E76" s="68"/>
      <c r="F76" s="73" t="s">
        <v>47</v>
      </c>
      <c r="G76" s="74">
        <v>2675270800</v>
      </c>
      <c r="H76" s="89"/>
      <c r="I76" s="140"/>
    </row>
    <row r="77" spans="1:9" ht="14.5" hidden="1" x14ac:dyDescent="0.35">
      <c r="A77"/>
      <c r="B77"/>
      <c r="D77" s="140"/>
      <c r="E77" s="68"/>
      <c r="F77" s="73" t="s">
        <v>43</v>
      </c>
      <c r="G77" s="74">
        <v>84952908.539999962</v>
      </c>
      <c r="H77" s="89"/>
      <c r="I77" s="140"/>
    </row>
    <row r="78" spans="1:9" ht="14.5" hidden="1" x14ac:dyDescent="0.35">
      <c r="A78"/>
      <c r="B78"/>
      <c r="D78" s="140"/>
      <c r="E78" s="68"/>
      <c r="F78" s="73" t="s">
        <v>42</v>
      </c>
      <c r="G78" s="74">
        <v>84952908.539999962</v>
      </c>
      <c r="H78" s="89"/>
      <c r="I78" s="140"/>
    </row>
    <row r="79" spans="1:9" ht="15" hidden="1" customHeight="1" x14ac:dyDescent="0.35">
      <c r="A79"/>
      <c r="B79"/>
      <c r="D79" s="140"/>
      <c r="E79" s="68"/>
      <c r="F79" s="73" t="s">
        <v>48</v>
      </c>
      <c r="G79" s="74">
        <v>898668800</v>
      </c>
      <c r="H79" s="89"/>
      <c r="I79" s="140"/>
    </row>
    <row r="80" spans="1:9" ht="14.5" hidden="1" x14ac:dyDescent="0.35">
      <c r="A80"/>
      <c r="B80"/>
      <c r="D80" s="140"/>
      <c r="E80" s="68"/>
      <c r="F80" s="73" t="s">
        <v>136</v>
      </c>
      <c r="G80" s="75">
        <v>100000000</v>
      </c>
      <c r="H80" s="89"/>
      <c r="I80" s="140"/>
    </row>
    <row r="81" spans="1:18" ht="14.5" hidden="1" x14ac:dyDescent="0.35">
      <c r="A81"/>
      <c r="B81"/>
      <c r="D81" s="140"/>
      <c r="E81" s="68"/>
      <c r="F81" s="76"/>
      <c r="G81" s="77"/>
      <c r="H81" s="89"/>
      <c r="I81" s="140"/>
    </row>
    <row r="82" spans="1:18" ht="14.5" hidden="1" x14ac:dyDescent="0.35">
      <c r="A82"/>
      <c r="B82"/>
      <c r="D82" s="140"/>
      <c r="E82" s="68"/>
      <c r="F82" s="92"/>
      <c r="G82" s="93"/>
      <c r="H82" s="89"/>
      <c r="I82" s="140"/>
    </row>
    <row r="83" spans="1:18" ht="14.5" hidden="1" x14ac:dyDescent="0.35">
      <c r="A83"/>
      <c r="B83"/>
      <c r="D83" s="140"/>
      <c r="E83" s="68"/>
      <c r="F83" s="78" t="s">
        <v>85</v>
      </c>
      <c r="G83" s="94"/>
      <c r="H83" s="89"/>
      <c r="I83" s="140"/>
    </row>
    <row r="84" spans="1:18" ht="14.5" hidden="1" x14ac:dyDescent="0.35">
      <c r="A84"/>
      <c r="B84"/>
      <c r="D84" s="140"/>
      <c r="E84" s="68"/>
      <c r="F84" s="80" t="s">
        <v>86</v>
      </c>
      <c r="G84" s="95"/>
      <c r="H84" s="89"/>
      <c r="I84" s="140"/>
    </row>
    <row r="85" spans="1:18" ht="14.5" hidden="1" x14ac:dyDescent="0.35">
      <c r="A85"/>
      <c r="B85"/>
      <c r="D85" s="140"/>
      <c r="E85" s="82"/>
      <c r="F85" s="83"/>
      <c r="G85" s="84"/>
      <c r="H85" s="85"/>
      <c r="I85" s="140"/>
    </row>
    <row r="86" spans="1:18" ht="5.25" hidden="1" customHeight="1" x14ac:dyDescent="0.35">
      <c r="A86"/>
      <c r="B86"/>
      <c r="D86" s="140"/>
      <c r="E86" s="140"/>
      <c r="F86" s="140"/>
      <c r="G86" s="140"/>
      <c r="H86" s="140"/>
      <c r="I86" s="140"/>
    </row>
    <row r="87" spans="1:18" ht="14.5" hidden="1" x14ac:dyDescent="0.35">
      <c r="A87"/>
      <c r="B87"/>
    </row>
    <row r="88" spans="1:18" ht="14.5" hidden="1" x14ac:dyDescent="0.35">
      <c r="A88"/>
      <c r="B88"/>
    </row>
    <row r="89" spans="1:18" ht="14.5" hidden="1" x14ac:dyDescent="0.35">
      <c r="A89"/>
      <c r="B89"/>
    </row>
    <row r="90" spans="1:18" ht="14.5" hidden="1" x14ac:dyDescent="0.35">
      <c r="A90"/>
      <c r="B90"/>
    </row>
    <row r="91" spans="1:18" ht="18" hidden="1" customHeight="1" x14ac:dyDescent="0.35">
      <c r="A91"/>
      <c r="B91"/>
    </row>
    <row r="92" spans="1:18" ht="18" customHeight="1" x14ac:dyDescent="0.35">
      <c r="A92"/>
      <c r="B92"/>
    </row>
    <row r="93" spans="1:18" ht="14.5" x14ac:dyDescent="0.35">
      <c r="A93"/>
      <c r="B93"/>
    </row>
    <row r="94" spans="1:18" ht="4.5" customHeight="1" x14ac:dyDescent="0.35">
      <c r="A94"/>
      <c r="B94"/>
      <c r="K94" s="140"/>
      <c r="L94" s="140"/>
      <c r="M94" s="140"/>
      <c r="N94" s="140"/>
      <c r="O94" s="140"/>
      <c r="P94" s="140"/>
      <c r="Q94" s="140"/>
      <c r="R94" s="140"/>
    </row>
    <row r="95" spans="1:18" ht="14.5" x14ac:dyDescent="0.35">
      <c r="A95"/>
      <c r="B95"/>
      <c r="K95" s="140"/>
      <c r="L95" s="61"/>
      <c r="M95" s="62"/>
      <c r="N95" s="62"/>
      <c r="O95" s="62"/>
      <c r="P95" s="62"/>
      <c r="Q95" s="63"/>
      <c r="R95" s="140"/>
    </row>
    <row r="96" spans="1:18" ht="14.5" x14ac:dyDescent="0.35">
      <c r="A96"/>
      <c r="B96"/>
      <c r="K96" s="140"/>
      <c r="L96" s="64"/>
      <c r="M96" s="137"/>
      <c r="N96" s="137"/>
      <c r="O96" s="137"/>
      <c r="P96" s="137"/>
      <c r="Q96" s="65"/>
      <c r="R96" s="140"/>
    </row>
    <row r="97" spans="1:18" ht="14.5" x14ac:dyDescent="0.35">
      <c r="A97"/>
      <c r="B97"/>
      <c r="K97" s="140"/>
      <c r="L97" s="64"/>
      <c r="M97" s="137"/>
      <c r="N97" s="137"/>
      <c r="O97" s="137"/>
      <c r="P97" s="137"/>
      <c r="Q97" s="65"/>
      <c r="R97" s="140"/>
    </row>
    <row r="98" spans="1:18" ht="14.5" x14ac:dyDescent="0.35">
      <c r="A98"/>
      <c r="B98"/>
      <c r="K98" s="140"/>
      <c r="L98" s="64"/>
      <c r="M98" s="137"/>
      <c r="N98" s="137"/>
      <c r="O98" s="137"/>
      <c r="P98" s="137"/>
      <c r="Q98" s="65"/>
      <c r="R98" s="140"/>
    </row>
    <row r="99" spans="1:18" ht="15" thickBot="1" x14ac:dyDescent="0.4">
      <c r="A99"/>
      <c r="B99"/>
      <c r="K99" s="140"/>
      <c r="L99" s="66"/>
      <c r="M99" s="97"/>
      <c r="N99" s="97"/>
      <c r="O99" s="97"/>
      <c r="P99" s="97"/>
      <c r="Q99" s="67"/>
      <c r="R99" s="140"/>
    </row>
    <row r="100" spans="1:18" ht="14.5" x14ac:dyDescent="0.35">
      <c r="A100"/>
      <c r="B100"/>
      <c r="K100" s="140"/>
      <c r="L100" s="68"/>
      <c r="M100" s="157" t="s">
        <v>87</v>
      </c>
      <c r="N100" s="158"/>
      <c r="O100" s="158"/>
      <c r="P100" s="159"/>
      <c r="Q100" s="69"/>
      <c r="R100" s="140"/>
    </row>
    <row r="101" spans="1:18" ht="14.5" x14ac:dyDescent="0.35">
      <c r="A101"/>
      <c r="B101"/>
      <c r="K101" s="140"/>
      <c r="L101" s="68"/>
      <c r="M101" s="146" t="s">
        <v>84</v>
      </c>
      <c r="N101" s="141" t="s">
        <v>67</v>
      </c>
      <c r="O101" s="141" t="s">
        <v>4</v>
      </c>
      <c r="P101" s="147" t="s">
        <v>139</v>
      </c>
      <c r="Q101" s="69"/>
      <c r="R101" s="140"/>
    </row>
    <row r="102" spans="1:18" ht="14.5" x14ac:dyDescent="0.35">
      <c r="A102"/>
      <c r="B102"/>
      <c r="K102" s="140"/>
      <c r="L102" s="68"/>
      <c r="M102" s="148" t="s">
        <v>6</v>
      </c>
      <c r="N102" s="142">
        <v>71135831</v>
      </c>
      <c r="O102" s="143">
        <v>2</v>
      </c>
      <c r="P102" s="149" t="s">
        <v>141</v>
      </c>
      <c r="Q102" s="69"/>
      <c r="R102" s="140"/>
    </row>
    <row r="103" spans="1:18" ht="14.5" x14ac:dyDescent="0.35">
      <c r="A103"/>
      <c r="B103"/>
      <c r="K103" s="140"/>
      <c r="L103" s="68"/>
      <c r="M103" s="148" t="s">
        <v>7</v>
      </c>
      <c r="N103" s="142">
        <v>33867900</v>
      </c>
      <c r="O103" s="143">
        <v>2</v>
      </c>
      <c r="P103" s="149" t="s">
        <v>141</v>
      </c>
      <c r="Q103" s="69"/>
      <c r="R103" s="140"/>
    </row>
    <row r="104" spans="1:18" ht="14.5" x14ac:dyDescent="0.35">
      <c r="A104"/>
      <c r="B104"/>
      <c r="K104" s="140"/>
      <c r="L104" s="68"/>
      <c r="M104" s="148" t="s">
        <v>137</v>
      </c>
      <c r="N104" s="142">
        <v>32085244.939999998</v>
      </c>
      <c r="O104" s="143">
        <v>2</v>
      </c>
      <c r="P104" s="149" t="s">
        <v>141</v>
      </c>
      <c r="Q104" s="69"/>
      <c r="R104" s="140"/>
    </row>
    <row r="105" spans="1:18" ht="14.5" x14ac:dyDescent="0.35">
      <c r="A105"/>
      <c r="B105"/>
      <c r="K105" s="140"/>
      <c r="L105" s="68"/>
      <c r="M105" s="148" t="s">
        <v>12</v>
      </c>
      <c r="N105" s="144">
        <v>27357420.229999989</v>
      </c>
      <c r="O105" s="143">
        <v>2</v>
      </c>
      <c r="P105" s="149" t="s">
        <v>141</v>
      </c>
      <c r="Q105" s="69"/>
      <c r="R105" s="140"/>
    </row>
    <row r="106" spans="1:18" ht="14.5" x14ac:dyDescent="0.35">
      <c r="A106"/>
      <c r="B106"/>
      <c r="K106" s="140"/>
      <c r="L106" s="68"/>
      <c r="M106" s="148" t="s">
        <v>32</v>
      </c>
      <c r="N106" s="144">
        <v>4418600</v>
      </c>
      <c r="O106" s="143">
        <v>2</v>
      </c>
      <c r="P106" s="149" t="s">
        <v>141</v>
      </c>
      <c r="Q106" s="69"/>
      <c r="R106" s="140"/>
    </row>
    <row r="107" spans="1:18" ht="14.5" x14ac:dyDescent="0.35">
      <c r="A107"/>
      <c r="B107"/>
      <c r="K107" s="140"/>
      <c r="L107" s="68"/>
      <c r="M107" s="148" t="s">
        <v>33</v>
      </c>
      <c r="N107" s="142">
        <v>23916267.650000006</v>
      </c>
      <c r="O107" s="143">
        <v>3</v>
      </c>
      <c r="P107" s="149" t="s">
        <v>142</v>
      </c>
      <c r="Q107" s="69"/>
      <c r="R107" s="140"/>
    </row>
    <row r="108" spans="1:18" ht="14.5" x14ac:dyDescent="0.35">
      <c r="A108"/>
      <c r="B108"/>
      <c r="K108" s="140"/>
      <c r="L108" s="68"/>
      <c r="M108" s="148" t="s">
        <v>11</v>
      </c>
      <c r="N108" s="142">
        <v>50218380</v>
      </c>
      <c r="O108" s="143">
        <v>2</v>
      </c>
      <c r="P108" s="149" t="s">
        <v>141</v>
      </c>
      <c r="Q108" s="69"/>
      <c r="R108" s="140"/>
    </row>
    <row r="109" spans="1:18" ht="14.5" x14ac:dyDescent="0.35">
      <c r="A109"/>
      <c r="B109"/>
      <c r="K109" s="140"/>
      <c r="L109" s="68"/>
      <c r="M109" s="148" t="s">
        <v>10</v>
      </c>
      <c r="N109" s="142">
        <v>81674500</v>
      </c>
      <c r="O109" s="143">
        <v>3</v>
      </c>
      <c r="P109" s="149" t="s">
        <v>142</v>
      </c>
      <c r="Q109" s="69"/>
      <c r="R109" s="140"/>
    </row>
    <row r="110" spans="1:18" ht="14.5" x14ac:dyDescent="0.35">
      <c r="A110"/>
      <c r="B110"/>
      <c r="K110" s="140"/>
      <c r="L110" s="68"/>
      <c r="M110" s="148" t="s">
        <v>16</v>
      </c>
      <c r="N110" s="144">
        <v>1585362.349999994</v>
      </c>
      <c r="O110" s="143">
        <v>2</v>
      </c>
      <c r="P110" s="149" t="s">
        <v>141</v>
      </c>
      <c r="Q110" s="69"/>
      <c r="R110" s="140"/>
    </row>
    <row r="111" spans="1:18" ht="14.5" x14ac:dyDescent="0.35">
      <c r="A111"/>
      <c r="B111"/>
      <c r="K111" s="140"/>
      <c r="L111" s="68"/>
      <c r="M111" s="148" t="s">
        <v>34</v>
      </c>
      <c r="N111" s="144">
        <v>3464000</v>
      </c>
      <c r="O111" s="143">
        <v>2</v>
      </c>
      <c r="P111" s="149" t="s">
        <v>141</v>
      </c>
      <c r="Q111" s="69"/>
      <c r="R111" s="140"/>
    </row>
    <row r="112" spans="1:18" ht="14.5" x14ac:dyDescent="0.35">
      <c r="A112"/>
      <c r="B112"/>
      <c r="K112" s="140"/>
      <c r="L112" s="68"/>
      <c r="M112" s="148" t="s">
        <v>35</v>
      </c>
      <c r="N112" s="142">
        <v>6559391.1799999997</v>
      </c>
      <c r="O112" s="143">
        <v>2</v>
      </c>
      <c r="P112" s="149" t="s">
        <v>141</v>
      </c>
      <c r="Q112" s="69"/>
      <c r="R112" s="140"/>
    </row>
    <row r="113" spans="1:18" ht="14.5" x14ac:dyDescent="0.35">
      <c r="A113"/>
      <c r="B113"/>
      <c r="K113" s="140"/>
      <c r="L113" s="68"/>
      <c r="M113" s="148" t="s">
        <v>17</v>
      </c>
      <c r="N113" s="144">
        <v>95159842.850000024</v>
      </c>
      <c r="O113" s="143">
        <v>2</v>
      </c>
      <c r="P113" s="149" t="s">
        <v>141</v>
      </c>
      <c r="Q113" s="69"/>
      <c r="R113" s="140"/>
    </row>
    <row r="114" spans="1:18" ht="14.5" x14ac:dyDescent="0.35">
      <c r="K114" s="140"/>
      <c r="L114" s="68"/>
      <c r="M114" s="148" t="s">
        <v>19</v>
      </c>
      <c r="N114" s="144">
        <v>153644715.61000001</v>
      </c>
      <c r="O114" s="143">
        <v>3</v>
      </c>
      <c r="P114" s="149" t="s">
        <v>142</v>
      </c>
      <c r="Q114" s="69"/>
      <c r="R114" s="140"/>
    </row>
    <row r="115" spans="1:18" ht="14.5" x14ac:dyDescent="0.35">
      <c r="K115" s="140"/>
      <c r="L115" s="68"/>
      <c r="M115" s="148" t="s">
        <v>20</v>
      </c>
      <c r="N115" s="144">
        <v>380517879.5999999</v>
      </c>
      <c r="O115" s="143">
        <v>3</v>
      </c>
      <c r="P115" s="149" t="s">
        <v>142</v>
      </c>
      <c r="Q115" s="69"/>
      <c r="R115" s="140"/>
    </row>
    <row r="116" spans="1:18" ht="14.5" x14ac:dyDescent="0.35">
      <c r="K116" s="140"/>
      <c r="L116" s="68"/>
      <c r="M116" s="148" t="s">
        <v>22</v>
      </c>
      <c r="N116" s="144">
        <v>2647903.5600000024</v>
      </c>
      <c r="O116" s="143">
        <v>2</v>
      </c>
      <c r="P116" s="149" t="s">
        <v>141</v>
      </c>
      <c r="Q116" s="69"/>
      <c r="R116" s="140"/>
    </row>
    <row r="117" spans="1:18" ht="14.5" x14ac:dyDescent="0.35">
      <c r="K117" s="140"/>
      <c r="L117" s="68"/>
      <c r="M117" s="148" t="s">
        <v>23</v>
      </c>
      <c r="N117" s="142">
        <v>698650</v>
      </c>
      <c r="O117" s="143">
        <v>2</v>
      </c>
      <c r="P117" s="149" t="s">
        <v>141</v>
      </c>
      <c r="Q117" s="69"/>
      <c r="R117" s="140"/>
    </row>
    <row r="118" spans="1:18" ht="14.5" x14ac:dyDescent="0.35">
      <c r="K118" s="140"/>
      <c r="L118" s="68"/>
      <c r="M118" s="148" t="s">
        <v>24</v>
      </c>
      <c r="N118" s="142">
        <v>130314503</v>
      </c>
      <c r="O118" s="143">
        <v>3</v>
      </c>
      <c r="P118" s="149" t="s">
        <v>142</v>
      </c>
      <c r="Q118" s="69"/>
      <c r="R118" s="140"/>
    </row>
    <row r="119" spans="1:18" ht="14.5" x14ac:dyDescent="0.35">
      <c r="K119" s="140"/>
      <c r="L119" s="68"/>
      <c r="M119" s="148" t="s">
        <v>36</v>
      </c>
      <c r="N119" s="142">
        <v>11549502</v>
      </c>
      <c r="O119" s="143">
        <v>2</v>
      </c>
      <c r="P119" s="149" t="s">
        <v>141</v>
      </c>
      <c r="Q119" s="69"/>
      <c r="R119" s="140"/>
    </row>
    <row r="120" spans="1:18" ht="14.5" x14ac:dyDescent="0.35">
      <c r="K120" s="140"/>
      <c r="L120" s="68"/>
      <c r="M120" s="148" t="s">
        <v>37</v>
      </c>
      <c r="N120" s="142">
        <v>5975388.6700000018</v>
      </c>
      <c r="O120" s="143">
        <v>3</v>
      </c>
      <c r="P120" s="149" t="s">
        <v>142</v>
      </c>
      <c r="Q120" s="69"/>
      <c r="R120" s="140"/>
    </row>
    <row r="121" spans="1:18" ht="14.5" x14ac:dyDescent="0.35">
      <c r="K121" s="140"/>
      <c r="L121" s="68"/>
      <c r="M121" s="148" t="s">
        <v>41</v>
      </c>
      <c r="N121" s="142">
        <v>16555000</v>
      </c>
      <c r="O121" s="143">
        <v>4</v>
      </c>
      <c r="P121" s="149" t="s">
        <v>140</v>
      </c>
      <c r="Q121" s="69"/>
      <c r="R121" s="140"/>
    </row>
    <row r="122" spans="1:18" ht="14.5" x14ac:dyDescent="0.35">
      <c r="K122" s="140"/>
      <c r="L122" s="68"/>
      <c r="M122" s="148" t="s">
        <v>28</v>
      </c>
      <c r="N122" s="142">
        <v>2385600</v>
      </c>
      <c r="O122" s="143">
        <v>2</v>
      </c>
      <c r="P122" s="149" t="s">
        <v>141</v>
      </c>
      <c r="Q122" s="69"/>
      <c r="R122" s="140"/>
    </row>
    <row r="123" spans="1:18" ht="14.5" x14ac:dyDescent="0.35">
      <c r="K123" s="140"/>
      <c r="L123" s="68"/>
      <c r="M123" s="148" t="s">
        <v>29</v>
      </c>
      <c r="N123" s="144">
        <v>332465788.76999998</v>
      </c>
      <c r="O123" s="143">
        <v>4</v>
      </c>
      <c r="P123" s="149" t="s">
        <v>140</v>
      </c>
      <c r="Q123" s="69"/>
      <c r="R123" s="140"/>
    </row>
    <row r="124" spans="1:18" ht="14.5" x14ac:dyDescent="0.35">
      <c r="K124" s="140"/>
      <c r="L124" s="68"/>
      <c r="M124" s="148" t="s">
        <v>30</v>
      </c>
      <c r="N124" s="144">
        <v>1486839914</v>
      </c>
      <c r="O124" s="143">
        <v>4</v>
      </c>
      <c r="P124" s="149" t="s">
        <v>140</v>
      </c>
      <c r="Q124" s="69"/>
      <c r="R124" s="140"/>
    </row>
    <row r="125" spans="1:18" ht="14.5" x14ac:dyDescent="0.35">
      <c r="K125" s="140"/>
      <c r="L125" s="68"/>
      <c r="M125" s="148" t="s">
        <v>31</v>
      </c>
      <c r="N125" s="142">
        <v>17871950</v>
      </c>
      <c r="O125" s="143">
        <v>2</v>
      </c>
      <c r="P125" s="149" t="s">
        <v>141</v>
      </c>
      <c r="Q125" s="69"/>
      <c r="R125" s="140"/>
    </row>
    <row r="126" spans="1:18" ht="14.5" x14ac:dyDescent="0.35">
      <c r="K126" s="140"/>
      <c r="L126" s="68"/>
      <c r="M126" s="148" t="s">
        <v>44</v>
      </c>
      <c r="N126" s="142">
        <v>21072700</v>
      </c>
      <c r="O126" s="143">
        <v>4</v>
      </c>
      <c r="P126" s="149" t="s">
        <v>140</v>
      </c>
      <c r="Q126" s="69"/>
      <c r="R126" s="140"/>
    </row>
    <row r="127" spans="1:18" ht="14.5" x14ac:dyDescent="0.35">
      <c r="K127" s="140"/>
      <c r="L127" s="68"/>
      <c r="M127" s="148" t="s">
        <v>47</v>
      </c>
      <c r="N127" s="144">
        <v>1455035244.29</v>
      </c>
      <c r="O127" s="143">
        <v>4</v>
      </c>
      <c r="P127" s="149" t="s">
        <v>140</v>
      </c>
      <c r="Q127" s="69"/>
      <c r="R127" s="140"/>
    </row>
    <row r="128" spans="1:18" ht="14.5" x14ac:dyDescent="0.35">
      <c r="K128" s="140"/>
      <c r="L128" s="68"/>
      <c r="M128" s="148" t="s">
        <v>50</v>
      </c>
      <c r="N128" s="142">
        <v>217600000</v>
      </c>
      <c r="O128" s="143">
        <v>4</v>
      </c>
      <c r="P128" s="149" t="s">
        <v>140</v>
      </c>
      <c r="Q128" s="69"/>
      <c r="R128" s="140"/>
    </row>
    <row r="129" spans="11:18" ht="14.5" x14ac:dyDescent="0.35">
      <c r="K129" s="140"/>
      <c r="L129" s="68"/>
      <c r="M129" s="148" t="s">
        <v>51</v>
      </c>
      <c r="N129" s="144">
        <v>108010000</v>
      </c>
      <c r="O129" s="143">
        <v>4</v>
      </c>
      <c r="P129" s="149" t="s">
        <v>140</v>
      </c>
      <c r="Q129" s="69"/>
      <c r="R129" s="140"/>
    </row>
    <row r="130" spans="11:18" ht="14.5" x14ac:dyDescent="0.35">
      <c r="K130" s="140"/>
      <c r="L130" s="68"/>
      <c r="M130" s="148" t="s">
        <v>136</v>
      </c>
      <c r="N130" s="144">
        <v>91557400</v>
      </c>
      <c r="O130" s="143">
        <v>4</v>
      </c>
      <c r="P130" s="149" t="s">
        <v>140</v>
      </c>
      <c r="Q130" s="69"/>
      <c r="R130" s="140"/>
    </row>
    <row r="131" spans="11:18" ht="14.5" x14ac:dyDescent="0.35">
      <c r="K131" s="140"/>
      <c r="L131" s="68"/>
      <c r="M131" s="148" t="s">
        <v>143</v>
      </c>
      <c r="N131" s="142">
        <v>110737000</v>
      </c>
      <c r="O131" s="143">
        <v>4</v>
      </c>
      <c r="P131" s="149" t="s">
        <v>140</v>
      </c>
      <c r="Q131" s="69"/>
      <c r="R131" s="140"/>
    </row>
    <row r="132" spans="11:18" ht="15" thickBot="1" x14ac:dyDescent="0.4">
      <c r="K132" s="140"/>
      <c r="L132" s="68"/>
      <c r="M132" s="150"/>
      <c r="N132" s="151"/>
      <c r="O132" s="152"/>
      <c r="P132" s="153"/>
      <c r="Q132" s="69"/>
      <c r="R132" s="140"/>
    </row>
    <row r="133" spans="11:18" ht="14.5" x14ac:dyDescent="0.35">
      <c r="K133" s="140"/>
      <c r="L133" s="68"/>
      <c r="M133" s="76"/>
      <c r="N133" s="77"/>
      <c r="O133" s="77"/>
      <c r="P133" s="77"/>
      <c r="Q133" s="69"/>
      <c r="R133" s="140"/>
    </row>
    <row r="134" spans="11:18" ht="14.5" x14ac:dyDescent="0.35">
      <c r="K134" s="140"/>
      <c r="L134" s="82"/>
      <c r="M134" s="83"/>
      <c r="N134" s="84"/>
      <c r="O134" s="84"/>
      <c r="P134" s="84"/>
      <c r="Q134" s="85"/>
      <c r="R134" s="140"/>
    </row>
    <row r="135" spans="11:18" ht="4.5" customHeight="1" x14ac:dyDescent="0.3">
      <c r="K135" s="140"/>
      <c r="L135" s="140"/>
      <c r="M135" s="140"/>
      <c r="N135" s="140"/>
      <c r="O135" s="140"/>
      <c r="P135" s="140"/>
      <c r="Q135" s="140"/>
      <c r="R135" s="140"/>
    </row>
    <row r="138" spans="11:18" x14ac:dyDescent="0.3">
      <c r="N138" s="145">
        <f>SUM(N102:N137)</f>
        <v>4976921879.6999998</v>
      </c>
    </row>
  </sheetData>
  <mergeCells count="2">
    <mergeCell ref="F12:G12"/>
    <mergeCell ref="M100:P100"/>
  </mergeCells>
  <conditionalFormatting sqref="G14:G18 G21:G51 G78:G80 P132 N132">
    <cfRule type="cellIs" dxfId="32" priority="57" stopIfTrue="1" operator="lessThan">
      <formula>0</formula>
    </cfRule>
  </conditionalFormatting>
  <conditionalFormatting sqref="G52">
    <cfRule type="cellIs" dxfId="31" priority="56" stopIfTrue="1" operator="lessThan">
      <formula>0</formula>
    </cfRule>
  </conditionalFormatting>
  <conditionalFormatting sqref="G81">
    <cfRule type="cellIs" dxfId="30" priority="54" stopIfTrue="1" operator="lessThan">
      <formula>0</formula>
    </cfRule>
  </conditionalFormatting>
  <conditionalFormatting sqref="G71:G75">
    <cfRule type="cellIs" dxfId="29" priority="55" stopIfTrue="1" operator="lessThan">
      <formula>0</formula>
    </cfRule>
  </conditionalFormatting>
  <conditionalFormatting sqref="N102:N106 N109:N131 P109:P131 P102:P106">
    <cfRule type="cellIs" dxfId="28" priority="50" stopIfTrue="1" operator="lessThan">
      <formula>0</formula>
    </cfRule>
  </conditionalFormatting>
  <conditionalFormatting sqref="N133:P133">
    <cfRule type="cellIs" dxfId="27" priority="49" stopIfTrue="1" operator="lessThan">
      <formula>0</formula>
    </cfRule>
  </conditionalFormatting>
  <conditionalFormatting sqref="O132">
    <cfRule type="iconSet" priority="22">
      <iconSet iconSet="4TrafficLights" showValue="0">
        <cfvo type="percent" val="0"/>
        <cfvo type="num" val="2"/>
        <cfvo type="num" val="3"/>
        <cfvo type="num" val="4"/>
      </iconSet>
    </cfRule>
  </conditionalFormatting>
  <conditionalFormatting sqref="O102">
    <cfRule type="iconSet" priority="21">
      <iconSet iconSet="4TrafficLights" showValue="0">
        <cfvo type="percent" val="0"/>
        <cfvo type="num" val="2"/>
        <cfvo type="num" val="3"/>
        <cfvo type="num" val="4"/>
      </iconSet>
    </cfRule>
  </conditionalFormatting>
  <conditionalFormatting sqref="O103">
    <cfRule type="iconSet" priority="18">
      <iconSet iconSet="4TrafficLights" showValue="0">
        <cfvo type="percent" val="0"/>
        <cfvo type="num" val="2"/>
        <cfvo type="num" val="3"/>
        <cfvo type="num" val="4"/>
      </iconSet>
    </cfRule>
  </conditionalFormatting>
  <conditionalFormatting sqref="O105">
    <cfRule type="iconSet" priority="17">
      <iconSet iconSet="4TrafficLights" showValue="0">
        <cfvo type="percent" val="0"/>
        <cfvo type="num" val="2"/>
        <cfvo type="num" val="3"/>
        <cfvo type="num" val="4"/>
      </iconSet>
    </cfRule>
  </conditionalFormatting>
  <conditionalFormatting sqref="O106:O107">
    <cfRule type="iconSet" priority="16">
      <iconSet iconSet="4TrafficLights" showValue="0">
        <cfvo type="percent" val="0"/>
        <cfvo type="num" val="2"/>
        <cfvo type="num" val="3"/>
        <cfvo type="num" val="4"/>
      </iconSet>
    </cfRule>
  </conditionalFormatting>
  <conditionalFormatting sqref="O110">
    <cfRule type="iconSet" priority="15">
      <iconSet iconSet="4TrafficLights" showValue="0">
        <cfvo type="percent" val="0"/>
        <cfvo type="num" val="2"/>
        <cfvo type="num" val="3"/>
        <cfvo type="num" val="4"/>
      </iconSet>
    </cfRule>
  </conditionalFormatting>
  <conditionalFormatting sqref="O116:O117">
    <cfRule type="iconSet" priority="14">
      <iconSet iconSet="4TrafficLights" showValue="0">
        <cfvo type="percent" val="0"/>
        <cfvo type="num" val="2"/>
        <cfvo type="num" val="3"/>
        <cfvo type="num" val="4"/>
      </iconSet>
    </cfRule>
  </conditionalFormatting>
  <conditionalFormatting sqref="O121">
    <cfRule type="iconSet" priority="13">
      <iconSet iconSet="4TrafficLights" showValue="0">
        <cfvo type="percent" val="0"/>
        <cfvo type="num" val="2"/>
        <cfvo type="num" val="3"/>
        <cfvo type="num" val="4"/>
      </iconSet>
    </cfRule>
  </conditionalFormatting>
  <conditionalFormatting sqref="O126:O127">
    <cfRule type="iconSet" priority="12">
      <iconSet iconSet="4TrafficLights" showValue="0">
        <cfvo type="percent" val="0"/>
        <cfvo type="num" val="2"/>
        <cfvo type="num" val="3"/>
        <cfvo type="num" val="4"/>
      </iconSet>
    </cfRule>
  </conditionalFormatting>
  <conditionalFormatting sqref="O129:O130">
    <cfRule type="iconSet" priority="11">
      <iconSet iconSet="4TrafficLights" showValue="0">
        <cfvo type="percent" val="0"/>
        <cfvo type="num" val="2"/>
        <cfvo type="num" val="3"/>
        <cfvo type="num" val="4"/>
      </iconSet>
    </cfRule>
  </conditionalFormatting>
  <conditionalFormatting sqref="O104">
    <cfRule type="iconSet" priority="7">
      <iconSet iconSet="4TrafficLights" showValue="0">
        <cfvo type="percent" val="0"/>
        <cfvo type="num" val="2"/>
        <cfvo type="num" val="3"/>
        <cfvo type="num" val="4"/>
      </iconSet>
    </cfRule>
  </conditionalFormatting>
  <conditionalFormatting sqref="O108:O109 O111:O115 O118:O120 O122:O125 O128 O131">
    <cfRule type="iconSet" priority="209">
      <iconSet iconSet="4TrafficLights" showValue="0">
        <cfvo type="percent" val="0"/>
        <cfvo type="num" val="2"/>
        <cfvo type="num" val="3"/>
        <cfvo type="num" val="4"/>
      </iconSet>
    </cfRule>
  </conditionalFormatting>
  <pageMargins left="0.7" right="0.7" top="0.75" bottom="0.75" header="0.3" footer="0.3"/>
  <pageSetup orientation="portrait"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dimension ref="B1:I23"/>
  <sheetViews>
    <sheetView zoomScale="85" zoomScaleNormal="85" workbookViewId="0">
      <selection activeCell="H14" sqref="H14"/>
    </sheetView>
  </sheetViews>
  <sheetFormatPr baseColWidth="10" defaultColWidth="11.54296875" defaultRowHeight="14.5" x14ac:dyDescent="0.35"/>
  <cols>
    <col min="3" max="3" width="15.81640625" bestFit="1" customWidth="1"/>
    <col min="4" max="4" width="14.81640625" bestFit="1" customWidth="1"/>
  </cols>
  <sheetData>
    <row r="1" spans="2:8" x14ac:dyDescent="0.35">
      <c r="B1" s="31" t="s">
        <v>52</v>
      </c>
      <c r="C1" s="31"/>
      <c r="D1" s="31"/>
      <c r="E1" s="31"/>
    </row>
    <row r="4" spans="2:8" x14ac:dyDescent="0.35">
      <c r="B4" s="32" t="s">
        <v>53</v>
      </c>
      <c r="C4" s="32" t="s">
        <v>54</v>
      </c>
    </row>
    <row r="5" spans="2:8" x14ac:dyDescent="0.35">
      <c r="B5" s="33">
        <v>0</v>
      </c>
      <c r="C5" s="34">
        <v>0.25</v>
      </c>
      <c r="E5" s="35"/>
    </row>
    <row r="6" spans="2:8" x14ac:dyDescent="0.35">
      <c r="B6" s="33">
        <v>0.25</v>
      </c>
      <c r="C6" s="34">
        <v>0.25</v>
      </c>
    </row>
    <row r="7" spans="2:8" x14ac:dyDescent="0.35">
      <c r="B7" s="33">
        <v>0.5</v>
      </c>
      <c r="C7" s="34">
        <v>0.25</v>
      </c>
    </row>
    <row r="8" spans="2:8" x14ac:dyDescent="0.35">
      <c r="B8" s="33">
        <v>0.75</v>
      </c>
      <c r="C8" s="34">
        <v>0.25</v>
      </c>
    </row>
    <row r="9" spans="2:8" x14ac:dyDescent="0.35">
      <c r="B9" s="33">
        <v>1</v>
      </c>
      <c r="C9" s="34">
        <v>1</v>
      </c>
    </row>
    <row r="10" spans="2:8" x14ac:dyDescent="0.35">
      <c r="B10" s="36"/>
      <c r="C10" s="37"/>
    </row>
    <row r="11" spans="2:8" x14ac:dyDescent="0.35">
      <c r="B11" s="36"/>
      <c r="C11" s="37"/>
    </row>
    <row r="12" spans="2:8" x14ac:dyDescent="0.35">
      <c r="B12" t="s">
        <v>55</v>
      </c>
      <c r="G12" t="s">
        <v>56</v>
      </c>
    </row>
    <row r="13" spans="2:8" x14ac:dyDescent="0.35">
      <c r="B13" s="38" t="s">
        <v>57</v>
      </c>
      <c r="C13" s="39">
        <f>'Tablas del dash'!D59</f>
        <v>0.86208480350278449</v>
      </c>
      <c r="G13" s="38" t="s">
        <v>57</v>
      </c>
      <c r="H13" s="39">
        <f>'Tablas del dash'!D113</f>
        <v>0.13791519649721556</v>
      </c>
    </row>
    <row r="14" spans="2:8" x14ac:dyDescent="0.35">
      <c r="B14" s="38" t="s">
        <v>58</v>
      </c>
      <c r="C14" s="40">
        <f>+C13*PI()</f>
        <v>2.7083192854557483</v>
      </c>
      <c r="G14" s="38" t="s">
        <v>58</v>
      </c>
      <c r="H14" s="40">
        <f>+H13*PI()</f>
        <v>0.43327336813404521</v>
      </c>
    </row>
    <row r="15" spans="2:8" x14ac:dyDescent="0.35">
      <c r="C15" s="35"/>
      <c r="H15" s="35"/>
    </row>
    <row r="17" spans="2:9" x14ac:dyDescent="0.35">
      <c r="B17" s="41" t="s">
        <v>59</v>
      </c>
      <c r="C17" s="42" t="s">
        <v>60</v>
      </c>
      <c r="D17" s="42" t="s">
        <v>61</v>
      </c>
      <c r="G17" s="41" t="s">
        <v>59</v>
      </c>
      <c r="H17" s="42" t="s">
        <v>60</v>
      </c>
      <c r="I17" s="42" t="s">
        <v>61</v>
      </c>
    </row>
    <row r="18" spans="2:9" x14ac:dyDescent="0.35">
      <c r="B18" s="38" t="s">
        <v>62</v>
      </c>
      <c r="C18" s="43">
        <v>0</v>
      </c>
      <c r="D18" s="43">
        <v>0</v>
      </c>
      <c r="G18" s="38" t="s">
        <v>62</v>
      </c>
      <c r="H18" s="43">
        <v>0</v>
      </c>
      <c r="I18" s="43">
        <v>0</v>
      </c>
    </row>
    <row r="19" spans="2:9" x14ac:dyDescent="0.35">
      <c r="B19" s="38" t="s">
        <v>63</v>
      </c>
      <c r="C19" s="43">
        <f>COS(C14)*(-1)</f>
        <v>0.90759631075917646</v>
      </c>
      <c r="D19" s="43">
        <f>SIN(C14)</f>
        <v>0.41984394326503305</v>
      </c>
      <c r="G19" s="38" t="s">
        <v>63</v>
      </c>
      <c r="H19" s="43">
        <f>COS(H14)*(-1)</f>
        <v>-0.90759631075917635</v>
      </c>
      <c r="I19" s="43">
        <f>SIN(H14)</f>
        <v>0.41984394326503333</v>
      </c>
    </row>
    <row r="23" spans="2:9" x14ac:dyDescent="0.35">
      <c r="C23" s="35"/>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dimension ref="A1:D271"/>
  <sheetViews>
    <sheetView topLeftCell="A25" zoomScale="85" zoomScaleNormal="85" workbookViewId="0">
      <selection activeCell="D188" sqref="D188"/>
    </sheetView>
  </sheetViews>
  <sheetFormatPr baseColWidth="10" defaultRowHeight="14.5" x14ac:dyDescent="0.35"/>
  <cols>
    <col min="1" max="1" width="17.54296875" bestFit="1" customWidth="1"/>
    <col min="2" max="2" width="67.54296875" style="48" bestFit="1" customWidth="1"/>
    <col min="3" max="3" width="29.81640625" bestFit="1" customWidth="1"/>
    <col min="4" max="4" width="65.26953125" bestFit="1" customWidth="1"/>
  </cols>
  <sheetData>
    <row r="1" spans="1:4" ht="18.5" x14ac:dyDescent="0.45">
      <c r="A1" s="50" t="s">
        <v>67</v>
      </c>
    </row>
    <row r="3" spans="1:4" x14ac:dyDescent="0.35">
      <c r="A3" s="45" t="s">
        <v>64</v>
      </c>
      <c r="B3" s="51" t="s">
        <v>66</v>
      </c>
      <c r="D3" s="47" t="s">
        <v>67</v>
      </c>
    </row>
    <row r="4" spans="1:4" x14ac:dyDescent="0.35">
      <c r="A4" s="46" t="s">
        <v>6</v>
      </c>
      <c r="B4" s="51">
        <v>71135831</v>
      </c>
      <c r="D4" s="48">
        <f>GETPIVOTDATA("BOLSA
DISPONIBLE",$A$3)</f>
        <v>71135831</v>
      </c>
    </row>
    <row r="5" spans="1:4" x14ac:dyDescent="0.35">
      <c r="A5" s="46" t="s">
        <v>65</v>
      </c>
      <c r="B5" s="51">
        <v>71135831</v>
      </c>
    </row>
    <row r="6" spans="1:4" x14ac:dyDescent="0.35">
      <c r="B6"/>
    </row>
    <row r="7" spans="1:4" x14ac:dyDescent="0.35">
      <c r="B7"/>
    </row>
    <row r="8" spans="1:4" x14ac:dyDescent="0.35">
      <c r="B8"/>
    </row>
    <row r="9" spans="1:4" x14ac:dyDescent="0.35">
      <c r="B9"/>
    </row>
    <row r="10" spans="1:4" x14ac:dyDescent="0.35">
      <c r="B10"/>
    </row>
    <row r="11" spans="1:4" x14ac:dyDescent="0.35">
      <c r="B11"/>
    </row>
    <row r="12" spans="1:4" x14ac:dyDescent="0.35">
      <c r="B12"/>
    </row>
    <row r="13" spans="1:4" x14ac:dyDescent="0.35">
      <c r="B13"/>
    </row>
    <row r="14" spans="1:4" x14ac:dyDescent="0.35">
      <c r="B14"/>
    </row>
    <row r="15" spans="1:4" x14ac:dyDescent="0.35">
      <c r="B15"/>
    </row>
    <row r="16" spans="1:4" x14ac:dyDescent="0.35">
      <c r="B16"/>
    </row>
    <row r="17" spans="2:2" x14ac:dyDescent="0.35">
      <c r="B17"/>
    </row>
    <row r="18" spans="2:2" x14ac:dyDescent="0.35">
      <c r="B18"/>
    </row>
    <row r="19" spans="2:2" x14ac:dyDescent="0.35">
      <c r="B19"/>
    </row>
    <row r="20" spans="2:2" x14ac:dyDescent="0.35">
      <c r="B20"/>
    </row>
    <row r="21" spans="2:2" x14ac:dyDescent="0.35">
      <c r="B21"/>
    </row>
    <row r="22" spans="2:2" x14ac:dyDescent="0.35">
      <c r="B22"/>
    </row>
    <row r="23" spans="2:2" x14ac:dyDescent="0.35">
      <c r="B23"/>
    </row>
    <row r="24" spans="2:2" x14ac:dyDescent="0.35">
      <c r="B24"/>
    </row>
    <row r="25" spans="2:2" x14ac:dyDescent="0.35">
      <c r="B25"/>
    </row>
    <row r="26" spans="2:2" x14ac:dyDescent="0.35">
      <c r="B26"/>
    </row>
    <row r="27" spans="2:2" x14ac:dyDescent="0.35">
      <c r="B27"/>
    </row>
    <row r="28" spans="2:2" x14ac:dyDescent="0.35">
      <c r="B28"/>
    </row>
    <row r="29" spans="2:2" x14ac:dyDescent="0.35">
      <c r="B29"/>
    </row>
    <row r="30" spans="2:2" x14ac:dyDescent="0.35">
      <c r="B30"/>
    </row>
    <row r="31" spans="2:2" x14ac:dyDescent="0.35">
      <c r="B31"/>
    </row>
    <row r="32" spans="2:2" x14ac:dyDescent="0.35">
      <c r="B32"/>
    </row>
    <row r="33" spans="2:2" x14ac:dyDescent="0.35">
      <c r="B33"/>
    </row>
    <row r="34" spans="2:2" x14ac:dyDescent="0.35">
      <c r="B34"/>
    </row>
    <row r="35" spans="2:2" x14ac:dyDescent="0.35">
      <c r="B35"/>
    </row>
    <row r="36" spans="2:2" x14ac:dyDescent="0.35">
      <c r="B36"/>
    </row>
    <row r="37" spans="2:2" x14ac:dyDescent="0.35">
      <c r="B37"/>
    </row>
    <row r="38" spans="2:2" x14ac:dyDescent="0.35">
      <c r="B38"/>
    </row>
    <row r="39" spans="2:2" x14ac:dyDescent="0.35">
      <c r="B39"/>
    </row>
    <row r="40" spans="2:2" x14ac:dyDescent="0.35">
      <c r="B40"/>
    </row>
    <row r="41" spans="2:2" x14ac:dyDescent="0.35">
      <c r="B41"/>
    </row>
    <row r="42" spans="2:2" x14ac:dyDescent="0.35">
      <c r="B42"/>
    </row>
    <row r="43" spans="2:2" x14ac:dyDescent="0.35">
      <c r="B43"/>
    </row>
    <row r="44" spans="2:2" x14ac:dyDescent="0.35">
      <c r="B44"/>
    </row>
    <row r="45" spans="2:2" x14ac:dyDescent="0.35">
      <c r="B45"/>
    </row>
    <row r="46" spans="2:2" x14ac:dyDescent="0.35">
      <c r="B46"/>
    </row>
    <row r="47" spans="2:2" x14ac:dyDescent="0.35">
      <c r="B47"/>
    </row>
    <row r="48" spans="2:2" x14ac:dyDescent="0.35">
      <c r="B48"/>
    </row>
    <row r="49" spans="1:4" x14ac:dyDescent="0.35">
      <c r="B49"/>
    </row>
    <row r="50" spans="1:4" x14ac:dyDescent="0.35">
      <c r="B50"/>
    </row>
    <row r="51" spans="1:4" x14ac:dyDescent="0.35">
      <c r="B51"/>
    </row>
    <row r="52" spans="1:4" x14ac:dyDescent="0.35">
      <c r="B52"/>
    </row>
    <row r="53" spans="1:4" x14ac:dyDescent="0.35">
      <c r="B53"/>
    </row>
    <row r="56" spans="1:4" ht="18.5" x14ac:dyDescent="0.45">
      <c r="A56" s="50" t="s">
        <v>70</v>
      </c>
    </row>
    <row r="58" spans="1:4" x14ac:dyDescent="0.35">
      <c r="A58" s="45" t="s">
        <v>64</v>
      </c>
      <c r="B58" s="51" t="s">
        <v>69</v>
      </c>
      <c r="D58" s="47" t="s">
        <v>71</v>
      </c>
    </row>
    <row r="59" spans="1:4" x14ac:dyDescent="0.35">
      <c r="A59" s="46" t="s">
        <v>6</v>
      </c>
      <c r="B59" s="52">
        <v>0.86208480350278449</v>
      </c>
      <c r="D59" s="53">
        <f>GETPIVOTDATA("% LINEA CONSUMIDA",$A$58)</f>
        <v>0.86208480350278449</v>
      </c>
    </row>
    <row r="60" spans="1:4" x14ac:dyDescent="0.35">
      <c r="A60" s="46" t="s">
        <v>65</v>
      </c>
      <c r="B60" s="52">
        <v>0.86208480350278449</v>
      </c>
    </row>
    <row r="61" spans="1:4" x14ac:dyDescent="0.35">
      <c r="B61"/>
    </row>
    <row r="62" spans="1:4" x14ac:dyDescent="0.35">
      <c r="B62"/>
    </row>
    <row r="63" spans="1:4" x14ac:dyDescent="0.35">
      <c r="B63"/>
    </row>
    <row r="64" spans="1:4" x14ac:dyDescent="0.35">
      <c r="B64"/>
    </row>
    <row r="65" spans="2:2" x14ac:dyDescent="0.35">
      <c r="B65"/>
    </row>
    <row r="66" spans="2:2" x14ac:dyDescent="0.35">
      <c r="B66"/>
    </row>
    <row r="67" spans="2:2" x14ac:dyDescent="0.35">
      <c r="B67"/>
    </row>
    <row r="68" spans="2:2" x14ac:dyDescent="0.35">
      <c r="B68"/>
    </row>
    <row r="69" spans="2:2" x14ac:dyDescent="0.35">
      <c r="B69"/>
    </row>
    <row r="70" spans="2:2" x14ac:dyDescent="0.35">
      <c r="B70"/>
    </row>
    <row r="71" spans="2:2" x14ac:dyDescent="0.35">
      <c r="B71"/>
    </row>
    <row r="72" spans="2:2" x14ac:dyDescent="0.35">
      <c r="B72"/>
    </row>
    <row r="73" spans="2:2" x14ac:dyDescent="0.35">
      <c r="B73"/>
    </row>
    <row r="74" spans="2:2" x14ac:dyDescent="0.35">
      <c r="B74"/>
    </row>
    <row r="75" spans="2:2" x14ac:dyDescent="0.35">
      <c r="B75"/>
    </row>
    <row r="76" spans="2:2" x14ac:dyDescent="0.35">
      <c r="B76"/>
    </row>
    <row r="77" spans="2:2" x14ac:dyDescent="0.35">
      <c r="B77"/>
    </row>
    <row r="78" spans="2:2" x14ac:dyDescent="0.35">
      <c r="B78"/>
    </row>
    <row r="79" spans="2:2" x14ac:dyDescent="0.35">
      <c r="B79"/>
    </row>
    <row r="80" spans="2:2" x14ac:dyDescent="0.35">
      <c r="B80"/>
    </row>
    <row r="81" spans="2:2" x14ac:dyDescent="0.35">
      <c r="B81"/>
    </row>
    <row r="82" spans="2:2" x14ac:dyDescent="0.35">
      <c r="B82"/>
    </row>
    <row r="83" spans="2:2" x14ac:dyDescent="0.35">
      <c r="B83"/>
    </row>
    <row r="84" spans="2:2" x14ac:dyDescent="0.35">
      <c r="B84"/>
    </row>
    <row r="85" spans="2:2" x14ac:dyDescent="0.35">
      <c r="B85"/>
    </row>
    <row r="86" spans="2:2" x14ac:dyDescent="0.35">
      <c r="B86"/>
    </row>
    <row r="87" spans="2:2" x14ac:dyDescent="0.35">
      <c r="B87"/>
    </row>
    <row r="88" spans="2:2" x14ac:dyDescent="0.35">
      <c r="B88"/>
    </row>
    <row r="89" spans="2:2" x14ac:dyDescent="0.35">
      <c r="B89"/>
    </row>
    <row r="90" spans="2:2" x14ac:dyDescent="0.35">
      <c r="B90"/>
    </row>
    <row r="91" spans="2:2" x14ac:dyDescent="0.35">
      <c r="B91"/>
    </row>
    <row r="92" spans="2:2" x14ac:dyDescent="0.35">
      <c r="B92"/>
    </row>
    <row r="93" spans="2:2" x14ac:dyDescent="0.35">
      <c r="B93"/>
    </row>
    <row r="94" spans="2:2" x14ac:dyDescent="0.35">
      <c r="B94"/>
    </row>
    <row r="95" spans="2:2" x14ac:dyDescent="0.35">
      <c r="B95"/>
    </row>
    <row r="96" spans="2:2" x14ac:dyDescent="0.35">
      <c r="B96"/>
    </row>
    <row r="97" spans="1:4" x14ac:dyDescent="0.35">
      <c r="B97"/>
    </row>
    <row r="98" spans="1:4" x14ac:dyDescent="0.35">
      <c r="B98"/>
    </row>
    <row r="99" spans="1:4" x14ac:dyDescent="0.35">
      <c r="B99"/>
    </row>
    <row r="100" spans="1:4" x14ac:dyDescent="0.35">
      <c r="B100"/>
    </row>
    <row r="101" spans="1:4" x14ac:dyDescent="0.35">
      <c r="B101"/>
    </row>
    <row r="102" spans="1:4" x14ac:dyDescent="0.35">
      <c r="B102"/>
    </row>
    <row r="103" spans="1:4" x14ac:dyDescent="0.35">
      <c r="B103"/>
    </row>
    <row r="104" spans="1:4" x14ac:dyDescent="0.35">
      <c r="B104"/>
    </row>
    <row r="105" spans="1:4" x14ac:dyDescent="0.35">
      <c r="B105"/>
    </row>
    <row r="106" spans="1:4" x14ac:dyDescent="0.35">
      <c r="B106"/>
    </row>
    <row r="107" spans="1:4" x14ac:dyDescent="0.35">
      <c r="B107"/>
    </row>
    <row r="108" spans="1:4" x14ac:dyDescent="0.35">
      <c r="B108"/>
    </row>
    <row r="110" spans="1:4" ht="18.5" x14ac:dyDescent="0.45">
      <c r="A110" s="50" t="s">
        <v>72</v>
      </c>
    </row>
    <row r="112" spans="1:4" x14ac:dyDescent="0.35">
      <c r="A112" s="45" t="s">
        <v>64</v>
      </c>
      <c r="B112" s="51" t="s">
        <v>68</v>
      </c>
      <c r="D112" s="47" t="s">
        <v>73</v>
      </c>
    </row>
    <row r="113" spans="1:4" x14ac:dyDescent="0.35">
      <c r="A113" s="46" t="s">
        <v>6</v>
      </c>
      <c r="B113" s="52">
        <v>0.13791519649721556</v>
      </c>
      <c r="D113" s="53">
        <f>GETPIVOTDATA("% LINEA DISPONIBLE",$A$112)</f>
        <v>0.13791519649721556</v>
      </c>
    </row>
    <row r="114" spans="1:4" x14ac:dyDescent="0.35">
      <c r="A114" s="46" t="s">
        <v>65</v>
      </c>
      <c r="B114" s="52">
        <v>0.13791519649721556</v>
      </c>
    </row>
    <row r="115" spans="1:4" x14ac:dyDescent="0.35">
      <c r="B115"/>
    </row>
    <row r="116" spans="1:4" x14ac:dyDescent="0.35">
      <c r="B116"/>
    </row>
    <row r="117" spans="1:4" x14ac:dyDescent="0.35">
      <c r="B117"/>
    </row>
    <row r="118" spans="1:4" x14ac:dyDescent="0.35">
      <c r="B118"/>
    </row>
    <row r="119" spans="1:4" x14ac:dyDescent="0.35">
      <c r="B119"/>
    </row>
    <row r="120" spans="1:4" x14ac:dyDescent="0.35">
      <c r="B120"/>
    </row>
    <row r="121" spans="1:4" x14ac:dyDescent="0.35">
      <c r="B121"/>
    </row>
    <row r="122" spans="1:4" x14ac:dyDescent="0.35">
      <c r="B122"/>
    </row>
    <row r="123" spans="1:4" x14ac:dyDescent="0.35">
      <c r="B123"/>
    </row>
    <row r="124" spans="1:4" x14ac:dyDescent="0.35">
      <c r="B124"/>
    </row>
    <row r="125" spans="1:4" x14ac:dyDescent="0.35">
      <c r="B125"/>
    </row>
    <row r="126" spans="1:4" x14ac:dyDescent="0.35">
      <c r="B126"/>
    </row>
    <row r="127" spans="1:4" x14ac:dyDescent="0.35">
      <c r="B127"/>
    </row>
    <row r="128" spans="1:4" x14ac:dyDescent="0.35">
      <c r="B128"/>
    </row>
    <row r="129" spans="2:2" x14ac:dyDescent="0.35">
      <c r="B129"/>
    </row>
    <row r="130" spans="2:2" x14ac:dyDescent="0.35">
      <c r="B130"/>
    </row>
    <row r="131" spans="2:2" x14ac:dyDescent="0.35">
      <c r="B131"/>
    </row>
    <row r="132" spans="2:2" x14ac:dyDescent="0.35">
      <c r="B132"/>
    </row>
    <row r="133" spans="2:2" x14ac:dyDescent="0.35">
      <c r="B133"/>
    </row>
    <row r="134" spans="2:2" x14ac:dyDescent="0.35">
      <c r="B134"/>
    </row>
    <row r="135" spans="2:2" x14ac:dyDescent="0.35">
      <c r="B135"/>
    </row>
    <row r="136" spans="2:2" x14ac:dyDescent="0.35">
      <c r="B136"/>
    </row>
    <row r="137" spans="2:2" x14ac:dyDescent="0.35">
      <c r="B137"/>
    </row>
    <row r="138" spans="2:2" x14ac:dyDescent="0.35">
      <c r="B138"/>
    </row>
    <row r="139" spans="2:2" x14ac:dyDescent="0.35">
      <c r="B139"/>
    </row>
    <row r="140" spans="2:2" x14ac:dyDescent="0.35">
      <c r="B140"/>
    </row>
    <row r="141" spans="2:2" x14ac:dyDescent="0.35">
      <c r="B141"/>
    </row>
    <row r="142" spans="2:2" x14ac:dyDescent="0.35">
      <c r="B142"/>
    </row>
    <row r="143" spans="2:2" x14ac:dyDescent="0.35">
      <c r="B143"/>
    </row>
    <row r="144" spans="2:2" x14ac:dyDescent="0.35">
      <c r="B144"/>
    </row>
    <row r="145" spans="2:2" x14ac:dyDescent="0.35">
      <c r="B145"/>
    </row>
    <row r="146" spans="2:2" x14ac:dyDescent="0.35">
      <c r="B146"/>
    </row>
    <row r="147" spans="2:2" x14ac:dyDescent="0.35">
      <c r="B147"/>
    </row>
    <row r="148" spans="2:2" x14ac:dyDescent="0.35">
      <c r="B148"/>
    </row>
    <row r="149" spans="2:2" x14ac:dyDescent="0.35">
      <c r="B149"/>
    </row>
    <row r="150" spans="2:2" x14ac:dyDescent="0.35">
      <c r="B150"/>
    </row>
    <row r="151" spans="2:2" x14ac:dyDescent="0.35">
      <c r="B151"/>
    </row>
    <row r="152" spans="2:2" x14ac:dyDescent="0.35">
      <c r="B152"/>
    </row>
    <row r="153" spans="2:2" x14ac:dyDescent="0.35">
      <c r="B153"/>
    </row>
    <row r="154" spans="2:2" x14ac:dyDescent="0.35">
      <c r="B154"/>
    </row>
    <row r="155" spans="2:2" x14ac:dyDescent="0.35">
      <c r="B155"/>
    </row>
    <row r="156" spans="2:2" x14ac:dyDescent="0.35">
      <c r="B156"/>
    </row>
    <row r="157" spans="2:2" x14ac:dyDescent="0.35">
      <c r="B157"/>
    </row>
    <row r="158" spans="2:2" x14ac:dyDescent="0.35">
      <c r="B158"/>
    </row>
    <row r="159" spans="2:2" x14ac:dyDescent="0.35">
      <c r="B159"/>
    </row>
    <row r="160" spans="2:2" x14ac:dyDescent="0.35">
      <c r="B160"/>
    </row>
    <row r="161" spans="1:4" x14ac:dyDescent="0.35">
      <c r="B161"/>
    </row>
    <row r="162" spans="1:4" x14ac:dyDescent="0.35">
      <c r="B162"/>
    </row>
    <row r="165" spans="1:4" ht="15.5" x14ac:dyDescent="0.35">
      <c r="A165" s="49" t="s">
        <v>75</v>
      </c>
    </row>
    <row r="167" spans="1:4" x14ac:dyDescent="0.35">
      <c r="A167" s="45" t="s">
        <v>64</v>
      </c>
      <c r="B167" t="s">
        <v>74</v>
      </c>
      <c r="C167" t="s">
        <v>83</v>
      </c>
      <c r="D167" t="s">
        <v>119</v>
      </c>
    </row>
    <row r="168" spans="1:4" x14ac:dyDescent="0.35">
      <c r="A168" s="46" t="s">
        <v>6</v>
      </c>
      <c r="B168" s="51">
        <v>515794001</v>
      </c>
      <c r="C168" s="51">
        <v>174456645</v>
      </c>
      <c r="D168" s="51">
        <v>270201525</v>
      </c>
    </row>
    <row r="169" spans="1:4" x14ac:dyDescent="0.35">
      <c r="A169" s="46" t="s">
        <v>65</v>
      </c>
      <c r="B169" s="51">
        <v>515794001</v>
      </c>
      <c r="C169" s="51">
        <v>174456645</v>
      </c>
      <c r="D169" s="51">
        <v>270201525</v>
      </c>
    </row>
    <row r="170" spans="1:4" x14ac:dyDescent="0.35">
      <c r="B170"/>
    </row>
    <row r="171" spans="1:4" x14ac:dyDescent="0.35">
      <c r="B171"/>
    </row>
    <row r="172" spans="1:4" x14ac:dyDescent="0.35">
      <c r="B172"/>
    </row>
    <row r="173" spans="1:4" x14ac:dyDescent="0.35">
      <c r="B173"/>
    </row>
    <row r="174" spans="1:4" x14ac:dyDescent="0.35">
      <c r="B174"/>
    </row>
    <row r="175" spans="1:4" x14ac:dyDescent="0.35">
      <c r="B175"/>
    </row>
    <row r="176" spans="1:4" x14ac:dyDescent="0.35">
      <c r="B176"/>
    </row>
    <row r="177" spans="2:2" x14ac:dyDescent="0.35">
      <c r="B177"/>
    </row>
    <row r="178" spans="2:2" x14ac:dyDescent="0.35">
      <c r="B178"/>
    </row>
    <row r="179" spans="2:2" x14ac:dyDescent="0.35">
      <c r="B179"/>
    </row>
    <row r="180" spans="2:2" x14ac:dyDescent="0.35">
      <c r="B180"/>
    </row>
    <row r="181" spans="2:2" x14ac:dyDescent="0.35">
      <c r="B181"/>
    </row>
    <row r="182" spans="2:2" x14ac:dyDescent="0.35">
      <c r="B182"/>
    </row>
    <row r="183" spans="2:2" x14ac:dyDescent="0.35">
      <c r="B183"/>
    </row>
    <row r="184" spans="2:2" x14ac:dyDescent="0.35">
      <c r="B184"/>
    </row>
    <row r="185" spans="2:2" x14ac:dyDescent="0.35">
      <c r="B185"/>
    </row>
    <row r="186" spans="2:2" x14ac:dyDescent="0.35">
      <c r="B186"/>
    </row>
    <row r="187" spans="2:2" x14ac:dyDescent="0.35">
      <c r="B187"/>
    </row>
    <row r="188" spans="2:2" x14ac:dyDescent="0.35">
      <c r="B188"/>
    </row>
    <row r="189" spans="2:2" x14ac:dyDescent="0.35">
      <c r="B189"/>
    </row>
    <row r="190" spans="2:2" x14ac:dyDescent="0.35">
      <c r="B190"/>
    </row>
    <row r="191" spans="2:2" x14ac:dyDescent="0.35">
      <c r="B191"/>
    </row>
    <row r="192" spans="2:2" x14ac:dyDescent="0.35">
      <c r="B192"/>
    </row>
    <row r="193" spans="2:2" x14ac:dyDescent="0.35">
      <c r="B193"/>
    </row>
    <row r="194" spans="2:2" x14ac:dyDescent="0.35">
      <c r="B194"/>
    </row>
    <row r="195" spans="2:2" x14ac:dyDescent="0.35">
      <c r="B195"/>
    </row>
    <row r="196" spans="2:2" x14ac:dyDescent="0.35">
      <c r="B196"/>
    </row>
    <row r="197" spans="2:2" x14ac:dyDescent="0.35">
      <c r="B197"/>
    </row>
    <row r="198" spans="2:2" x14ac:dyDescent="0.35">
      <c r="B198"/>
    </row>
    <row r="199" spans="2:2" x14ac:dyDescent="0.35">
      <c r="B199"/>
    </row>
    <row r="200" spans="2:2" x14ac:dyDescent="0.35">
      <c r="B200"/>
    </row>
    <row r="201" spans="2:2" x14ac:dyDescent="0.35">
      <c r="B201"/>
    </row>
    <row r="202" spans="2:2" x14ac:dyDescent="0.35">
      <c r="B202"/>
    </row>
    <row r="203" spans="2:2" x14ac:dyDescent="0.35">
      <c r="B203"/>
    </row>
    <row r="204" spans="2:2" x14ac:dyDescent="0.35">
      <c r="B204"/>
    </row>
    <row r="205" spans="2:2" x14ac:dyDescent="0.35">
      <c r="B205"/>
    </row>
    <row r="206" spans="2:2" x14ac:dyDescent="0.35">
      <c r="B206"/>
    </row>
    <row r="207" spans="2:2" x14ac:dyDescent="0.35">
      <c r="B207"/>
    </row>
    <row r="208" spans="2:2" x14ac:dyDescent="0.35">
      <c r="B208"/>
    </row>
    <row r="209" spans="1:4" x14ac:dyDescent="0.35">
      <c r="B209"/>
    </row>
    <row r="210" spans="1:4" x14ac:dyDescent="0.35">
      <c r="B210"/>
    </row>
    <row r="211" spans="1:4" x14ac:dyDescent="0.35">
      <c r="B211"/>
    </row>
    <row r="212" spans="1:4" x14ac:dyDescent="0.35">
      <c r="B212"/>
    </row>
    <row r="213" spans="1:4" x14ac:dyDescent="0.35">
      <c r="B213"/>
    </row>
    <row r="214" spans="1:4" x14ac:dyDescent="0.35">
      <c r="B214"/>
    </row>
    <row r="215" spans="1:4" x14ac:dyDescent="0.35">
      <c r="B215"/>
    </row>
    <row r="216" spans="1:4" x14ac:dyDescent="0.35">
      <c r="B216"/>
    </row>
    <row r="217" spans="1:4" x14ac:dyDescent="0.35">
      <c r="B217"/>
    </row>
    <row r="219" spans="1:4" ht="15.5" x14ac:dyDescent="0.35">
      <c r="A219" s="49" t="s">
        <v>76</v>
      </c>
    </row>
    <row r="221" spans="1:4" x14ac:dyDescent="0.35">
      <c r="A221" s="45" t="s">
        <v>64</v>
      </c>
      <c r="B221" s="51" t="s">
        <v>66</v>
      </c>
      <c r="C221" s="54" t="s">
        <v>2</v>
      </c>
      <c r="D221" s="55" t="s">
        <v>82</v>
      </c>
    </row>
    <row r="222" spans="1:4" x14ac:dyDescent="0.35">
      <c r="A222" s="46" t="s">
        <v>6</v>
      </c>
      <c r="B222" s="51">
        <v>71135831</v>
      </c>
      <c r="C222" s="46" t="s">
        <v>6</v>
      </c>
      <c r="D222" s="51">
        <f>GETPIVOTDATA("BOLSA
DISPONIBLE",$A$221,"ESTADOS","AGUASCALIENTES")</f>
        <v>71135831</v>
      </c>
    </row>
    <row r="223" spans="1:4" x14ac:dyDescent="0.35">
      <c r="A223" s="46" t="s">
        <v>65</v>
      </c>
      <c r="B223" s="51">
        <v>71135831</v>
      </c>
      <c r="C223" s="46" t="s">
        <v>12</v>
      </c>
      <c r="D223" s="51" t="e">
        <f>GETPIVOTDATA("BOLSA
DISPONIBLE",$A$221,"ESTADOS","CAMPECHE")</f>
        <v>#REF!</v>
      </c>
    </row>
    <row r="224" spans="1:4" x14ac:dyDescent="0.35">
      <c r="B224"/>
      <c r="C224" s="46" t="s">
        <v>77</v>
      </c>
      <c r="D224" s="51" t="e">
        <f>GETPIVOTDATA("BOLSA
DISPONIBLE",$A$221,"ESTADOS","CHIAPAS COMERCIO Y SERVICIOS")</f>
        <v>#REF!</v>
      </c>
    </row>
    <row r="225" spans="2:4" x14ac:dyDescent="0.35">
      <c r="B225"/>
      <c r="C225" s="46" t="s">
        <v>8</v>
      </c>
      <c r="D225" s="51" t="e">
        <f>GETPIVOTDATA("BOLSA
DISPONIBLE",$A$221,"ESTADOS","CHIHUAHUA")</f>
        <v>#REF!</v>
      </c>
    </row>
    <row r="226" spans="2:4" x14ac:dyDescent="0.35">
      <c r="B226"/>
      <c r="C226" s="46" t="s">
        <v>9</v>
      </c>
      <c r="D226" s="51" t="e">
        <f>GETPIVOTDATA("BOLSA
DISPONIBLE",$A$221,"ESTADOS","CIUDAD DE MEXICO")</f>
        <v>#REF!</v>
      </c>
    </row>
    <row r="227" spans="2:4" x14ac:dyDescent="0.35">
      <c r="B227"/>
      <c r="C227" s="46" t="s">
        <v>11</v>
      </c>
      <c r="D227" s="51" t="e">
        <f>GETPIVOTDATA("BOLSA
DISPONIBLE",$A$221,"ESTADOS","COAHUILA")</f>
        <v>#REF!</v>
      </c>
    </row>
    <row r="228" spans="2:4" x14ac:dyDescent="0.35">
      <c r="B228"/>
      <c r="C228" s="46" t="s">
        <v>10</v>
      </c>
      <c r="D228" s="51" t="e">
        <f>GETPIVOTDATA("BOLSA
DISPONIBLE",$A$221,"ESTADOS","COLIMA")</f>
        <v>#REF!</v>
      </c>
    </row>
    <row r="229" spans="2:4" x14ac:dyDescent="0.35">
      <c r="B229"/>
      <c r="C229" s="46" t="s">
        <v>13</v>
      </c>
      <c r="D229" s="51" t="e">
        <f>GETPIVOTDATA("BOLSA
DISPONIBLE",$A$221,"ESTADOS","DURANGO")</f>
        <v>#REF!</v>
      </c>
    </row>
    <row r="230" spans="2:4" x14ac:dyDescent="0.35">
      <c r="B230"/>
      <c r="C230" s="46" t="s">
        <v>14</v>
      </c>
      <c r="D230" s="51" t="e">
        <f>GETPIVOTDATA("BOLSA
DISPONIBLE",$A$221,"ESTADOS","ESTADO DE MEXICO")</f>
        <v>#REF!</v>
      </c>
    </row>
    <row r="231" spans="2:4" x14ac:dyDescent="0.35">
      <c r="B231"/>
      <c r="C231" s="46" t="s">
        <v>15</v>
      </c>
      <c r="D231" s="51" t="e">
        <f>GETPIVOTDATA("BOLSA
DISPONIBLE",$A$221,"ESTADOS","GUANAJUATO")</f>
        <v>#REF!</v>
      </c>
    </row>
    <row r="232" spans="2:4" x14ac:dyDescent="0.35">
      <c r="B232"/>
      <c r="C232" s="46" t="s">
        <v>16</v>
      </c>
      <c r="D232" s="51" t="e">
        <f>GETPIVOTDATA("BOLSA
DISPONIBLE",$A$221,"ESTADOS","GUERRERO")</f>
        <v>#REF!</v>
      </c>
    </row>
    <row r="233" spans="2:4" x14ac:dyDescent="0.35">
      <c r="B233"/>
      <c r="C233" s="46" t="s">
        <v>17</v>
      </c>
      <c r="D233" s="51" t="e">
        <f>GETPIVOTDATA("BOLSA
DISPONIBLE",$A$221,"ESTADOS","JALISCO")</f>
        <v>#REF!</v>
      </c>
    </row>
    <row r="234" spans="2:4" x14ac:dyDescent="0.35">
      <c r="B234"/>
      <c r="C234" s="46" t="s">
        <v>18</v>
      </c>
      <c r="D234" s="51" t="e">
        <f>GETPIVOTDATA("BOLSA
DISPONIBLE",$A$221,"ESTADOS","MICHOACAN")</f>
        <v>#REF!</v>
      </c>
    </row>
    <row r="235" spans="2:4" x14ac:dyDescent="0.35">
      <c r="B235"/>
      <c r="C235" s="46" t="s">
        <v>19</v>
      </c>
      <c r="D235" s="51" t="e">
        <f>GETPIVOTDATA("BOLSA
DISPONIBLE",$A$221,"ESTADOS","MORELOS")</f>
        <v>#REF!</v>
      </c>
    </row>
    <row r="236" spans="2:4" x14ac:dyDescent="0.35">
      <c r="B236"/>
      <c r="C236" s="46" t="s">
        <v>21</v>
      </c>
      <c r="D236" s="51" t="e">
        <f>GETPIVOTDATA("BOLSA
DISPONIBLE",$A$221,"ESTADOS","NAYARIT")</f>
        <v>#REF!</v>
      </c>
    </row>
    <row r="237" spans="2:4" x14ac:dyDescent="0.35">
      <c r="B237"/>
      <c r="C237" s="46" t="s">
        <v>20</v>
      </c>
      <c r="D237" s="51" t="e">
        <f>GETPIVOTDATA("BOLSA
DISPONIBLE",$A$221,"ESTADOS","NUEVO LEON")</f>
        <v>#REF!</v>
      </c>
    </row>
    <row r="238" spans="2:4" x14ac:dyDescent="0.35">
      <c r="B238"/>
      <c r="C238" s="46" t="s">
        <v>22</v>
      </c>
      <c r="D238" s="51" t="e">
        <f>GETPIVOTDATA("BOLSA
DISPONIBLE",$A$221,"ESTADOS","OAXACA")</f>
        <v>#REF!</v>
      </c>
    </row>
    <row r="239" spans="2:4" x14ac:dyDescent="0.35">
      <c r="B239"/>
      <c r="C239" s="46" t="s">
        <v>23</v>
      </c>
      <c r="D239" s="51" t="e">
        <f>GETPIVOTDATA("BOLSA
DISPONIBLE",$A$221,"ESTADOS","PUEBLA")</f>
        <v>#REF!</v>
      </c>
    </row>
    <row r="240" spans="2:4" x14ac:dyDescent="0.35">
      <c r="B240"/>
      <c r="C240" s="46" t="s">
        <v>24</v>
      </c>
      <c r="D240" s="51" t="e">
        <f>GETPIVOTDATA("BOLSA
DISPONIBLE",$A$221,"ESTADOS","QUERETARO")</f>
        <v>#REF!</v>
      </c>
    </row>
    <row r="241" spans="2:4" x14ac:dyDescent="0.35">
      <c r="B241"/>
      <c r="C241" s="46" t="s">
        <v>79</v>
      </c>
      <c r="D241" s="51" t="e">
        <f>GETPIVOTDATA("BOLSA
DISPONIBLE",$A$221,"ESTADOS","QUINTANA ROO COMERCIO Y SERVICIOS")</f>
        <v>#REF!</v>
      </c>
    </row>
    <row r="242" spans="2:4" x14ac:dyDescent="0.35">
      <c r="B242"/>
      <c r="C242" s="46" t="s">
        <v>25</v>
      </c>
      <c r="D242" s="51" t="e">
        <f>GETPIVOTDATA("BOLSA
DISPONIBLE",$A$221,"ESTADOS","SAN LUIS POTOSI")</f>
        <v>#REF!</v>
      </c>
    </row>
    <row r="243" spans="2:4" x14ac:dyDescent="0.35">
      <c r="B243"/>
      <c r="C243" s="46" t="s">
        <v>80</v>
      </c>
      <c r="D243" s="51" t="e">
        <f>GETPIVOTDATA("BOLSA
DISPONIBLE",$A$221,"ESTADOS","SINALOA COMERCIO Y SERVICIOS")</f>
        <v>#REF!</v>
      </c>
    </row>
    <row r="244" spans="2:4" x14ac:dyDescent="0.35">
      <c r="B244"/>
      <c r="C244" s="46" t="s">
        <v>26</v>
      </c>
      <c r="D244" s="51" t="e">
        <f>GETPIVOTDATA("BOLSA
DISPONIBLE",$A$221,"ESTADOS","SONORA")</f>
        <v>#REF!</v>
      </c>
    </row>
    <row r="245" spans="2:4" x14ac:dyDescent="0.35">
      <c r="B245"/>
      <c r="C245" s="46" t="s">
        <v>81</v>
      </c>
      <c r="D245" s="51" t="e">
        <f>GETPIVOTDATA("BOLSA
DISPONIBLE",$A$221,"ESTADOS","TABASCO COMERCIO Y SERVICIOS")</f>
        <v>#REF!</v>
      </c>
    </row>
    <row r="246" spans="2:4" x14ac:dyDescent="0.35">
      <c r="B246"/>
      <c r="C246" s="46" t="s">
        <v>27</v>
      </c>
      <c r="D246" s="51" t="e">
        <f>GETPIVOTDATA("BOLSA
DISPONIBLE",$A$221,"ESTADOS","TAMAULIPAS")</f>
        <v>#REF!</v>
      </c>
    </row>
    <row r="247" spans="2:4" x14ac:dyDescent="0.35">
      <c r="B247"/>
      <c r="C247" s="46" t="s">
        <v>29</v>
      </c>
      <c r="D247" s="51" t="e">
        <f>GETPIVOTDATA("BOLSA
DISPONIBLE",$A$221,"ESTADOS","VERACRUZ")</f>
        <v>#REF!</v>
      </c>
    </row>
    <row r="248" spans="2:4" x14ac:dyDescent="0.35">
      <c r="B248"/>
      <c r="C248" s="46" t="s">
        <v>30</v>
      </c>
      <c r="D248" s="51" t="e">
        <f>GETPIVOTDATA("BOLSA
DISPONIBLE",$A$221,"ESTADOS","YUCATAN")</f>
        <v>#REF!</v>
      </c>
    </row>
    <row r="249" spans="2:4" x14ac:dyDescent="0.35">
      <c r="B249"/>
      <c r="C249" s="46" t="s">
        <v>31</v>
      </c>
      <c r="D249" s="51" t="e">
        <f>GETPIVOTDATA("BOLSA
DISPONIBLE",$A$221,"ESTADOS","ZACATECAS")</f>
        <v>#REF!</v>
      </c>
    </row>
    <row r="250" spans="2:4" x14ac:dyDescent="0.35">
      <c r="B250"/>
      <c r="C250" s="46" t="s">
        <v>78</v>
      </c>
      <c r="D250" s="51" t="e">
        <f>GETPIVOTDATA("BOLSA
DISPONIBLE",$A$221,"ESTADOS","HIDALGO COMERCIO Y SERVICIOS")</f>
        <v>#REF!</v>
      </c>
    </row>
    <row r="251" spans="2:4" x14ac:dyDescent="0.35">
      <c r="B251"/>
      <c r="C251" s="46" t="s">
        <v>7</v>
      </c>
      <c r="D251" s="48" t="e">
        <f>GETPIVOTDATA("BOLSA
DISPONIBLE",$A$221,"ESTADOS","BAJA CALIFORNIA SUR")</f>
        <v>#REF!</v>
      </c>
    </row>
    <row r="252" spans="2:4" x14ac:dyDescent="0.35">
      <c r="B252"/>
      <c r="C252" s="46" t="s">
        <v>28</v>
      </c>
      <c r="D252" s="51" t="e">
        <f>GETPIVOTDATA("BOLSA
DISPONIBLE",$A$221,"ESTADOS","TLAXCALA")</f>
        <v>#REF!</v>
      </c>
    </row>
    <row r="253" spans="2:4" x14ac:dyDescent="0.35">
      <c r="B253"/>
      <c r="C253" s="46" t="s">
        <v>137</v>
      </c>
      <c r="D253" s="56" t="e">
        <f>GETPIVOTDATA("BOLSA
DISPONIBLE",$A$221,"ESTADOS","BAJA CALIFORNIA NORTE")</f>
        <v>#REF!</v>
      </c>
    </row>
    <row r="254" spans="2:4" x14ac:dyDescent="0.35">
      <c r="B254"/>
      <c r="D254" s="51"/>
    </row>
    <row r="255" spans="2:4" x14ac:dyDescent="0.35">
      <c r="B255"/>
    </row>
    <row r="256" spans="2:4" x14ac:dyDescent="0.35">
      <c r="B256"/>
    </row>
    <row r="257" spans="2:2" x14ac:dyDescent="0.35">
      <c r="B257"/>
    </row>
    <row r="258" spans="2:2" x14ac:dyDescent="0.35">
      <c r="B258"/>
    </row>
    <row r="259" spans="2:2" x14ac:dyDescent="0.35">
      <c r="B259"/>
    </row>
    <row r="260" spans="2:2" x14ac:dyDescent="0.35">
      <c r="B260"/>
    </row>
    <row r="261" spans="2:2" x14ac:dyDescent="0.35">
      <c r="B261"/>
    </row>
    <row r="262" spans="2:2" x14ac:dyDescent="0.35">
      <c r="B262"/>
    </row>
    <row r="263" spans="2:2" x14ac:dyDescent="0.35">
      <c r="B263"/>
    </row>
    <row r="264" spans="2:2" x14ac:dyDescent="0.35">
      <c r="B264"/>
    </row>
    <row r="265" spans="2:2" x14ac:dyDescent="0.35">
      <c r="B265"/>
    </row>
    <row r="266" spans="2:2" x14ac:dyDescent="0.35">
      <c r="B266"/>
    </row>
    <row r="267" spans="2:2" x14ac:dyDescent="0.35">
      <c r="B267"/>
    </row>
    <row r="268" spans="2:2" x14ac:dyDescent="0.35">
      <c r="B268"/>
    </row>
    <row r="269" spans="2:2" x14ac:dyDescent="0.35">
      <c r="B269"/>
    </row>
    <row r="270" spans="2:2" x14ac:dyDescent="0.35">
      <c r="B270"/>
    </row>
    <row r="271" spans="2:2" x14ac:dyDescent="0.35">
      <c r="B271"/>
    </row>
  </sheetData>
  <pageMargins left="0.7" right="0.7" top="0.75" bottom="0.75" header="0.3" footer="0.3"/>
  <pageSetup orientation="portrait" r:id="rId6"/>
  <drawing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FA2DE3EBE39FE48A35A0A5C2AEA7138" ma:contentTypeVersion="10" ma:contentTypeDescription="Create a new document." ma:contentTypeScope="" ma:versionID="fded6e6fddd5bc29adcc2e3bcef80db2">
  <xsd:schema xmlns:xsd="http://www.w3.org/2001/XMLSchema" xmlns:xs="http://www.w3.org/2001/XMLSchema" xmlns:p="http://schemas.microsoft.com/office/2006/metadata/properties" xmlns:ns3="d4a4e4ab-b467-4115-b07c-0ccf5ccb29c7" xmlns:ns4="6e820325-fd53-4d94-abbf-fd094df45a1f" targetNamespace="http://schemas.microsoft.com/office/2006/metadata/properties" ma:root="true" ma:fieldsID="f82e0c0fe9c64ca73687d92859a11594" ns3:_="" ns4:_="">
    <xsd:import namespace="d4a4e4ab-b467-4115-b07c-0ccf5ccb29c7"/>
    <xsd:import namespace="6e820325-fd53-4d94-abbf-fd094df45a1f"/>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4a4e4ab-b467-4115-b07c-0ccf5ccb29c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e820325-fd53-4d94-abbf-fd094df45a1f"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SharingHintHash" ma:index="1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3D6BFB9-0721-4905-B1FA-2CED7EC16556}">
  <ds:schemaRefs>
    <ds:schemaRef ds:uri="http://schemas.microsoft.com/sharepoint/v3/contenttype/forms"/>
  </ds:schemaRefs>
</ds:datastoreItem>
</file>

<file path=customXml/itemProps2.xml><?xml version="1.0" encoding="utf-8"?>
<ds:datastoreItem xmlns:ds="http://schemas.openxmlformats.org/officeDocument/2006/customXml" ds:itemID="{DA64B843-14F2-4EE5-B277-2B205F6F10AB}">
  <ds:schemaRefs>
    <ds:schemaRef ds:uri="http://purl.org/dc/dcmitype/"/>
    <ds:schemaRef ds:uri="http://purl.org/dc/elements/1.1/"/>
    <ds:schemaRef ds:uri="http://schemas.microsoft.com/office/infopath/2007/PartnerControls"/>
    <ds:schemaRef ds:uri="http://www.w3.org/XML/1998/namespace"/>
    <ds:schemaRef ds:uri="http://schemas.openxmlformats.org/package/2006/metadata/core-properties"/>
    <ds:schemaRef ds:uri="http://purl.org/dc/terms/"/>
    <ds:schemaRef ds:uri="http://schemas.microsoft.com/office/2006/documentManagement/types"/>
    <ds:schemaRef ds:uri="6e820325-fd53-4d94-abbf-fd094df45a1f"/>
    <ds:schemaRef ds:uri="d4a4e4ab-b467-4115-b07c-0ccf5ccb29c7"/>
    <ds:schemaRef ds:uri="http://schemas.microsoft.com/office/2006/metadata/properties"/>
  </ds:schemaRefs>
</ds:datastoreItem>
</file>

<file path=customXml/itemProps3.xml><?xml version="1.0" encoding="utf-8"?>
<ds:datastoreItem xmlns:ds="http://schemas.openxmlformats.org/officeDocument/2006/customXml" ds:itemID="{4875F18F-059A-4C7B-BFB8-39AA1D5EE42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4a4e4ab-b467-4115-b07c-0ccf5ccb29c7"/>
    <ds:schemaRef ds:uri="6e820325-fd53-4d94-abbf-fd094df45a1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BOLSAS COMPARTIDAS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Mario Antonio Diaz Moya</dc:creator>
  <cp:lastModifiedBy>Rubi Gonzalez</cp:lastModifiedBy>
  <dcterms:created xsi:type="dcterms:W3CDTF">2020-08-18T20:37:27Z</dcterms:created>
  <dcterms:modified xsi:type="dcterms:W3CDTF">2021-07-02T19:11:01Z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0x010100CFA2DE3EBE39FE48A35A0A5C2AEA7138</vt:lpwstr>
  </property>
</Properties>
</file>