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2080" yWindow="20" windowWidth="30280" windowHeight="25820" activeTab="4"/>
  </bookViews>
  <sheets>
    <sheet name="BlueX" sheetId="4" r:id="rId1"/>
    <sheet name="BlueY" sheetId="5" r:id="rId2"/>
    <sheet name="RedX" sheetId="6" r:id="rId3"/>
    <sheet name="RedY" sheetId="7" r:id="rId4"/>
    <sheet name="Data" sheetId="1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6" i="1" l="1"/>
  <c r="W116" i="1"/>
  <c r="V116" i="1"/>
  <c r="U116" i="1"/>
  <c r="T116" i="1"/>
  <c r="S116" i="1"/>
  <c r="R116" i="1"/>
  <c r="Q116" i="1"/>
  <c r="X78" i="1"/>
  <c r="W78" i="1"/>
  <c r="V78" i="1"/>
  <c r="U78" i="1"/>
  <c r="T78" i="1"/>
  <c r="S78" i="1"/>
  <c r="R78" i="1"/>
  <c r="Q78" i="1"/>
  <c r="X40" i="1"/>
  <c r="W40" i="1"/>
  <c r="V40" i="1"/>
  <c r="U40" i="1"/>
  <c r="T40" i="1"/>
  <c r="S40" i="1"/>
  <c r="R40" i="1"/>
  <c r="Q40" i="1"/>
  <c r="L140" i="1"/>
  <c r="L141" i="1"/>
  <c r="I140" i="1"/>
  <c r="I141" i="1"/>
  <c r="L134" i="1"/>
  <c r="I134" i="1"/>
  <c r="I135" i="1"/>
  <c r="I125" i="1"/>
  <c r="I126" i="1"/>
  <c r="I128" i="1"/>
  <c r="L125" i="1"/>
  <c r="L126" i="1"/>
  <c r="L128" i="1"/>
  <c r="L119" i="1"/>
  <c r="L120" i="1"/>
  <c r="L122" i="1"/>
  <c r="I119" i="1"/>
  <c r="I120" i="1"/>
  <c r="I122" i="1"/>
  <c r="L146" i="1"/>
  <c r="L147" i="1"/>
  <c r="L149" i="1"/>
  <c r="L135" i="1"/>
  <c r="I146" i="1"/>
  <c r="I147" i="1"/>
  <c r="I149" i="1"/>
  <c r="L102" i="1"/>
  <c r="L103" i="1"/>
  <c r="I102" i="1"/>
  <c r="I103" i="1"/>
  <c r="L96" i="1"/>
  <c r="L97" i="1"/>
  <c r="I96" i="1"/>
  <c r="L87" i="1"/>
  <c r="L88" i="1"/>
  <c r="L90" i="1"/>
  <c r="I87" i="1"/>
  <c r="I88" i="1"/>
  <c r="I90" i="1"/>
  <c r="L81" i="1"/>
  <c r="L82" i="1"/>
  <c r="L84" i="1"/>
  <c r="I81" i="1"/>
  <c r="I82" i="1"/>
  <c r="I84" i="1"/>
  <c r="L108" i="1"/>
  <c r="L109" i="1"/>
  <c r="L111" i="1"/>
  <c r="I108" i="1"/>
  <c r="I109" i="1"/>
  <c r="I111" i="1"/>
  <c r="I97" i="1"/>
  <c r="L43" i="1"/>
  <c r="L44" i="1"/>
  <c r="L46" i="1"/>
  <c r="I43" i="1"/>
  <c r="I44" i="1"/>
  <c r="I46" i="1"/>
  <c r="L58" i="1"/>
  <c r="L64" i="1"/>
  <c r="L70" i="1"/>
  <c r="L71" i="1"/>
  <c r="L73" i="1"/>
  <c r="I58" i="1"/>
  <c r="I63" i="1"/>
  <c r="I64" i="1"/>
  <c r="I70" i="1"/>
  <c r="I71" i="1"/>
  <c r="I73" i="1"/>
  <c r="L49" i="1"/>
  <c r="L50" i="1"/>
  <c r="L52" i="1"/>
  <c r="I49" i="1"/>
  <c r="I50" i="1"/>
  <c r="I52" i="1"/>
  <c r="L59" i="1"/>
  <c r="I59" i="1"/>
  <c r="I65" i="1"/>
  <c r="L65" i="1"/>
</calcChain>
</file>

<file path=xl/sharedStrings.xml><?xml version="1.0" encoding="utf-8"?>
<sst xmlns="http://schemas.openxmlformats.org/spreadsheetml/2006/main" count="193" uniqueCount="59">
  <si>
    <t>Grating Pos (ISU)</t>
  </si>
  <si>
    <t>X(mmTelSim)</t>
  </si>
  <si>
    <t>Y(mmTelSim)</t>
  </si>
  <si>
    <t>Dichroic</t>
  </si>
  <si>
    <t>Order</t>
  </si>
  <si>
    <t>Blue</t>
  </si>
  <si>
    <t>Red</t>
  </si>
  <si>
    <t>noisy rejected</t>
  </si>
  <si>
    <t>x</t>
  </si>
  <si>
    <t>y</t>
  </si>
  <si>
    <t>y = 5,5812E-07x + 6,6669E-01</t>
  </si>
  <si>
    <t>y = 6,0049E-07x + 3,2266E-02</t>
  </si>
  <si>
    <t>y = 7,4837E-09x + 6,5334E-01</t>
  </si>
  <si>
    <t>y = 5,7046E-08x + 7,4273E-01</t>
  </si>
  <si>
    <t>y = -9,4644E-08x - 1,8158E+00</t>
  </si>
  <si>
    <t>y = -3,1832E-07x - 1,6184E+00</t>
  </si>
  <si>
    <t>y = -2,0492E-08x + 7,7918E-01</t>
  </si>
  <si>
    <t>y = -2,9344E-07x + 1,0700E+00</t>
  </si>
  <si>
    <t>a</t>
  </si>
  <si>
    <t>b</t>
  </si>
  <si>
    <t>ISU</t>
  </si>
  <si>
    <t>MEANRED:</t>
  </si>
  <si>
    <t>mmTelSim</t>
  </si>
  <si>
    <t>mm</t>
  </si>
  <si>
    <t>U</t>
  </si>
  <si>
    <t>V</t>
  </si>
  <si>
    <t>noisy rejct</t>
  </si>
  <si>
    <t>noisy reject</t>
  </si>
  <si>
    <t>y = 5,9107E-07x + 4,2068E-01</t>
  </si>
  <si>
    <t>y = 5,7920E-07x - 1,5043E-01</t>
  </si>
  <si>
    <t>y = -2,6382E-09x + 7,9128E-01</t>
  </si>
  <si>
    <t>y = -1,8282E-08x + 7,2983E-01</t>
  </si>
  <si>
    <t>y = -1,2656E-07x - 1,7524E+00</t>
  </si>
  <si>
    <t>y = -3,6524E-07x - 1,4780E+00</t>
  </si>
  <si>
    <t>y = -1,0215E-07x + 8,7647E-01</t>
  </si>
  <si>
    <t>y = -2,9854E-07x + 1,0383E+00</t>
  </si>
  <si>
    <t>Ry105</t>
  </si>
  <si>
    <t>Rx130</t>
  </si>
  <si>
    <t>Ry130</t>
  </si>
  <si>
    <t>BD105x</t>
  </si>
  <si>
    <t>BD105y</t>
  </si>
  <si>
    <t>BD130x</t>
  </si>
  <si>
    <t>BD130y</t>
  </si>
  <si>
    <t xml:space="preserve">Rx105 </t>
  </si>
  <si>
    <t>Rx_cx[0]</t>
  </si>
  <si>
    <t>Rx_cy[0]</t>
  </si>
  <si>
    <t>Rx_cy[1]</t>
  </si>
  <si>
    <t>Rx_cy[2]</t>
  </si>
  <si>
    <t>Rx_cx[1]</t>
  </si>
  <si>
    <t>Rx_cx[2]</t>
  </si>
  <si>
    <t>mm2telsim</t>
  </si>
  <si>
    <t>xoff 105</t>
  </si>
  <si>
    <t>cx0</t>
  </si>
  <si>
    <t>cx1</t>
  </si>
  <si>
    <t>yoff 105</t>
  </si>
  <si>
    <t>cy0</t>
  </si>
  <si>
    <t>cy1</t>
  </si>
  <si>
    <t>xoff 130</t>
  </si>
  <si>
    <t>yoff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</si>
</sst>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#,##0.0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 readingOrder="1"/>
    </xf>
    <xf numFmtId="165" fontId="0" fillId="0" borderId="0" xfId="0" applyNumberFormat="1"/>
    <xf numFmtId="0" fontId="2" fillId="0" borderId="1" xfId="0" applyFont="1" applyBorder="1"/>
    <xf numFmtId="165" fontId="2" fillId="0" borderId="2" xfId="0" applyNumberFormat="1" applyFont="1" applyBorder="1"/>
    <xf numFmtId="164" fontId="0" fillId="0" borderId="0" xfId="0" applyNumberFormat="1" applyFill="1"/>
    <xf numFmtId="166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Blue 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BD105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0499001506875523"/>
                  <c:y val="0.0666153360576763"/>
                </c:manualLayout>
              </c:layout>
              <c:numFmt formatCode="0.000E+00" sourceLinked="0"/>
            </c:trendlineLbl>
          </c:trendline>
          <c:xVal>
            <c:numRef>
              <c:f>Data!$E$5:$E$9</c:f>
              <c:numCache>
                <c:formatCode>General</c:formatCode>
                <c:ptCount val="5"/>
                <c:pt idx="0">
                  <c:v>971000.0</c:v>
                </c:pt>
                <c:pt idx="1">
                  <c:v>1.249E6</c:v>
                </c:pt>
                <c:pt idx="2">
                  <c:v>180000.0</c:v>
                </c:pt>
                <c:pt idx="3">
                  <c:v>431000.0</c:v>
                </c:pt>
                <c:pt idx="4">
                  <c:v>700000.0</c:v>
                </c:pt>
              </c:numCache>
            </c:numRef>
          </c:xVal>
          <c:yVal>
            <c:numRef>
              <c:f>Data!$F$5:$F$9</c:f>
              <c:numCache>
                <c:formatCode>0.000</c:formatCode>
                <c:ptCount val="5"/>
                <c:pt idx="0">
                  <c:v>1.916</c:v>
                </c:pt>
                <c:pt idx="1">
                  <c:v>2.018</c:v>
                </c:pt>
                <c:pt idx="2">
                  <c:v>1.399</c:v>
                </c:pt>
                <c:pt idx="3">
                  <c:v>1.595</c:v>
                </c:pt>
                <c:pt idx="4">
                  <c:v>1.666</c:v>
                </c:pt>
              </c:numCache>
            </c:numRef>
          </c:yVal>
          <c:smooth val="0"/>
        </c:ser>
        <c:ser>
          <c:idx val="1"/>
          <c:order val="1"/>
          <c:tx>
            <c:v>BD130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0712100790841"/>
                  <c:y val="0.0127255058307585"/>
                </c:manualLayout>
              </c:layout>
              <c:numFmt formatCode="0.000E+00" sourceLinked="0"/>
            </c:trendlineLbl>
          </c:trendline>
          <c:xVal>
            <c:numRef>
              <c:f>Data!$E$11:$E$15</c:f>
              <c:numCache>
                <c:formatCode>General</c:formatCode>
                <c:ptCount val="5"/>
                <c:pt idx="0">
                  <c:v>971000.0</c:v>
                </c:pt>
                <c:pt idx="1">
                  <c:v>1.249E6</c:v>
                </c:pt>
                <c:pt idx="2">
                  <c:v>180000.0</c:v>
                </c:pt>
                <c:pt idx="3">
                  <c:v>431000.0</c:v>
                </c:pt>
                <c:pt idx="4">
                  <c:v>1.062E6</c:v>
                </c:pt>
              </c:numCache>
            </c:numRef>
          </c:xVal>
          <c:yVal>
            <c:numRef>
              <c:f>Data!$F$11:$F$15</c:f>
              <c:numCache>
                <c:formatCode>0.000</c:formatCode>
                <c:ptCount val="5"/>
                <c:pt idx="0">
                  <c:v>1.419</c:v>
                </c:pt>
                <c:pt idx="1">
                  <c:v>1.373</c:v>
                </c:pt>
                <c:pt idx="2">
                  <c:v>0.7388</c:v>
                </c:pt>
                <c:pt idx="3">
                  <c:v>0.9165</c:v>
                </c:pt>
                <c:pt idx="4">
                  <c:v>1.304</c:v>
                </c:pt>
              </c:numCache>
            </c:numRef>
          </c:yVal>
          <c:smooth val="0"/>
        </c:ser>
        <c:ser>
          <c:idx val="2"/>
          <c:order val="2"/>
          <c:tx>
            <c:v>BD105-09/15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610278137837193"/>
                  <c:y val="0.0218498953453603"/>
                </c:manualLayout>
              </c:layout>
              <c:numFmt formatCode="0.0000E+00" sourceLinked="0"/>
            </c:trendlineLbl>
          </c:trendline>
          <c:xVal>
            <c:numRef>
              <c:f>Data!$E$40:$E$46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Data!$F$40:$F$46</c:f>
              <c:numCache>
                <c:formatCode>0.000</c:formatCode>
                <c:ptCount val="7"/>
                <c:pt idx="0">
                  <c:v>0.9539</c:v>
                </c:pt>
                <c:pt idx="1">
                  <c:v>1.2691</c:v>
                </c:pt>
                <c:pt idx="2">
                  <c:v>1.3829</c:v>
                </c:pt>
                <c:pt idx="3">
                  <c:v>1.5631</c:v>
                </c:pt>
                <c:pt idx="4">
                  <c:v>0.7872</c:v>
                </c:pt>
                <c:pt idx="5">
                  <c:v>0.9644</c:v>
                </c:pt>
                <c:pt idx="6">
                  <c:v>1.0196</c:v>
                </c:pt>
              </c:numCache>
            </c:numRef>
          </c:yVal>
          <c:smooth val="0"/>
        </c:ser>
        <c:ser>
          <c:idx val="3"/>
          <c:order val="3"/>
          <c:tx>
            <c:v>BD130-09/15</c:v>
          </c:tx>
          <c:spPr>
            <a:ln w="28575">
              <a:noFill/>
            </a:ln>
          </c:spPr>
          <c:trendline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105227632786688"/>
                  <c:y val="0.0331770158477026"/>
                </c:manualLayout>
              </c:layout>
              <c:numFmt formatCode="0.0000E+00" sourceLinked="0"/>
            </c:trendlineLbl>
          </c:trendline>
          <c:xVal>
            <c:numRef>
              <c:f>Data!$E$47:$E$53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Data!$F$47:$F$53</c:f>
              <c:numCache>
                <c:formatCode>0.000</c:formatCode>
                <c:ptCount val="7"/>
                <c:pt idx="0">
                  <c:v>0.3335</c:v>
                </c:pt>
                <c:pt idx="1">
                  <c:v>0.8212</c:v>
                </c:pt>
                <c:pt idx="2">
                  <c:v>0.7577</c:v>
                </c:pt>
                <c:pt idx="3">
                  <c:v>0.9394</c:v>
                </c:pt>
                <c:pt idx="4">
                  <c:v>0.1196</c:v>
                </c:pt>
                <c:pt idx="5">
                  <c:v>0.3099</c:v>
                </c:pt>
                <c:pt idx="6">
                  <c:v>0.6838</c:v>
                </c:pt>
              </c:numCache>
            </c:numRef>
          </c:yVal>
          <c:smooth val="0"/>
        </c:ser>
        <c:ser>
          <c:idx val="4"/>
          <c:order val="4"/>
          <c:tx>
            <c:v>BD105-02/16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381232628476723"/>
                  <c:y val="0.211430113957274"/>
                </c:manualLayout>
              </c:layout>
              <c:numFmt formatCode="0.0000E+00" sourceLinked="0"/>
            </c:trendlineLbl>
          </c:trendline>
          <c:xVal>
            <c:numRef>
              <c:f>Data!$E$78:$E$84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Data!$F$78:$F$84</c:f>
              <c:numCache>
                <c:formatCode>0.000</c:formatCode>
                <c:ptCount val="7"/>
                <c:pt idx="0">
                  <c:v>0.715335420005523</c:v>
                </c:pt>
                <c:pt idx="1">
                  <c:v>1.0565188637857</c:v>
                </c:pt>
                <c:pt idx="2">
                  <c:v>1.17240452865159</c:v>
                </c:pt>
                <c:pt idx="3">
                  <c:v>1.37420674434823</c:v>
                </c:pt>
                <c:pt idx="4">
                  <c:v>0.541182059081272</c:v>
                </c:pt>
                <c:pt idx="5">
                  <c:v>0.746550960557413</c:v>
                </c:pt>
                <c:pt idx="6">
                  <c:v>0.805223225745255</c:v>
                </c:pt>
              </c:numCache>
            </c:numRef>
          </c:yVal>
          <c:smooth val="0"/>
        </c:ser>
        <c:ser>
          <c:idx val="5"/>
          <c:order val="5"/>
          <c:tx>
            <c:v>BD130-02/16</c:v>
          </c:tx>
          <c:spPr>
            <a:ln w="2857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474870002429058"/>
                  <c:y val="0.0451752549918602"/>
                </c:manualLayout>
              </c:layout>
              <c:numFmt formatCode="0.0000E+00" sourceLinked="0"/>
            </c:trendlineLbl>
          </c:trendline>
          <c:xVal>
            <c:numRef>
              <c:f>Data!$E$85:$E$91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Data!$F$85:$F$91</c:f>
              <c:numCache>
                <c:formatCode>0.000</c:formatCode>
                <c:ptCount val="7"/>
                <c:pt idx="0">
                  <c:v>0.151715034626946</c:v>
                </c:pt>
                <c:pt idx="1">
                  <c:v>0.623338344904729</c:v>
                </c:pt>
                <c:pt idx="2">
                  <c:v>0.55375554643186</c:v>
                </c:pt>
                <c:pt idx="3">
                  <c:v>0.714737422595987</c:v>
                </c:pt>
                <c:pt idx="4">
                  <c:v>-0.068134806692243</c:v>
                </c:pt>
                <c:pt idx="5">
                  <c:v>0.105172877114898</c:v>
                </c:pt>
                <c:pt idx="6">
                  <c:v>0.473127513347972</c:v>
                </c:pt>
              </c:numCache>
            </c:numRef>
          </c:yVal>
          <c:smooth val="0"/>
        </c:ser>
        <c:ser>
          <c:idx val="6"/>
          <c:order val="6"/>
          <c:tx>
            <c:v>BD105-06/16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0880774893255684"/>
                  <c:y val="0.0335308679891484"/>
                </c:manualLayout>
              </c:layout>
              <c:numFmt formatCode="0.0000E+00" sourceLinked="0"/>
            </c:trendlineLbl>
          </c:trendline>
          <c:xVal>
            <c:numRef>
              <c:f>Data!$E$116:$E$122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Data!$F$116:$F$122</c:f>
              <c:numCache>
                <c:formatCode>0.000</c:formatCode>
                <c:ptCount val="7"/>
                <c:pt idx="0">
                  <c:v>0.6666</c:v>
                </c:pt>
                <c:pt idx="1">
                  <c:v>1.0138</c:v>
                </c:pt>
                <c:pt idx="2">
                  <c:v>1.1056</c:v>
                </c:pt>
                <c:pt idx="3">
                  <c:v>1.2784</c:v>
                </c:pt>
                <c:pt idx="4">
                  <c:v>0.4771</c:v>
                </c:pt>
                <c:pt idx="5">
                  <c:v>0.6686</c:v>
                </c:pt>
                <c:pt idx="6">
                  <c:v>0.7231</c:v>
                </c:pt>
              </c:numCache>
            </c:numRef>
          </c:yVal>
          <c:smooth val="0"/>
        </c:ser>
        <c:ser>
          <c:idx val="7"/>
          <c:order val="7"/>
          <c:tx>
            <c:v>BD130-06/16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30305953101258"/>
                  <c:y val="0.139195622129465"/>
                </c:manualLayout>
              </c:layout>
              <c:numFmt formatCode="0.0000E+00" sourceLinked="0"/>
            </c:trendlineLbl>
          </c:trendline>
          <c:xVal>
            <c:numRef>
              <c:f>Data!$E$123:$E$129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Data!$F$123:$F$129</c:f>
              <c:numCache>
                <c:formatCode>0.000</c:formatCode>
                <c:ptCount val="7"/>
                <c:pt idx="0">
                  <c:v>0.0747</c:v>
                </c:pt>
                <c:pt idx="1">
                  <c:v>0.5135</c:v>
                </c:pt>
                <c:pt idx="2">
                  <c:v>0.4333</c:v>
                </c:pt>
                <c:pt idx="3">
                  <c:v>0.6266</c:v>
                </c:pt>
                <c:pt idx="4">
                  <c:v>-0.1388</c:v>
                </c:pt>
                <c:pt idx="5">
                  <c:v>0.0163</c:v>
                </c:pt>
                <c:pt idx="6">
                  <c:v>0.375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943304"/>
        <c:axId val="2044818024"/>
      </c:scatterChart>
      <c:valAx>
        <c:axId val="-209894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Grating Position</a:t>
                </a:r>
                <a:r>
                  <a:rPr lang="de-DE" baseline="0"/>
                  <a:t> [ISU]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4818024"/>
        <c:crosses val="autoZero"/>
        <c:crossBetween val="midCat"/>
      </c:valAx>
      <c:valAx>
        <c:axId val="2044818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DeltaVector-X[mmTelSim]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098943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Blue 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BD105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27682442643073"/>
                  <c:y val="0.0274590517957407"/>
                </c:manualLayout>
              </c:layout>
              <c:numFmt formatCode="0.000E+00" sourceLinked="0"/>
            </c:trendlineLbl>
          </c:trendline>
          <c:xVal>
            <c:numRef>
              <c:f>Data!$E$5:$E$9</c:f>
              <c:numCache>
                <c:formatCode>General</c:formatCode>
                <c:ptCount val="5"/>
                <c:pt idx="0">
                  <c:v>971000.0</c:v>
                </c:pt>
                <c:pt idx="1">
                  <c:v>1.249E6</c:v>
                </c:pt>
                <c:pt idx="2">
                  <c:v>180000.0</c:v>
                </c:pt>
                <c:pt idx="3">
                  <c:v>431000.0</c:v>
                </c:pt>
                <c:pt idx="4">
                  <c:v>700000.0</c:v>
                </c:pt>
              </c:numCache>
            </c:numRef>
          </c:xVal>
          <c:yVal>
            <c:numRef>
              <c:f>Data!$G$5:$G$9</c:f>
              <c:numCache>
                <c:formatCode>0.000</c:formatCode>
                <c:ptCount val="5"/>
                <c:pt idx="0">
                  <c:v>0.6974</c:v>
                </c:pt>
                <c:pt idx="1">
                  <c:v>0.6988</c:v>
                </c:pt>
                <c:pt idx="2">
                  <c:v>0.6704</c:v>
                </c:pt>
                <c:pt idx="3">
                  <c:v>0.6763</c:v>
                </c:pt>
                <c:pt idx="4">
                  <c:v>0.6779</c:v>
                </c:pt>
              </c:numCache>
            </c:numRef>
          </c:yVal>
          <c:smooth val="0"/>
        </c:ser>
        <c:ser>
          <c:idx val="1"/>
          <c:order val="1"/>
          <c:tx>
            <c:v>BD130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893527743921444"/>
                  <c:y val="0.00741818665071929"/>
                </c:manualLayout>
              </c:layout>
              <c:numFmt formatCode="0.000E+00" sourceLinked="0"/>
            </c:trendlineLbl>
          </c:trendline>
          <c:xVal>
            <c:numRef>
              <c:f>Data!$E$11:$E$15</c:f>
              <c:numCache>
                <c:formatCode>General</c:formatCode>
                <c:ptCount val="5"/>
                <c:pt idx="0">
                  <c:v>971000.0</c:v>
                </c:pt>
                <c:pt idx="1">
                  <c:v>1.249E6</c:v>
                </c:pt>
                <c:pt idx="2">
                  <c:v>180000.0</c:v>
                </c:pt>
                <c:pt idx="3">
                  <c:v>431000.0</c:v>
                </c:pt>
                <c:pt idx="4">
                  <c:v>1.062E6</c:v>
                </c:pt>
              </c:numCache>
            </c:numRef>
          </c:xVal>
          <c:yVal>
            <c:numRef>
              <c:f>Data!$G$11:$G$15</c:f>
              <c:numCache>
                <c:formatCode>0.000</c:formatCode>
                <c:ptCount val="5"/>
                <c:pt idx="0">
                  <c:v>0.9307</c:v>
                </c:pt>
                <c:pt idx="1">
                  <c:v>0.852</c:v>
                </c:pt>
                <c:pt idx="2">
                  <c:v>0.8143</c:v>
                </c:pt>
                <c:pt idx="3">
                  <c:v>0.842</c:v>
                </c:pt>
                <c:pt idx="4">
                  <c:v>0.9071</c:v>
                </c:pt>
              </c:numCache>
            </c:numRef>
          </c:yVal>
          <c:smooth val="0"/>
        </c:ser>
        <c:ser>
          <c:idx val="2"/>
          <c:order val="2"/>
          <c:tx>
            <c:v>BD105-09/15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0381532928777023"/>
                  <c:y val="0.0144160935579255"/>
                </c:manualLayout>
              </c:layout>
              <c:numFmt formatCode="0.0000E+00" sourceLinked="0"/>
            </c:trendlineLbl>
          </c:trendline>
          <c:xVal>
            <c:numRef>
              <c:f>Data!$E$40:$E$46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Data!$G$40:$G$46</c:f>
              <c:numCache>
                <c:formatCode>0.000</c:formatCode>
                <c:ptCount val="7"/>
                <c:pt idx="0">
                  <c:v>0.6753</c:v>
                </c:pt>
                <c:pt idx="1">
                  <c:v>0.6811</c:v>
                </c:pt>
                <c:pt idx="2">
                  <c:v>0.6748</c:v>
                </c:pt>
                <c:pt idx="3">
                  <c:v>0.6387</c:v>
                </c:pt>
                <c:pt idx="4">
                  <c:v>0.6363</c:v>
                </c:pt>
                <c:pt idx="5">
                  <c:v>0.6505</c:v>
                </c:pt>
                <c:pt idx="6">
                  <c:v>0.6606</c:v>
                </c:pt>
              </c:numCache>
            </c:numRef>
          </c:yVal>
          <c:smooth val="0"/>
        </c:ser>
        <c:ser>
          <c:idx val="3"/>
          <c:order val="3"/>
          <c:tx>
            <c:v>BD130-09/15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05171850447441"/>
                  <c:y val="0.00781122296421808"/>
                </c:manualLayout>
              </c:layout>
              <c:numFmt formatCode="0.0000E+00" sourceLinked="0"/>
            </c:trendlineLbl>
          </c:trendline>
          <c:xVal>
            <c:numRef>
              <c:f>Data!$E$47:$E$53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Data!$G$47:$G$53</c:f>
              <c:numCache>
                <c:formatCode>0.000</c:formatCode>
                <c:ptCount val="7"/>
                <c:pt idx="0">
                  <c:v>0.7806</c:v>
                </c:pt>
                <c:pt idx="1">
                  <c:v>0.8841</c:v>
                </c:pt>
                <c:pt idx="2">
                  <c:v>0.8161</c:v>
                </c:pt>
                <c:pt idx="3">
                  <c:v>0.7837</c:v>
                </c:pt>
                <c:pt idx="4">
                  <c:v>0.7239</c:v>
                </c:pt>
                <c:pt idx="5">
                  <c:v>0.7554</c:v>
                </c:pt>
                <c:pt idx="6">
                  <c:v>0.8105</c:v>
                </c:pt>
              </c:numCache>
            </c:numRef>
          </c:yVal>
          <c:smooth val="0"/>
        </c:ser>
        <c:ser>
          <c:idx val="4"/>
          <c:order val="4"/>
          <c:tx>
            <c:v>BD105-02/16</c:v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57836612561022"/>
                  <c:y val="-0.034424067244759"/>
                </c:manualLayout>
              </c:layout>
              <c:numFmt formatCode="0.0000E+00" sourceLinked="0"/>
            </c:trendlineLbl>
          </c:trendline>
          <c:xVal>
            <c:numRef>
              <c:f>Data!$E$78:$E$84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Data!$G$78:$G$84</c:f>
              <c:numCache>
                <c:formatCode>0.000</c:formatCode>
                <c:ptCount val="7"/>
                <c:pt idx="0">
                  <c:v>0.7402849695704</c:v>
                </c:pt>
                <c:pt idx="1">
                  <c:v>0.712980447898364</c:v>
                </c:pt>
                <c:pt idx="2">
                  <c:v>0.688180487660904</c:v>
                </c:pt>
                <c:pt idx="3">
                  <c:v>0.697009506722486</c:v>
                </c:pt>
                <c:pt idx="4">
                  <c:v>0.705685803756099</c:v>
                </c:pt>
                <c:pt idx="5">
                  <c:v>0.715859548250139</c:v>
                </c:pt>
                <c:pt idx="6">
                  <c:v>0.741556750584978</c:v>
                </c:pt>
              </c:numCache>
            </c:numRef>
          </c:yVal>
          <c:smooth val="0"/>
        </c:ser>
        <c:ser>
          <c:idx val="5"/>
          <c:order val="5"/>
          <c:tx>
            <c:v>BD130-02/16</c:v>
          </c:tx>
          <c:spPr>
            <a:ln w="2857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0"/>
            <c:dispEq val="1"/>
            <c:trendlineLbl>
              <c:layout/>
              <c:numFmt formatCode="0.0000E+00" sourceLinked="0"/>
            </c:trendlineLbl>
          </c:trendline>
          <c:xVal>
            <c:numRef>
              <c:f>Data!$E$85:$E$91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Data!$G$85:$G$91</c:f>
              <c:numCache>
                <c:formatCode>0.000</c:formatCode>
                <c:ptCount val="7"/>
                <c:pt idx="0">
                  <c:v>0.750260009830426</c:v>
                </c:pt>
                <c:pt idx="1">
                  <c:v>0.856621355623809</c:v>
                </c:pt>
                <c:pt idx="2">
                  <c:v>0.779180671193107</c:v>
                </c:pt>
                <c:pt idx="3">
                  <c:v>0.737907540607481</c:v>
                </c:pt>
                <c:pt idx="4">
                  <c:v>0.76483805165689</c:v>
                </c:pt>
                <c:pt idx="5">
                  <c:v>0.792448975119425</c:v>
                </c:pt>
                <c:pt idx="6">
                  <c:v>0.841285684102671</c:v>
                </c:pt>
              </c:numCache>
            </c:numRef>
          </c:yVal>
          <c:smooth val="0"/>
        </c:ser>
        <c:ser>
          <c:idx val="6"/>
          <c:order val="6"/>
          <c:tx>
            <c:v>BD105-06/16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140216169324545"/>
                  <c:y val="-0.0201403018454414"/>
                </c:manualLayout>
              </c:layout>
              <c:numFmt formatCode="0.0000E+00" sourceLinked="0"/>
            </c:trendlineLbl>
          </c:trendline>
          <c:xVal>
            <c:numRef>
              <c:f>Data!$E$116:$E$122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Data!$G$116:$G$122</c:f>
              <c:numCache>
                <c:formatCode>0.000</c:formatCode>
                <c:ptCount val="7"/>
                <c:pt idx="0">
                  <c:v>0.7596</c:v>
                </c:pt>
                <c:pt idx="1">
                  <c:v>0.7416</c:v>
                </c:pt>
                <c:pt idx="2">
                  <c:v>0.7431</c:v>
                </c:pt>
                <c:pt idx="3">
                  <c:v>0.6852</c:v>
                </c:pt>
                <c:pt idx="4">
                  <c:v>0.7054</c:v>
                </c:pt>
                <c:pt idx="5">
                  <c:v>0.7129</c:v>
                </c:pt>
                <c:pt idx="6">
                  <c:v>0.7271</c:v>
                </c:pt>
              </c:numCache>
            </c:numRef>
          </c:yVal>
          <c:smooth val="0"/>
        </c:ser>
        <c:ser>
          <c:idx val="7"/>
          <c:order val="7"/>
          <c:tx>
            <c:v>BD130-06/16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401451562556058"/>
                  <c:y val="-0.105570337680723"/>
                </c:manualLayout>
              </c:layout>
              <c:numFmt formatCode="0.0000E+00" sourceLinked="0"/>
            </c:trendlineLbl>
          </c:trendline>
          <c:xVal>
            <c:numRef>
              <c:f>Data!$E$123:$E$129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Data!$G$123:$G$129</c:f>
              <c:numCache>
                <c:formatCode>0.000</c:formatCode>
                <c:ptCount val="7"/>
                <c:pt idx="0">
                  <c:v>0.8257</c:v>
                </c:pt>
                <c:pt idx="1">
                  <c:v>0.9451</c:v>
                </c:pt>
                <c:pt idx="2">
                  <c:v>0.8681</c:v>
                </c:pt>
                <c:pt idx="3">
                  <c:v>0.7981</c:v>
                </c:pt>
                <c:pt idx="4">
                  <c:v>0.8619</c:v>
                </c:pt>
                <c:pt idx="5">
                  <c:v>0.8895</c:v>
                </c:pt>
                <c:pt idx="6">
                  <c:v>0.9357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089000"/>
        <c:axId val="-2120083496"/>
      </c:scatterChart>
      <c:valAx>
        <c:axId val="-212008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Grating Position</a:t>
                </a:r>
                <a:r>
                  <a:rPr lang="de-DE" baseline="0"/>
                  <a:t> [ISU]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083496"/>
        <c:crosses val="autoZero"/>
        <c:crossBetween val="midCat"/>
      </c:valAx>
      <c:valAx>
        <c:axId val="-2120083496"/>
        <c:scaling>
          <c:orientation val="minMax"/>
          <c:min val="0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DeltaVector-Y[mmTelSim]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120089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Red 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RD105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29243380818184"/>
                  <c:y val="-0.063753280839895"/>
                </c:manualLayout>
              </c:layout>
              <c:numFmt formatCode="0.000E+00" sourceLinked="0"/>
            </c:trendlineLbl>
          </c:trendline>
          <c:xVal>
            <c:numRef>
              <c:f>Data!$E$18:$E$23</c:f>
              <c:numCache>
                <c:formatCode>General</c:formatCode>
                <c:ptCount val="6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  <c:pt idx="5">
                  <c:v>1.497E6</c:v>
                </c:pt>
              </c:numCache>
            </c:numRef>
          </c:xVal>
          <c:yVal>
            <c:numRef>
              <c:f>Data!$F$18:$F$23</c:f>
              <c:numCache>
                <c:formatCode>0.000</c:formatCode>
                <c:ptCount val="6"/>
                <c:pt idx="0">
                  <c:v>-1.813</c:v>
                </c:pt>
                <c:pt idx="1">
                  <c:v>-1.844</c:v>
                </c:pt>
                <c:pt idx="2">
                  <c:v>-1.869</c:v>
                </c:pt>
                <c:pt idx="3">
                  <c:v>-1.881</c:v>
                </c:pt>
                <c:pt idx="4">
                  <c:v>-1.902</c:v>
                </c:pt>
                <c:pt idx="5">
                  <c:v>-1.914</c:v>
                </c:pt>
              </c:numCache>
            </c:numRef>
          </c:yVal>
          <c:smooth val="0"/>
        </c:ser>
        <c:ser>
          <c:idx val="1"/>
          <c:order val="1"/>
          <c:tx>
            <c:v>RD130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606384122132154"/>
                  <c:y val="-0.104994185853351"/>
                </c:manualLayout>
              </c:layout>
              <c:numFmt formatCode="0.000E+00" sourceLinked="0"/>
            </c:trendlineLbl>
          </c:trendline>
          <c:xVal>
            <c:numRef>
              <c:f>Data!$E$25:$E$29</c:f>
              <c:numCache>
                <c:formatCode>General</c:formatCode>
                <c:ptCount val="5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  <c:pt idx="4">
                  <c:v>1.497E6</c:v>
                </c:pt>
              </c:numCache>
            </c:numRef>
          </c:xVal>
          <c:yVal>
            <c:numRef>
              <c:f>Data!$F$25:$F$29</c:f>
              <c:numCache>
                <c:formatCode>0.000</c:formatCode>
                <c:ptCount val="5"/>
                <c:pt idx="0">
                  <c:v>-1.798</c:v>
                </c:pt>
                <c:pt idx="1">
                  <c:v>-1.841</c:v>
                </c:pt>
                <c:pt idx="2">
                  <c:v>-1.856</c:v>
                </c:pt>
                <c:pt idx="3">
                  <c:v>-1.887</c:v>
                </c:pt>
                <c:pt idx="4">
                  <c:v>-2.043</c:v>
                </c:pt>
              </c:numCache>
            </c:numRef>
          </c:yVal>
          <c:smooth val="0"/>
        </c:ser>
        <c:ser>
          <c:idx val="2"/>
          <c:order val="2"/>
          <c:tx>
            <c:v>RD105-09/15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328195876621073"/>
                  <c:y val="-0.170782418020532"/>
                </c:manualLayout>
              </c:layout>
              <c:numFmt formatCode="0.0000E+00" sourceLinked="0"/>
            </c:trendlineLbl>
          </c:trendline>
          <c:xVal>
            <c:numRef>
              <c:f>(Data!$E$56:$E$59,Data!$E$61)</c:f>
              <c:numCache>
                <c:formatCode>General</c:formatCode>
                <c:ptCount val="5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1.497E6</c:v>
                </c:pt>
              </c:numCache>
            </c:numRef>
          </c:xVal>
          <c:yVal>
            <c:numRef>
              <c:f>(Data!$F$56:$F$59,Data!$F$61)</c:f>
              <c:numCache>
                <c:formatCode>0.000</c:formatCode>
                <c:ptCount val="5"/>
                <c:pt idx="0">
                  <c:v>-1.8184</c:v>
                </c:pt>
                <c:pt idx="1">
                  <c:v>-1.9062</c:v>
                </c:pt>
                <c:pt idx="2">
                  <c:v>-1.9666</c:v>
                </c:pt>
                <c:pt idx="3">
                  <c:v>-1.9168</c:v>
                </c:pt>
                <c:pt idx="4">
                  <c:v>-1.9224</c:v>
                </c:pt>
              </c:numCache>
            </c:numRef>
          </c:yVal>
          <c:smooth val="0"/>
        </c:ser>
        <c:ser>
          <c:idx val="3"/>
          <c:order val="3"/>
          <c:tx>
            <c:v>D130-09/15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458144973893005"/>
                  <c:y val="-0.0534022725007475"/>
                </c:manualLayout>
              </c:layout>
              <c:numFmt formatCode="0.0000E+00" sourceLinked="0"/>
            </c:trendlineLbl>
          </c:trendline>
          <c:xVal>
            <c:numRef>
              <c:f>(Data!$E$63,Data!$E$65,Data!$E$64,Data!$E$66,Data!$E$67)</c:f>
              <c:numCache>
                <c:formatCode>General</c:formatCode>
                <c:ptCount val="5"/>
                <c:pt idx="0">
                  <c:v>837000.0</c:v>
                </c:pt>
                <c:pt idx="1">
                  <c:v>1.019E6</c:v>
                </c:pt>
                <c:pt idx="2">
                  <c:v>951000.0</c:v>
                </c:pt>
                <c:pt idx="3">
                  <c:v>1.099E6</c:v>
                </c:pt>
                <c:pt idx="4">
                  <c:v>1.497E6</c:v>
                </c:pt>
              </c:numCache>
            </c:numRef>
          </c:xVal>
          <c:yVal>
            <c:numRef>
              <c:f>(Data!$F$63,Data!$F$65,Data!$F$64,Data!$F$66,Data!$F$67)</c:f>
              <c:numCache>
                <c:formatCode>0.000</c:formatCode>
                <c:ptCount val="5"/>
                <c:pt idx="0">
                  <c:v>-1.8632</c:v>
                </c:pt>
                <c:pt idx="1">
                  <c:v>-1.952</c:v>
                </c:pt>
                <c:pt idx="2">
                  <c:v>-1.9358</c:v>
                </c:pt>
                <c:pt idx="3">
                  <c:v>-1.9728</c:v>
                </c:pt>
                <c:pt idx="4">
                  <c:v>-2.088</c:v>
                </c:pt>
              </c:numCache>
            </c:numRef>
          </c:yVal>
          <c:smooth val="0"/>
        </c:ser>
        <c:ser>
          <c:idx val="4"/>
          <c:order val="4"/>
          <c:tx>
            <c:v>RD105-02/16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87895877265956"/>
                  <c:y val="-0.20253397122828"/>
                </c:manualLayout>
              </c:layout>
              <c:numFmt formatCode="0.0000E+00" sourceLinked="0"/>
            </c:trendlineLbl>
          </c:trendline>
          <c:xVal>
            <c:numRef>
              <c:f>Data!$E$94:$E$98</c:f>
              <c:numCache>
                <c:formatCode>General</c:formatCode>
                <c:ptCount val="5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</c:numCache>
            </c:numRef>
          </c:xVal>
          <c:yVal>
            <c:numRef>
              <c:f>Data!$F$94:$F$98</c:f>
              <c:numCache>
                <c:formatCode>0.000</c:formatCode>
                <c:ptCount val="5"/>
                <c:pt idx="0">
                  <c:v>-1.82128839594375</c:v>
                </c:pt>
                <c:pt idx="1">
                  <c:v>-1.83613374430132</c:v>
                </c:pt>
                <c:pt idx="2">
                  <c:v>-1.86996165700747</c:v>
                </c:pt>
                <c:pt idx="3">
                  <c:v>-1.87876368650902</c:v>
                </c:pt>
                <c:pt idx="4">
                  <c:v>-1.9089923371826</c:v>
                </c:pt>
              </c:numCache>
            </c:numRef>
          </c:yVal>
          <c:smooth val="0"/>
        </c:ser>
        <c:ser>
          <c:idx val="5"/>
          <c:order val="5"/>
          <c:tx>
            <c:v>RD130-02/16</c:v>
          </c:tx>
          <c:spPr>
            <a:ln w="2857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960244066543279"/>
                  <c:y val="-0.19139938203927"/>
                </c:manualLayout>
              </c:layout>
              <c:numFmt formatCode="0.0000E+00" sourceLinked="0"/>
            </c:trendlineLbl>
          </c:trendline>
          <c:xVal>
            <c:numRef>
              <c:f>Data!$E$101:$E$104</c:f>
              <c:numCache>
                <c:formatCode>General</c:formatCode>
                <c:ptCount val="4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</c:numCache>
            </c:numRef>
          </c:xVal>
          <c:yVal>
            <c:numRef>
              <c:f>Data!$F$101:$F$104</c:f>
              <c:numCache>
                <c:formatCode>0.000</c:formatCode>
                <c:ptCount val="4"/>
                <c:pt idx="0">
                  <c:v>-1.78719421112865</c:v>
                </c:pt>
                <c:pt idx="1">
                  <c:v>-1.80937562191201</c:v>
                </c:pt>
                <c:pt idx="2">
                  <c:v>-1.86829347651736</c:v>
                </c:pt>
                <c:pt idx="3">
                  <c:v>-1.87376325110009</c:v>
                </c:pt>
              </c:numCache>
            </c:numRef>
          </c:yVal>
          <c:smooth val="0"/>
        </c:ser>
        <c:ser>
          <c:idx val="6"/>
          <c:order val="6"/>
          <c:tx>
            <c:v>RD105-06/16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0138545842260542"/>
                  <c:y val="-0.145537380581586"/>
                </c:manualLayout>
              </c:layout>
              <c:numFmt formatCode="0.0000E+00" sourceLinked="0"/>
            </c:trendlineLbl>
          </c:trendline>
          <c:xVal>
            <c:numRef>
              <c:f>Data!$E$132:$E$138</c:f>
              <c:numCache>
                <c:formatCode>General</c:formatCode>
                <c:ptCount val="7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  <c:pt idx="5">
                  <c:v>1.497E6</c:v>
                </c:pt>
                <c:pt idx="6">
                  <c:v>1.3E6</c:v>
                </c:pt>
              </c:numCache>
            </c:numRef>
          </c:xVal>
          <c:yVal>
            <c:numRef>
              <c:f>Data!$F$132:$F$138</c:f>
              <c:numCache>
                <c:formatCode>0.000</c:formatCode>
                <c:ptCount val="7"/>
                <c:pt idx="0">
                  <c:v>-1.5481</c:v>
                </c:pt>
                <c:pt idx="1">
                  <c:v>-1.5591</c:v>
                </c:pt>
                <c:pt idx="2">
                  <c:v>-1.5824</c:v>
                </c:pt>
                <c:pt idx="3">
                  <c:v>-1.5919</c:v>
                </c:pt>
                <c:pt idx="4">
                  <c:v>-1.6034</c:v>
                </c:pt>
                <c:pt idx="5">
                  <c:v>-1.7449</c:v>
                </c:pt>
                <c:pt idx="6">
                  <c:v>-1.6589</c:v>
                </c:pt>
              </c:numCache>
            </c:numRef>
          </c:yVal>
          <c:smooth val="0"/>
        </c:ser>
        <c:ser>
          <c:idx val="7"/>
          <c:order val="7"/>
          <c:tx>
            <c:v>RD130-06/16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57000346096064"/>
                  <c:y val="-0.120227809885834"/>
                </c:manualLayout>
              </c:layout>
              <c:numFmt formatCode="0.0000E+00" sourceLinked="0"/>
            </c:trendlineLbl>
          </c:trendline>
          <c:xVal>
            <c:numRef>
              <c:f>Data!$E$139:$E$144</c:f>
              <c:numCache>
                <c:formatCode>General</c:formatCode>
                <c:ptCount val="6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  <c:pt idx="4">
                  <c:v>1.497E6</c:v>
                </c:pt>
                <c:pt idx="5">
                  <c:v>1.3E6</c:v>
                </c:pt>
              </c:numCache>
            </c:numRef>
          </c:xVal>
          <c:yVal>
            <c:numRef>
              <c:f>Data!$F$139:$F$144</c:f>
              <c:numCache>
                <c:formatCode>0.000</c:formatCode>
                <c:ptCount val="6"/>
                <c:pt idx="0">
                  <c:v>-1.5095</c:v>
                </c:pt>
                <c:pt idx="1">
                  <c:v>-1.5949</c:v>
                </c:pt>
                <c:pt idx="2">
                  <c:v>-1.5919</c:v>
                </c:pt>
                <c:pt idx="3">
                  <c:v>-1.658</c:v>
                </c:pt>
                <c:pt idx="4">
                  <c:v>-1.6422</c:v>
                </c:pt>
                <c:pt idx="5">
                  <c:v>-1.6489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970744"/>
        <c:axId val="-2119965240"/>
      </c:scatterChart>
      <c:valAx>
        <c:axId val="-211997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Grating Position</a:t>
                </a:r>
                <a:r>
                  <a:rPr lang="de-DE" baseline="0"/>
                  <a:t> [ISU]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9965240"/>
        <c:crosses val="autoZero"/>
        <c:crossBetween val="midCat"/>
      </c:valAx>
      <c:valAx>
        <c:axId val="-2119965240"/>
        <c:scaling>
          <c:orientation val="minMax"/>
          <c:max val="-1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DeltaVector-X[mmTelSim]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119970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Red 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RD105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595421119043166"/>
                  <c:y val="-0.0309932223661916"/>
                </c:manualLayout>
              </c:layout>
              <c:numFmt formatCode="0.000E+00" sourceLinked="0"/>
            </c:trendlineLbl>
          </c:trendline>
          <c:xVal>
            <c:numRef>
              <c:f>Data!$E$18:$E$23</c:f>
              <c:numCache>
                <c:formatCode>General</c:formatCode>
                <c:ptCount val="6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  <c:pt idx="5">
                  <c:v>1.497E6</c:v>
                </c:pt>
              </c:numCache>
            </c:numRef>
          </c:xVal>
          <c:yVal>
            <c:numRef>
              <c:f>Data!$G$18:$G$23</c:f>
              <c:numCache>
                <c:formatCode>0.000</c:formatCode>
                <c:ptCount val="6"/>
                <c:pt idx="0">
                  <c:v>0.8224</c:v>
                </c:pt>
                <c:pt idx="1">
                  <c:v>0.8088</c:v>
                </c:pt>
                <c:pt idx="2">
                  <c:v>0.7857</c:v>
                </c:pt>
                <c:pt idx="3">
                  <c:v>0.7986</c:v>
                </c:pt>
                <c:pt idx="4">
                  <c:v>0.7792</c:v>
                </c:pt>
                <c:pt idx="5">
                  <c:v>0.7675</c:v>
                </c:pt>
              </c:numCache>
            </c:numRef>
          </c:yVal>
          <c:smooth val="0"/>
        </c:ser>
        <c:ser>
          <c:idx val="1"/>
          <c:order val="1"/>
          <c:tx>
            <c:v>RD130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676229199851247"/>
                  <c:y val="-0.0512086780291704"/>
                </c:manualLayout>
              </c:layout>
              <c:numFmt formatCode="0.000E+00" sourceLinked="0"/>
            </c:trendlineLbl>
          </c:trendline>
          <c:xVal>
            <c:numRef>
              <c:f>Data!$E$25:$E$29</c:f>
              <c:numCache>
                <c:formatCode>General</c:formatCode>
                <c:ptCount val="5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  <c:pt idx="4">
                  <c:v>1.497E6</c:v>
                </c:pt>
              </c:numCache>
            </c:numRef>
          </c:xVal>
          <c:yVal>
            <c:numRef>
              <c:f>Data!$G$25:$G$29</c:f>
              <c:numCache>
                <c:formatCode>0.000</c:formatCode>
                <c:ptCount val="5"/>
                <c:pt idx="0">
                  <c:v>0.8647</c:v>
                </c:pt>
                <c:pt idx="1">
                  <c:v>0.8433</c:v>
                </c:pt>
                <c:pt idx="2">
                  <c:v>0.8339</c:v>
                </c:pt>
                <c:pt idx="3">
                  <c:v>0.8033</c:v>
                </c:pt>
                <c:pt idx="4">
                  <c:v>0.6746</c:v>
                </c:pt>
              </c:numCache>
            </c:numRef>
          </c:yVal>
          <c:smooth val="0"/>
        </c:ser>
        <c:ser>
          <c:idx val="2"/>
          <c:order val="2"/>
          <c:tx>
            <c:v>RD105-09/15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38662223426003"/>
                  <c:y val="-0.021371640253829"/>
                </c:manualLayout>
              </c:layout>
              <c:numFmt formatCode="0.0000E+00" sourceLinked="0"/>
            </c:trendlineLbl>
          </c:trendline>
          <c:xVal>
            <c:numRef>
              <c:f>(Data!$E$56:$E$59,Data!$E$61)</c:f>
              <c:numCache>
                <c:formatCode>General</c:formatCode>
                <c:ptCount val="5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1.497E6</c:v>
                </c:pt>
              </c:numCache>
            </c:numRef>
          </c:xVal>
          <c:yVal>
            <c:numRef>
              <c:f>(Data!$G$56:$G$59,Data!$G$61)</c:f>
              <c:numCache>
                <c:formatCode>0.000</c:formatCode>
                <c:ptCount val="5"/>
                <c:pt idx="0">
                  <c:v>0.7641</c:v>
                </c:pt>
                <c:pt idx="1">
                  <c:v>0.7931</c:v>
                </c:pt>
                <c:pt idx="2">
                  <c:v>0.7501</c:v>
                </c:pt>
                <c:pt idx="3">
                  <c:v>0.7384</c:v>
                </c:pt>
                <c:pt idx="4">
                  <c:v>0.7525</c:v>
                </c:pt>
              </c:numCache>
            </c:numRef>
          </c:yVal>
          <c:smooth val="0"/>
        </c:ser>
        <c:ser>
          <c:idx val="3"/>
          <c:order val="3"/>
          <c:tx>
            <c:v>RD130-09/15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0229395465615938"/>
                  <c:y val="-0.0228495963321041"/>
                </c:manualLayout>
              </c:layout>
              <c:numFmt formatCode="0.0000E+00" sourceLinked="0"/>
            </c:trendlineLbl>
          </c:trendline>
          <c:xVal>
            <c:numRef>
              <c:f>(Data!$E$63,Data!$E$65,Data!$E$64,Data!$E$66,Data!$E$67)</c:f>
              <c:numCache>
                <c:formatCode>General</c:formatCode>
                <c:ptCount val="5"/>
                <c:pt idx="0">
                  <c:v>837000.0</c:v>
                </c:pt>
                <c:pt idx="1">
                  <c:v>1.019E6</c:v>
                </c:pt>
                <c:pt idx="2">
                  <c:v>951000.0</c:v>
                </c:pt>
                <c:pt idx="3">
                  <c:v>1.099E6</c:v>
                </c:pt>
                <c:pt idx="4">
                  <c:v>1.497E6</c:v>
                </c:pt>
              </c:numCache>
            </c:numRef>
          </c:xVal>
          <c:yVal>
            <c:numRef>
              <c:f>(Data!$G$63,Data!$G$65,Data!$G$64,Data!$G$66,Data!$G$67)</c:f>
              <c:numCache>
                <c:formatCode>0.000</c:formatCode>
                <c:ptCount val="5"/>
                <c:pt idx="0">
                  <c:v>0.7792</c:v>
                </c:pt>
                <c:pt idx="1">
                  <c:v>0.7907</c:v>
                </c:pt>
                <c:pt idx="2">
                  <c:v>0.8094</c:v>
                </c:pt>
                <c:pt idx="3">
                  <c:v>0.7735</c:v>
                </c:pt>
                <c:pt idx="4">
                  <c:v>0.6118</c:v>
                </c:pt>
              </c:numCache>
            </c:numRef>
          </c:yVal>
          <c:smooth val="0"/>
        </c:ser>
        <c:ser>
          <c:idx val="4"/>
          <c:order val="4"/>
          <c:tx>
            <c:v>D105-02/16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350315240079"/>
                  <c:y val="-0.105560317618526"/>
                </c:manualLayout>
              </c:layout>
              <c:numFmt formatCode="0.0000E+00" sourceLinked="0"/>
            </c:trendlineLbl>
          </c:trendline>
          <c:xVal>
            <c:numRef>
              <c:f>Data!$E$94:$E$98</c:f>
              <c:numCache>
                <c:formatCode>General</c:formatCode>
                <c:ptCount val="5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</c:numCache>
            </c:numRef>
          </c:xVal>
          <c:yVal>
            <c:numRef>
              <c:f>Data!$G$94:$G$98</c:f>
              <c:numCache>
                <c:formatCode>0.000</c:formatCode>
                <c:ptCount val="5"/>
                <c:pt idx="0">
                  <c:v>0.839835681719884</c:v>
                </c:pt>
                <c:pt idx="1">
                  <c:v>0.765614723349735</c:v>
                </c:pt>
                <c:pt idx="2">
                  <c:v>0.778923392340609</c:v>
                </c:pt>
                <c:pt idx="3">
                  <c:v>0.77075053455483</c:v>
                </c:pt>
                <c:pt idx="4">
                  <c:v>0.780839771467436</c:v>
                </c:pt>
              </c:numCache>
            </c:numRef>
          </c:yVal>
          <c:smooth val="0"/>
        </c:ser>
        <c:ser>
          <c:idx val="5"/>
          <c:order val="5"/>
          <c:tx>
            <c:v>D130-02/16</c:v>
          </c:tx>
          <c:spPr>
            <a:ln w="2857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221479532503155"/>
                  <c:y val="0.00256902222665205"/>
                </c:manualLayout>
              </c:layout>
              <c:numFmt formatCode="0.0000E+00" sourceLinked="0"/>
            </c:trendlineLbl>
          </c:trendline>
          <c:xVal>
            <c:numRef>
              <c:f>Data!$E$101:$E$104</c:f>
              <c:numCache>
                <c:formatCode>General</c:formatCode>
                <c:ptCount val="4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</c:numCache>
            </c:numRef>
          </c:xVal>
          <c:yVal>
            <c:numRef>
              <c:f>Data!$G$101:$G$104</c:f>
              <c:numCache>
                <c:formatCode>0.000</c:formatCode>
                <c:ptCount val="4"/>
                <c:pt idx="0">
                  <c:v>0.785847946066219</c:v>
                </c:pt>
                <c:pt idx="1">
                  <c:v>0.752974887054797</c:v>
                </c:pt>
                <c:pt idx="2">
                  <c:v>0.744816446930675</c:v>
                </c:pt>
                <c:pt idx="3">
                  <c:v>0.703255950471368</c:v>
                </c:pt>
              </c:numCache>
            </c:numRef>
          </c:yVal>
          <c:smooth val="0"/>
        </c:ser>
        <c:ser>
          <c:idx val="6"/>
          <c:order val="6"/>
          <c:tx>
            <c:v>RD105-06/16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453793704832691"/>
                  <c:y val="-0.0220019029552606"/>
                </c:manualLayout>
              </c:layout>
              <c:numFmt formatCode="0.0000E+00" sourceLinked="0"/>
            </c:trendlineLbl>
          </c:trendline>
          <c:xVal>
            <c:numRef>
              <c:f>Data!$E$132:$E$138</c:f>
              <c:numCache>
                <c:formatCode>General</c:formatCode>
                <c:ptCount val="7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  <c:pt idx="5">
                  <c:v>1.497E6</c:v>
                </c:pt>
                <c:pt idx="6">
                  <c:v>1.3E6</c:v>
                </c:pt>
              </c:numCache>
            </c:numRef>
          </c:xVal>
          <c:yVal>
            <c:numRef>
              <c:f>Data!$G$132:$G$138</c:f>
              <c:numCache>
                <c:formatCode>0.000</c:formatCode>
                <c:ptCount val="7"/>
                <c:pt idx="0">
                  <c:v>0.8241</c:v>
                </c:pt>
                <c:pt idx="1">
                  <c:v>0.8181</c:v>
                </c:pt>
                <c:pt idx="2">
                  <c:v>0.7807</c:v>
                </c:pt>
                <c:pt idx="3">
                  <c:v>0.8066</c:v>
                </c:pt>
                <c:pt idx="4">
                  <c:v>0.7663</c:v>
                </c:pt>
                <c:pt idx="5">
                  <c:v>0.8296</c:v>
                </c:pt>
                <c:pt idx="6">
                  <c:v>0.7688</c:v>
                </c:pt>
              </c:numCache>
            </c:numRef>
          </c:yVal>
          <c:smooth val="0"/>
        </c:ser>
        <c:ser>
          <c:idx val="7"/>
          <c:order val="7"/>
          <c:tx>
            <c:v>RD130-06/16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96720874061206"/>
                  <c:y val="-0.260221409126911"/>
                </c:manualLayout>
              </c:layout>
              <c:numFmt formatCode="0.0000E+00" sourceLinked="0"/>
            </c:trendlineLbl>
          </c:trendline>
          <c:xVal>
            <c:numRef>
              <c:f>Data!$E$139:$E$144</c:f>
              <c:numCache>
                <c:formatCode>General</c:formatCode>
                <c:ptCount val="6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  <c:pt idx="4">
                  <c:v>1.497E6</c:v>
                </c:pt>
                <c:pt idx="5">
                  <c:v>1.3E6</c:v>
                </c:pt>
              </c:numCache>
            </c:numRef>
          </c:xVal>
          <c:yVal>
            <c:numRef>
              <c:f>Data!$G$139:$G$144</c:f>
              <c:numCache>
                <c:formatCode>0.000</c:formatCode>
                <c:ptCount val="6"/>
                <c:pt idx="0">
                  <c:v>0.8675</c:v>
                </c:pt>
                <c:pt idx="1">
                  <c:v>0.8053</c:v>
                </c:pt>
                <c:pt idx="2">
                  <c:v>0.8222</c:v>
                </c:pt>
                <c:pt idx="3">
                  <c:v>0.7789</c:v>
                </c:pt>
                <c:pt idx="4">
                  <c:v>0.6933</c:v>
                </c:pt>
                <c:pt idx="5">
                  <c:v>0.6875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819592"/>
        <c:axId val="-2119814088"/>
      </c:scatterChart>
      <c:valAx>
        <c:axId val="-211981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Grating Position</a:t>
                </a:r>
                <a:r>
                  <a:rPr lang="de-DE" baseline="0"/>
                  <a:t> [ISU]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9814088"/>
        <c:crosses val="autoZero"/>
        <c:crossBetween val="midCat"/>
      </c:valAx>
      <c:valAx>
        <c:axId val="-2119814088"/>
        <c:scaling>
          <c:orientation val="minMax"/>
          <c:min val="0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DeltaVector-Y[mmTelSim]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119819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5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5931" cy="582448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359" cy="581812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359" cy="581812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359" cy="581812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9"/>
  <sheetViews>
    <sheetView tabSelected="1" topLeftCell="F1" zoomScale="85" zoomScaleNormal="85" zoomScalePageLayoutView="85" workbookViewId="0">
      <selection activeCell="Q40" sqref="Q40:X117"/>
    </sheetView>
  </sheetViews>
  <sheetFormatPr baseColWidth="10" defaultRowHeight="14" x14ac:dyDescent="0"/>
  <cols>
    <col min="3" max="3" width="15.6640625" bestFit="1" customWidth="1"/>
    <col min="5" max="5" width="15.6640625" bestFit="1" customWidth="1"/>
    <col min="6" max="6" width="21" bestFit="1" customWidth="1"/>
    <col min="7" max="7" width="20" bestFit="1" customWidth="1"/>
    <col min="9" max="9" width="11.6640625" bestFit="1" customWidth="1"/>
    <col min="18" max="18" width="12.83203125" bestFit="1" customWidth="1"/>
    <col min="20" max="22" width="12.83203125" bestFit="1" customWidth="1"/>
    <col min="24" max="24" width="12.83203125" bestFit="1" customWidth="1"/>
  </cols>
  <sheetData>
    <row r="1" spans="3:8">
      <c r="C1">
        <v>1502</v>
      </c>
    </row>
    <row r="2" spans="3:8">
      <c r="C2" t="s">
        <v>5</v>
      </c>
    </row>
    <row r="3" spans="3:8">
      <c r="C3" t="s">
        <v>3</v>
      </c>
      <c r="D3" t="s">
        <v>4</v>
      </c>
      <c r="E3" t="s">
        <v>0</v>
      </c>
      <c r="F3" t="s">
        <v>1</v>
      </c>
      <c r="G3" t="s">
        <v>2</v>
      </c>
    </row>
    <row r="4" spans="3:8">
      <c r="C4">
        <v>105</v>
      </c>
      <c r="D4">
        <v>2</v>
      </c>
      <c r="E4">
        <v>734000</v>
      </c>
      <c r="F4" s="1">
        <v>1.5</v>
      </c>
      <c r="G4" s="1">
        <v>0.76570000000000005</v>
      </c>
      <c r="H4" t="s">
        <v>7</v>
      </c>
    </row>
    <row r="5" spans="3:8">
      <c r="E5">
        <v>971000</v>
      </c>
      <c r="F5" s="1">
        <v>1.9159999999999999</v>
      </c>
      <c r="G5" s="1">
        <v>0.69740000000000002</v>
      </c>
    </row>
    <row r="6" spans="3:8">
      <c r="E6">
        <v>1249000</v>
      </c>
      <c r="F6" s="1">
        <v>2.0179999999999998</v>
      </c>
      <c r="G6" s="1">
        <v>0.69879999999999998</v>
      </c>
    </row>
    <row r="7" spans="3:8">
      <c r="D7">
        <v>1</v>
      </c>
      <c r="E7">
        <v>180000</v>
      </c>
      <c r="F7" s="1">
        <v>1.399</v>
      </c>
      <c r="G7" s="1">
        <v>0.6704</v>
      </c>
    </row>
    <row r="8" spans="3:8">
      <c r="E8">
        <v>431000</v>
      </c>
      <c r="F8" s="1">
        <v>1.595</v>
      </c>
      <c r="G8" s="1">
        <v>0.67630000000000001</v>
      </c>
    </row>
    <row r="9" spans="3:8">
      <c r="E9">
        <v>700000</v>
      </c>
      <c r="F9" s="1">
        <v>1.6659999999999999</v>
      </c>
      <c r="G9" s="1">
        <v>0.67789999999999995</v>
      </c>
    </row>
    <row r="10" spans="3:8">
      <c r="C10">
        <v>130</v>
      </c>
      <c r="D10">
        <v>2</v>
      </c>
      <c r="E10">
        <v>734000</v>
      </c>
      <c r="F10" s="1">
        <v>0.96789999999999998</v>
      </c>
      <c r="G10" s="1">
        <v>0.8145</v>
      </c>
      <c r="H10" t="s">
        <v>7</v>
      </c>
    </row>
    <row r="11" spans="3:8">
      <c r="E11">
        <v>971000</v>
      </c>
      <c r="F11" s="1">
        <v>1.419</v>
      </c>
      <c r="G11" s="1">
        <v>0.93069999999999997</v>
      </c>
    </row>
    <row r="12" spans="3:8">
      <c r="E12">
        <v>1249000</v>
      </c>
      <c r="F12" s="1">
        <v>1.373</v>
      </c>
      <c r="G12" s="1">
        <v>0.85199999999999998</v>
      </c>
    </row>
    <row r="13" spans="3:8">
      <c r="D13">
        <v>1</v>
      </c>
      <c r="E13">
        <v>180000</v>
      </c>
      <c r="F13" s="1">
        <v>0.73880000000000001</v>
      </c>
      <c r="G13" s="1">
        <v>0.81430000000000002</v>
      </c>
    </row>
    <row r="14" spans="3:8">
      <c r="E14">
        <v>431000</v>
      </c>
      <c r="F14" s="1">
        <v>0.91649999999999998</v>
      </c>
      <c r="G14" s="1">
        <v>0.84199999999999997</v>
      </c>
    </row>
    <row r="15" spans="3:8">
      <c r="E15">
        <v>1062000</v>
      </c>
      <c r="F15" s="1">
        <v>1.304</v>
      </c>
      <c r="G15" s="1">
        <v>0.90710000000000002</v>
      </c>
    </row>
    <row r="16" spans="3:8">
      <c r="F16" s="1"/>
      <c r="G16" s="1"/>
    </row>
    <row r="17" spans="3:8">
      <c r="C17" t="s">
        <v>6</v>
      </c>
      <c r="F17" s="1"/>
      <c r="G17" s="1"/>
    </row>
    <row r="18" spans="3:8">
      <c r="C18">
        <v>105</v>
      </c>
      <c r="D18">
        <v>1</v>
      </c>
      <c r="E18">
        <v>464000</v>
      </c>
      <c r="F18" s="1">
        <v>-1.8129999999999999</v>
      </c>
      <c r="G18" s="1">
        <v>0.82240000000000002</v>
      </c>
    </row>
    <row r="19" spans="3:8">
      <c r="E19">
        <v>837000</v>
      </c>
      <c r="F19" s="1">
        <v>-1.8440000000000001</v>
      </c>
      <c r="G19" s="1">
        <v>0.80879999999999996</v>
      </c>
    </row>
    <row r="20" spans="3:8">
      <c r="E20">
        <v>951000</v>
      </c>
      <c r="F20" s="1">
        <v>-1.869</v>
      </c>
      <c r="G20" s="1">
        <v>0.78569999999999995</v>
      </c>
    </row>
    <row r="21" spans="3:8">
      <c r="E21">
        <v>1019000</v>
      </c>
      <c r="F21" s="1">
        <v>-1.881</v>
      </c>
      <c r="G21" s="1">
        <v>0.79859999999999998</v>
      </c>
    </row>
    <row r="22" spans="3:8">
      <c r="E22">
        <v>1099000</v>
      </c>
      <c r="F22" s="1">
        <v>-1.9019999999999999</v>
      </c>
      <c r="G22" s="1">
        <v>0.7792</v>
      </c>
    </row>
    <row r="23" spans="3:8">
      <c r="E23">
        <v>1497000</v>
      </c>
      <c r="F23" s="1">
        <v>-1.9139999999999999</v>
      </c>
      <c r="G23" s="1">
        <v>0.76749999999999996</v>
      </c>
    </row>
    <row r="24" spans="3:8">
      <c r="C24">
        <v>130</v>
      </c>
      <c r="D24">
        <v>1</v>
      </c>
      <c r="E24">
        <v>508000</v>
      </c>
      <c r="F24" s="1">
        <v>6.8049999999999997</v>
      </c>
      <c r="G24" s="1">
        <v>1.1919999999999999</v>
      </c>
      <c r="H24" t="s">
        <v>7</v>
      </c>
    </row>
    <row r="25" spans="3:8">
      <c r="E25">
        <v>837000</v>
      </c>
      <c r="F25" s="1">
        <v>-1.798</v>
      </c>
      <c r="G25" s="1">
        <v>0.86470000000000002</v>
      </c>
    </row>
    <row r="26" spans="3:8">
      <c r="E26">
        <v>951000</v>
      </c>
      <c r="F26" s="1">
        <v>-1.841</v>
      </c>
      <c r="G26" s="1">
        <v>0.84330000000000005</v>
      </c>
    </row>
    <row r="27" spans="3:8">
      <c r="E27">
        <v>1019000</v>
      </c>
      <c r="F27" s="1">
        <v>-1.8560000000000001</v>
      </c>
      <c r="G27" s="1">
        <v>0.83389999999999997</v>
      </c>
    </row>
    <row r="28" spans="3:8">
      <c r="E28">
        <v>1099000</v>
      </c>
      <c r="F28" s="1">
        <v>-1.887</v>
      </c>
      <c r="G28" s="1">
        <v>0.80330000000000001</v>
      </c>
    </row>
    <row r="29" spans="3:8">
      <c r="E29">
        <v>1497000</v>
      </c>
      <c r="F29" s="1">
        <v>-2.0430000000000001</v>
      </c>
      <c r="G29" s="1">
        <v>0.67459999999999998</v>
      </c>
    </row>
    <row r="35" spans="3:24">
      <c r="Q35" t="s">
        <v>50</v>
      </c>
    </row>
    <row r="36" spans="3:24">
      <c r="Q36">
        <v>0.84199999999999997</v>
      </c>
    </row>
    <row r="37" spans="3:24">
      <c r="C37">
        <v>1509</v>
      </c>
      <c r="Q37" t="s">
        <v>51</v>
      </c>
      <c r="S37" t="s">
        <v>54</v>
      </c>
      <c r="U37" t="s">
        <v>57</v>
      </c>
      <c r="W37" t="s">
        <v>58</v>
      </c>
    </row>
    <row r="38" spans="3:24">
      <c r="C38" t="s">
        <v>5</v>
      </c>
      <c r="Q38" t="s">
        <v>52</v>
      </c>
      <c r="R38" t="s">
        <v>53</v>
      </c>
      <c r="S38" t="s">
        <v>55</v>
      </c>
      <c r="T38" t="s">
        <v>56</v>
      </c>
      <c r="U38" t="s">
        <v>52</v>
      </c>
      <c r="V38" t="s">
        <v>53</v>
      </c>
      <c r="W38" t="s">
        <v>55</v>
      </c>
      <c r="X38" t="s">
        <v>55</v>
      </c>
    </row>
    <row r="39" spans="3:24">
      <c r="C39" t="s">
        <v>3</v>
      </c>
      <c r="D39" t="s">
        <v>4</v>
      </c>
      <c r="E39" t="s">
        <v>0</v>
      </c>
      <c r="F39" t="s">
        <v>1</v>
      </c>
      <c r="G39" t="s">
        <v>2</v>
      </c>
      <c r="J39" t="s">
        <v>8</v>
      </c>
      <c r="M39" t="s">
        <v>9</v>
      </c>
    </row>
    <row r="40" spans="3:24">
      <c r="C40">
        <v>105</v>
      </c>
      <c r="D40">
        <v>2</v>
      </c>
      <c r="E40">
        <v>734000</v>
      </c>
      <c r="F40" s="1">
        <v>0.95389999999999997</v>
      </c>
      <c r="G40" s="1">
        <v>0.67530000000000001</v>
      </c>
      <c r="H40" t="s">
        <v>7</v>
      </c>
      <c r="J40" s="2" t="s">
        <v>10</v>
      </c>
      <c r="M40" s="2" t="s">
        <v>12</v>
      </c>
      <c r="Q40">
        <f>(J57-J42)*$Q$36</f>
        <v>-2.0902565800000001</v>
      </c>
      <c r="R40">
        <f>(I57-I42)*$Q$36</f>
        <v>-5.4962728799999999E-7</v>
      </c>
      <c r="S40">
        <f>(M57-M42)*$Q$36</f>
        <v>0.10595727999999996</v>
      </c>
      <c r="T40">
        <f>(L57-L42)*$Q$36</f>
        <v>-2.3555539399999998E-8</v>
      </c>
      <c r="U40">
        <f>(J63-J48)*$Q$36</f>
        <v>-1.389860772</v>
      </c>
      <c r="V40">
        <f>(I63-I48)*$Q$36</f>
        <v>-7.7363802000000005E-7</v>
      </c>
      <c r="W40">
        <f>(M63-M48)*$Q$36</f>
        <v>0.27556134000000004</v>
      </c>
      <c r="X40">
        <f>(L63-L48)*$Q$36</f>
        <v>-2.95109212E-7</v>
      </c>
    </row>
    <row r="41" spans="3:24">
      <c r="E41">
        <v>971000</v>
      </c>
      <c r="F41" s="1">
        <v>1.2690999999999999</v>
      </c>
      <c r="G41" s="1">
        <v>0.68110000000000004</v>
      </c>
      <c r="I41" t="s">
        <v>18</v>
      </c>
      <c r="J41" t="s">
        <v>19</v>
      </c>
      <c r="K41" t="s">
        <v>20</v>
      </c>
      <c r="L41" t="s">
        <v>18</v>
      </c>
      <c r="M41" t="s">
        <v>19</v>
      </c>
      <c r="N41" t="s">
        <v>20</v>
      </c>
    </row>
    <row r="42" spans="3:24">
      <c r="E42">
        <v>1249000</v>
      </c>
      <c r="F42" s="1">
        <v>1.3829</v>
      </c>
      <c r="G42" s="1">
        <v>0.67479999999999996</v>
      </c>
      <c r="I42" s="3">
        <v>5.5812000000000002E-7</v>
      </c>
      <c r="J42" s="3">
        <v>0.66669</v>
      </c>
      <c r="K42" s="3">
        <v>734000</v>
      </c>
      <c r="L42" s="3">
        <v>7.4836999999999997E-9</v>
      </c>
      <c r="M42" s="3">
        <v>0.65334000000000003</v>
      </c>
      <c r="N42" s="3">
        <v>734000</v>
      </c>
    </row>
    <row r="43" spans="3:24">
      <c r="E43">
        <v>1600000</v>
      </c>
      <c r="F43" s="1">
        <v>1.5630999999999999</v>
      </c>
      <c r="G43" s="1">
        <v>0.63870000000000005</v>
      </c>
      <c r="I43" s="3">
        <f>I42*K42+J42</f>
        <v>1.0763500800000001</v>
      </c>
      <c r="J43" t="s">
        <v>22</v>
      </c>
      <c r="L43" s="3">
        <f>L42*N42+M42</f>
        <v>0.65883303580000008</v>
      </c>
      <c r="M43" t="s">
        <v>22</v>
      </c>
    </row>
    <row r="44" spans="3:24">
      <c r="D44">
        <v>1</v>
      </c>
      <c r="E44">
        <v>180000</v>
      </c>
      <c r="F44" s="1">
        <v>0.78720000000000001</v>
      </c>
      <c r="G44" s="1">
        <v>0.63629999999999998</v>
      </c>
      <c r="I44" s="3">
        <f>I43*0.842</f>
        <v>0.90628676736000002</v>
      </c>
      <c r="J44" t="s">
        <v>23</v>
      </c>
      <c r="L44" s="3">
        <f>L43*0.842</f>
        <v>0.55473741614360006</v>
      </c>
      <c r="M44" t="s">
        <v>23</v>
      </c>
    </row>
    <row r="45" spans="3:24">
      <c r="E45">
        <v>431000</v>
      </c>
      <c r="F45" s="1">
        <v>0.96440000000000003</v>
      </c>
      <c r="G45" s="1">
        <v>0.65049999999999997</v>
      </c>
      <c r="I45" s="4" t="s">
        <v>24</v>
      </c>
      <c r="L45" s="4" t="s">
        <v>25</v>
      </c>
    </row>
    <row r="46" spans="3:24">
      <c r="E46">
        <v>700000</v>
      </c>
      <c r="F46" s="1">
        <v>1.0196000000000001</v>
      </c>
      <c r="G46" s="1">
        <v>0.66059999999999997</v>
      </c>
      <c r="I46" s="5">
        <f>I44</f>
        <v>0.90628676736000002</v>
      </c>
      <c r="L46" s="5">
        <f>-L44</f>
        <v>-0.55473741614360006</v>
      </c>
    </row>
    <row r="47" spans="3:24">
      <c r="C47">
        <v>130</v>
      </c>
      <c r="D47">
        <v>2</v>
      </c>
      <c r="E47">
        <v>734000</v>
      </c>
      <c r="F47" s="1">
        <v>0.33350000000000002</v>
      </c>
      <c r="G47" s="1">
        <v>0.78059999999999996</v>
      </c>
      <c r="H47" t="s">
        <v>7</v>
      </c>
      <c r="J47" s="2" t="s">
        <v>11</v>
      </c>
      <c r="M47" s="2" t="s">
        <v>13</v>
      </c>
    </row>
    <row r="48" spans="3:24">
      <c r="E48">
        <v>971000</v>
      </c>
      <c r="F48" s="1">
        <v>0.82120000000000004</v>
      </c>
      <c r="G48" s="1">
        <v>0.8841</v>
      </c>
      <c r="I48" s="3">
        <v>6.0049000000000005E-7</v>
      </c>
      <c r="J48" s="3">
        <v>3.2266000000000003E-2</v>
      </c>
      <c r="K48" s="3">
        <v>734000</v>
      </c>
      <c r="L48" s="3">
        <v>5.7046E-8</v>
      </c>
      <c r="M48" s="3">
        <v>0.74273</v>
      </c>
      <c r="N48" s="3">
        <v>734000</v>
      </c>
    </row>
    <row r="49" spans="3:14">
      <c r="E49">
        <v>1249000</v>
      </c>
      <c r="F49" s="1">
        <v>0.75770000000000004</v>
      </c>
      <c r="G49" s="1">
        <v>0.81610000000000005</v>
      </c>
      <c r="I49" s="3">
        <f>I48*K48+J48</f>
        <v>0.47302566000000007</v>
      </c>
      <c r="J49" t="s">
        <v>22</v>
      </c>
      <c r="L49" s="3">
        <f>L48*N48+M48</f>
        <v>0.78460176400000003</v>
      </c>
      <c r="M49" t="s">
        <v>22</v>
      </c>
    </row>
    <row r="50" spans="3:14">
      <c r="E50">
        <v>1600000</v>
      </c>
      <c r="F50" s="1">
        <v>0.93940000000000001</v>
      </c>
      <c r="G50" s="1">
        <v>0.78369999999999995</v>
      </c>
      <c r="I50" s="3">
        <f>I49*0.842</f>
        <v>0.39828760572000005</v>
      </c>
      <c r="J50" t="s">
        <v>23</v>
      </c>
      <c r="L50" s="3">
        <f>L49*0.842</f>
        <v>0.66063468528799996</v>
      </c>
      <c r="M50" t="s">
        <v>23</v>
      </c>
    </row>
    <row r="51" spans="3:14">
      <c r="D51">
        <v>1</v>
      </c>
      <c r="E51">
        <v>180000</v>
      </c>
      <c r="F51" s="1">
        <v>0.1196</v>
      </c>
      <c r="G51" s="1">
        <v>0.72389999999999999</v>
      </c>
      <c r="I51" s="4" t="s">
        <v>24</v>
      </c>
      <c r="L51" s="4" t="s">
        <v>25</v>
      </c>
    </row>
    <row r="52" spans="3:14">
      <c r="E52">
        <v>431000</v>
      </c>
      <c r="F52" s="1">
        <v>0.30990000000000001</v>
      </c>
      <c r="G52" s="1">
        <v>0.75539999999999996</v>
      </c>
      <c r="I52" s="5">
        <f>I50</f>
        <v>0.39828760572000005</v>
      </c>
      <c r="L52" s="5">
        <f>-L50</f>
        <v>-0.66063468528799996</v>
      </c>
    </row>
    <row r="53" spans="3:14">
      <c r="E53">
        <v>1062000</v>
      </c>
      <c r="F53" s="1">
        <v>0.68379999999999996</v>
      </c>
      <c r="G53" s="1">
        <v>0.8105</v>
      </c>
    </row>
    <row r="54" spans="3:14">
      <c r="F54" s="1"/>
      <c r="G54" s="1"/>
    </row>
    <row r="55" spans="3:14">
      <c r="C55" t="s">
        <v>6</v>
      </c>
      <c r="F55" s="1"/>
      <c r="G55" s="1"/>
    </row>
    <row r="56" spans="3:14">
      <c r="C56">
        <v>105</v>
      </c>
      <c r="D56">
        <v>1</v>
      </c>
      <c r="E56">
        <v>464000</v>
      </c>
      <c r="F56" s="1">
        <v>-1.8184</v>
      </c>
      <c r="G56" s="1">
        <v>0.7641</v>
      </c>
      <c r="J56" s="2" t="s">
        <v>14</v>
      </c>
      <c r="M56" s="2" t="s">
        <v>16</v>
      </c>
    </row>
    <row r="57" spans="3:14">
      <c r="E57">
        <v>837000</v>
      </c>
      <c r="F57" s="1">
        <v>-1.9061999999999999</v>
      </c>
      <c r="G57" s="1">
        <v>0.79310000000000003</v>
      </c>
      <c r="I57" s="3">
        <v>-9.4643999999999997E-8</v>
      </c>
      <c r="J57" s="3">
        <v>-1.8158000000000001</v>
      </c>
      <c r="K57" s="3">
        <v>1019000</v>
      </c>
      <c r="L57" s="3">
        <v>-2.0491999999999999E-8</v>
      </c>
      <c r="M57" s="3">
        <v>0.77917999999999998</v>
      </c>
      <c r="N57" s="3">
        <v>1019000</v>
      </c>
    </row>
    <row r="58" spans="3:14">
      <c r="E58">
        <v>951000</v>
      </c>
      <c r="F58" s="1">
        <v>-1.9665999999999999</v>
      </c>
      <c r="G58" s="1">
        <v>0.75009999999999999</v>
      </c>
      <c r="I58" s="3">
        <f>I57*K57+J57</f>
        <v>-1.912242236</v>
      </c>
      <c r="J58" t="s">
        <v>22</v>
      </c>
      <c r="L58" s="3">
        <f>L57*N57+M57</f>
        <v>0.75829865200000002</v>
      </c>
      <c r="M58" t="s">
        <v>22</v>
      </c>
    </row>
    <row r="59" spans="3:14">
      <c r="E59">
        <v>1019000</v>
      </c>
      <c r="F59" s="1">
        <v>-1.9168000000000001</v>
      </c>
      <c r="G59" s="1">
        <v>0.73839999999999995</v>
      </c>
      <c r="I59" s="3">
        <f>I58*0.842</f>
        <v>-1.6101079627119999</v>
      </c>
      <c r="J59" t="s">
        <v>23</v>
      </c>
      <c r="L59" s="3">
        <f>L58*0.842</f>
        <v>0.638487464984</v>
      </c>
      <c r="M59" t="s">
        <v>23</v>
      </c>
    </row>
    <row r="60" spans="3:14">
      <c r="E60">
        <v>1099000</v>
      </c>
      <c r="F60" s="1"/>
      <c r="G60" s="1"/>
    </row>
    <row r="61" spans="3:14">
      <c r="E61">
        <v>1497000</v>
      </c>
      <c r="F61" s="1">
        <v>-1.9224000000000001</v>
      </c>
      <c r="G61" s="1">
        <v>0.75249999999999995</v>
      </c>
    </row>
    <row r="62" spans="3:14">
      <c r="C62">
        <v>130</v>
      </c>
      <c r="D62">
        <v>1</v>
      </c>
      <c r="E62">
        <v>508000</v>
      </c>
      <c r="F62" s="1">
        <v>6.7247000000000003</v>
      </c>
      <c r="G62" s="1">
        <v>0.87890000000000001</v>
      </c>
      <c r="H62" t="s">
        <v>7</v>
      </c>
      <c r="J62" s="2" t="s">
        <v>15</v>
      </c>
      <c r="M62" s="2" t="s">
        <v>17</v>
      </c>
    </row>
    <row r="63" spans="3:14">
      <c r="E63">
        <v>837000</v>
      </c>
      <c r="F63" s="1">
        <v>-1.8632</v>
      </c>
      <c r="G63" s="1">
        <v>0.7792</v>
      </c>
      <c r="I63" s="3">
        <f>-0.00000031832</f>
        <v>-3.1832000000000001E-7</v>
      </c>
      <c r="J63" s="3">
        <v>-1.6184000000000001</v>
      </c>
      <c r="K63" s="3">
        <v>1019000</v>
      </c>
      <c r="L63" s="3">
        <v>-2.9344000000000001E-7</v>
      </c>
      <c r="M63" s="3">
        <v>1.07</v>
      </c>
      <c r="N63" s="3">
        <v>1019000</v>
      </c>
    </row>
    <row r="64" spans="3:14">
      <c r="E64">
        <v>951000</v>
      </c>
      <c r="F64" s="1">
        <v>-1.9358</v>
      </c>
      <c r="G64" s="1">
        <v>0.80940000000000001</v>
      </c>
      <c r="I64" s="3">
        <f>I63*K63+J63</f>
        <v>-1.94276808</v>
      </c>
      <c r="J64" t="s">
        <v>22</v>
      </c>
      <c r="L64" s="3">
        <f>L63*N63+M63</f>
        <v>0.77098464</v>
      </c>
      <c r="M64" t="s">
        <v>22</v>
      </c>
    </row>
    <row r="65" spans="3:24">
      <c r="E65">
        <v>1019000</v>
      </c>
      <c r="F65" s="1">
        <v>-1.952</v>
      </c>
      <c r="G65" s="1">
        <v>0.79069999999999996</v>
      </c>
      <c r="I65" s="3">
        <f>I64*0.842</f>
        <v>-1.6358107233599999</v>
      </c>
      <c r="J65" t="s">
        <v>23</v>
      </c>
      <c r="L65" s="3">
        <f>L64*0.842</f>
        <v>0.64916906687999998</v>
      </c>
      <c r="M65" t="s">
        <v>23</v>
      </c>
    </row>
    <row r="66" spans="3:24">
      <c r="E66">
        <v>1099000</v>
      </c>
      <c r="F66" s="1">
        <v>-1.9728000000000001</v>
      </c>
      <c r="G66" s="1">
        <v>0.77349999999999997</v>
      </c>
    </row>
    <row r="67" spans="3:24">
      <c r="E67">
        <v>1497000</v>
      </c>
      <c r="F67" s="1">
        <v>-2.0880000000000001</v>
      </c>
      <c r="G67" s="1">
        <v>0.61180000000000001</v>
      </c>
    </row>
    <row r="68" spans="3:24">
      <c r="E68">
        <v>1700000</v>
      </c>
      <c r="F68" s="1">
        <v>-1.0671999999999999</v>
      </c>
      <c r="G68" s="1">
        <v>0.18940000000000001</v>
      </c>
      <c r="H68" t="s">
        <v>7</v>
      </c>
    </row>
    <row r="70" spans="3:24">
      <c r="H70" t="s">
        <v>21</v>
      </c>
      <c r="I70" s="3">
        <f>AVERAGE(I58,I64)</f>
        <v>-1.927505158</v>
      </c>
      <c r="J70" t="s">
        <v>22</v>
      </c>
      <c r="L70" s="3">
        <f>AVERAGE(L58,L64)</f>
        <v>0.76464164600000006</v>
      </c>
      <c r="M70" t="s">
        <v>22</v>
      </c>
    </row>
    <row r="71" spans="3:24">
      <c r="I71" s="3">
        <f>I70*0.842</f>
        <v>-1.6229593430359999</v>
      </c>
      <c r="J71" t="s">
        <v>23</v>
      </c>
      <c r="L71" s="3">
        <f>L70*0.842</f>
        <v>0.64382826593200004</v>
      </c>
      <c r="M71" t="s">
        <v>23</v>
      </c>
    </row>
    <row r="72" spans="3:24">
      <c r="I72" s="4" t="s">
        <v>24</v>
      </c>
      <c r="L72" s="4" t="s">
        <v>25</v>
      </c>
    </row>
    <row r="73" spans="3:24">
      <c r="I73" s="5">
        <f>I71</f>
        <v>-1.6229593430359999</v>
      </c>
      <c r="L73" s="5">
        <f>-L71</f>
        <v>-0.64382826593200004</v>
      </c>
    </row>
    <row r="75" spans="3:24">
      <c r="C75">
        <v>1602</v>
      </c>
    </row>
    <row r="76" spans="3:24">
      <c r="C76" t="s">
        <v>5</v>
      </c>
    </row>
    <row r="77" spans="3:24">
      <c r="C77" t="s">
        <v>3</v>
      </c>
      <c r="D77" t="s">
        <v>4</v>
      </c>
      <c r="E77" t="s">
        <v>0</v>
      </c>
      <c r="F77" t="s">
        <v>1</v>
      </c>
      <c r="G77" t="s">
        <v>2</v>
      </c>
      <c r="J77" t="s">
        <v>8</v>
      </c>
      <c r="M77" t="s">
        <v>9</v>
      </c>
    </row>
    <row r="78" spans="3:24">
      <c r="C78">
        <v>105</v>
      </c>
      <c r="D78">
        <v>2</v>
      </c>
      <c r="E78">
        <v>734000</v>
      </c>
      <c r="F78" s="1">
        <v>0.71533542000552297</v>
      </c>
      <c r="G78" s="1">
        <v>0.74028496957040002</v>
      </c>
      <c r="H78" t="s">
        <v>27</v>
      </c>
      <c r="J78" s="2" t="s">
        <v>28</v>
      </c>
      <c r="M78" s="2" t="s">
        <v>31</v>
      </c>
      <c r="Q78">
        <f>(J95-J80)*$Q$36</f>
        <v>-1.8297333600000001</v>
      </c>
      <c r="R78">
        <f>(I95-I80)*$Q$36</f>
        <v>-6.0424445999999989E-7</v>
      </c>
      <c r="S78">
        <f>(M95-M80)*$Q$36</f>
        <v>0.12347087999999999</v>
      </c>
      <c r="T78">
        <f>(L95-L80)*$Q$36</f>
        <v>-7.0616855999999997E-8</v>
      </c>
      <c r="U78">
        <f>(J101-J86)*$Q$36</f>
        <v>-1.1178139399999998</v>
      </c>
      <c r="V78">
        <f>(I101-I86)*$Q$36</f>
        <v>-7.9521848000000004E-7</v>
      </c>
      <c r="W78">
        <f>(M101-M86)*$Q$36</f>
        <v>0.20799084000000001</v>
      </c>
      <c r="X78">
        <f>(L101-L86)*$Q$36</f>
        <v>-2.491493156E-7</v>
      </c>
    </row>
    <row r="79" spans="3:24">
      <c r="E79">
        <v>971000</v>
      </c>
      <c r="F79" s="1">
        <v>1.0565188637856999</v>
      </c>
      <c r="G79" s="1">
        <v>0.71298044789836401</v>
      </c>
      <c r="I79" t="s">
        <v>18</v>
      </c>
      <c r="J79" t="s">
        <v>19</v>
      </c>
      <c r="K79" t="s">
        <v>20</v>
      </c>
      <c r="L79" t="s">
        <v>18</v>
      </c>
      <c r="M79" t="s">
        <v>19</v>
      </c>
      <c r="N79" t="s">
        <v>20</v>
      </c>
    </row>
    <row r="80" spans="3:24">
      <c r="E80">
        <v>1249000</v>
      </c>
      <c r="F80" s="1">
        <v>1.1724045286515901</v>
      </c>
      <c r="G80" s="1">
        <v>0.68818048766090401</v>
      </c>
      <c r="I80" s="3">
        <v>5.9106999999999996E-7</v>
      </c>
      <c r="J80" s="3">
        <v>0.42068</v>
      </c>
      <c r="K80" s="3">
        <v>734000</v>
      </c>
      <c r="L80" s="3">
        <v>-1.8282000000000001E-8</v>
      </c>
      <c r="M80" s="3">
        <v>0.72982999999999998</v>
      </c>
      <c r="N80" s="3">
        <v>734000</v>
      </c>
    </row>
    <row r="81" spans="3:14">
      <c r="E81">
        <v>1600000</v>
      </c>
      <c r="F81" s="1">
        <v>1.37420674434823</v>
      </c>
      <c r="G81" s="1">
        <v>0.69700950672248596</v>
      </c>
      <c r="I81" s="3">
        <f>I80*K80+J80</f>
        <v>0.85452537999999989</v>
      </c>
      <c r="J81" t="s">
        <v>22</v>
      </c>
      <c r="L81" s="3">
        <f>L80*N80+M80</f>
        <v>0.71641101200000001</v>
      </c>
      <c r="M81" t="s">
        <v>22</v>
      </c>
    </row>
    <row r="82" spans="3:14">
      <c r="D82">
        <v>1</v>
      </c>
      <c r="E82">
        <v>180000</v>
      </c>
      <c r="F82" s="1">
        <v>0.54118205908127204</v>
      </c>
      <c r="G82" s="1">
        <v>0.70568580375609902</v>
      </c>
      <c r="I82" s="3">
        <f>I81*0.842</f>
        <v>0.71951036995999984</v>
      </c>
      <c r="J82" t="s">
        <v>23</v>
      </c>
      <c r="L82" s="3">
        <f>L81*0.842</f>
        <v>0.60321807210400002</v>
      </c>
      <c r="M82" t="s">
        <v>23</v>
      </c>
    </row>
    <row r="83" spans="3:14">
      <c r="E83">
        <v>431000</v>
      </c>
      <c r="F83" s="1">
        <v>0.74655096055741299</v>
      </c>
      <c r="G83" s="1">
        <v>0.71585954825013898</v>
      </c>
      <c r="I83" s="4" t="s">
        <v>24</v>
      </c>
      <c r="L83" s="4" t="s">
        <v>25</v>
      </c>
    </row>
    <row r="84" spans="3:14">
      <c r="E84">
        <v>700000</v>
      </c>
      <c r="F84" s="1">
        <v>0.80522322574525496</v>
      </c>
      <c r="G84" s="1">
        <v>0.74155675058497805</v>
      </c>
      <c r="I84" s="5">
        <f>I82</f>
        <v>0.71951036995999984</v>
      </c>
      <c r="L84" s="5">
        <f>-L82</f>
        <v>-0.60321807210400002</v>
      </c>
    </row>
    <row r="85" spans="3:14">
      <c r="C85">
        <v>130</v>
      </c>
      <c r="D85">
        <v>2</v>
      </c>
      <c r="E85">
        <v>734000</v>
      </c>
      <c r="F85" s="1">
        <v>0.15171503462694599</v>
      </c>
      <c r="G85" s="1">
        <v>0.75026000983042596</v>
      </c>
      <c r="H85" t="s">
        <v>27</v>
      </c>
      <c r="J85" s="2" t="s">
        <v>29</v>
      </c>
      <c r="M85" s="2" t="s">
        <v>30</v>
      </c>
    </row>
    <row r="86" spans="3:14">
      <c r="E86">
        <v>971000</v>
      </c>
      <c r="F86" s="1">
        <v>0.62333834490472895</v>
      </c>
      <c r="G86" s="1">
        <v>0.85662135562380903</v>
      </c>
      <c r="I86" s="3">
        <v>5.792E-7</v>
      </c>
      <c r="J86" s="3">
        <v>-0.15043000000000001</v>
      </c>
      <c r="K86" s="3">
        <v>734000</v>
      </c>
      <c r="L86" s="3">
        <v>-2.6381999999999998E-9</v>
      </c>
      <c r="M86" s="3">
        <v>0.79127999999999998</v>
      </c>
      <c r="N86" s="3">
        <v>734000</v>
      </c>
    </row>
    <row r="87" spans="3:14">
      <c r="E87">
        <v>1249000</v>
      </c>
      <c r="F87" s="1">
        <v>0.55375554643185998</v>
      </c>
      <c r="G87" s="1">
        <v>0.77918067119310697</v>
      </c>
      <c r="I87" s="3">
        <f>I86*K86+J86</f>
        <v>0.27470279999999997</v>
      </c>
      <c r="J87" t="s">
        <v>22</v>
      </c>
      <c r="L87" s="3">
        <f>L86*N86+M86</f>
        <v>0.78934356119999993</v>
      </c>
      <c r="M87" t="s">
        <v>22</v>
      </c>
    </row>
    <row r="88" spans="3:14">
      <c r="E88">
        <v>1600000</v>
      </c>
      <c r="F88" s="1">
        <v>0.71473742259598705</v>
      </c>
      <c r="G88" s="1">
        <v>0.73790754060748098</v>
      </c>
      <c r="I88" s="3">
        <f>I87*0.842</f>
        <v>0.23129975759999996</v>
      </c>
      <c r="J88" t="s">
        <v>23</v>
      </c>
      <c r="L88" s="3">
        <f>L87*0.842</f>
        <v>0.66462727853039993</v>
      </c>
      <c r="M88" t="s">
        <v>23</v>
      </c>
    </row>
    <row r="89" spans="3:14">
      <c r="D89">
        <v>1</v>
      </c>
      <c r="E89">
        <v>180000</v>
      </c>
      <c r="F89" s="1">
        <v>-6.8134806692243005E-2</v>
      </c>
      <c r="G89" s="1">
        <v>0.76483805165689001</v>
      </c>
      <c r="I89" s="4" t="s">
        <v>24</v>
      </c>
      <c r="L89" s="4" t="s">
        <v>25</v>
      </c>
    </row>
    <row r="90" spans="3:14">
      <c r="E90">
        <v>431000</v>
      </c>
      <c r="F90" s="1">
        <v>0.10517287711489801</v>
      </c>
      <c r="G90" s="1">
        <v>0.79244897511942503</v>
      </c>
      <c r="I90" s="5">
        <f>I88</f>
        <v>0.23129975759999996</v>
      </c>
      <c r="L90" s="5">
        <f>-L88</f>
        <v>-0.66462727853039993</v>
      </c>
    </row>
    <row r="91" spans="3:14">
      <c r="E91">
        <v>1062000</v>
      </c>
      <c r="F91" s="1">
        <v>0.47312751334797198</v>
      </c>
      <c r="G91" s="1">
        <v>0.84128568410267102</v>
      </c>
    </row>
    <row r="92" spans="3:14">
      <c r="F92" s="1"/>
      <c r="G92" s="1"/>
    </row>
    <row r="93" spans="3:14">
      <c r="C93" t="s">
        <v>6</v>
      </c>
      <c r="F93" s="1"/>
      <c r="G93" s="1"/>
    </row>
    <row r="94" spans="3:14">
      <c r="C94">
        <v>105</v>
      </c>
      <c r="D94">
        <v>1</v>
      </c>
      <c r="E94">
        <v>464000</v>
      </c>
      <c r="F94" s="1">
        <v>-1.82128839594375</v>
      </c>
      <c r="G94" s="1">
        <v>0.83983568171988399</v>
      </c>
      <c r="J94" s="2" t="s">
        <v>32</v>
      </c>
      <c r="M94" s="2" t="s">
        <v>34</v>
      </c>
    </row>
    <row r="95" spans="3:14">
      <c r="E95">
        <v>837000</v>
      </c>
      <c r="F95" s="1">
        <v>-1.8361337443013199</v>
      </c>
      <c r="G95" s="1">
        <v>0.76561472334973502</v>
      </c>
      <c r="I95" s="3">
        <v>-1.2655999999999999E-7</v>
      </c>
      <c r="J95" s="3">
        <v>-1.7524</v>
      </c>
      <c r="K95" s="3">
        <v>1019000</v>
      </c>
      <c r="L95" s="3">
        <v>-1.0215E-7</v>
      </c>
      <c r="M95" s="3">
        <v>0.87646999999999997</v>
      </c>
      <c r="N95" s="3">
        <v>1019000</v>
      </c>
    </row>
    <row r="96" spans="3:14">
      <c r="E96">
        <v>951000</v>
      </c>
      <c r="F96" s="1">
        <v>-1.86996165700747</v>
      </c>
      <c r="G96" s="1">
        <v>0.77892339234060903</v>
      </c>
      <c r="I96" s="3">
        <f>I95*K95+J95</f>
        <v>-1.8813646399999999</v>
      </c>
      <c r="J96" t="s">
        <v>22</v>
      </c>
      <c r="L96" s="3">
        <f>L95*N95+M95</f>
        <v>0.77237915000000001</v>
      </c>
      <c r="M96" t="s">
        <v>22</v>
      </c>
    </row>
    <row r="97" spans="3:14">
      <c r="E97">
        <v>1019000</v>
      </c>
      <c r="F97" s="1">
        <v>-1.87876368650902</v>
      </c>
      <c r="G97" s="1">
        <v>0.77075053455483</v>
      </c>
      <c r="I97" s="3">
        <f>I96*0.842</f>
        <v>-1.5841090268799998</v>
      </c>
      <c r="J97" t="s">
        <v>23</v>
      </c>
      <c r="L97" s="3">
        <f>L96*0.842</f>
        <v>0.65034324430000001</v>
      </c>
      <c r="M97" t="s">
        <v>23</v>
      </c>
    </row>
    <row r="98" spans="3:14">
      <c r="E98">
        <v>1099000</v>
      </c>
      <c r="F98" s="1">
        <v>-1.9089923371826001</v>
      </c>
      <c r="G98" s="1">
        <v>0.78083977146743599</v>
      </c>
    </row>
    <row r="99" spans="3:14">
      <c r="E99">
        <v>1497000</v>
      </c>
      <c r="F99" s="1">
        <v>-1.86767353753133</v>
      </c>
      <c r="G99" s="1">
        <v>0.71435782404580195</v>
      </c>
      <c r="H99" t="s">
        <v>26</v>
      </c>
    </row>
    <row r="100" spans="3:14">
      <c r="E100">
        <v>1700000</v>
      </c>
      <c r="F100" s="1">
        <v>-1.7482689990247899</v>
      </c>
      <c r="G100" s="1">
        <v>0.76579035339767598</v>
      </c>
      <c r="H100" t="s">
        <v>26</v>
      </c>
      <c r="J100" s="2" t="s">
        <v>33</v>
      </c>
      <c r="M100" s="2" t="s">
        <v>35</v>
      </c>
    </row>
    <row r="101" spans="3:14">
      <c r="C101">
        <v>130</v>
      </c>
      <c r="D101">
        <v>1</v>
      </c>
      <c r="E101">
        <v>837000</v>
      </c>
      <c r="F101" s="1">
        <v>-1.7871942111286501</v>
      </c>
      <c r="G101" s="1">
        <v>0.78584794606621899</v>
      </c>
      <c r="I101" s="3">
        <v>-3.6524000000000001E-7</v>
      </c>
      <c r="J101" s="3">
        <v>-1.478</v>
      </c>
      <c r="K101" s="3">
        <v>1019000</v>
      </c>
      <c r="L101" s="3">
        <v>-2.9854000000000002E-7</v>
      </c>
      <c r="M101" s="3">
        <v>1.0383</v>
      </c>
      <c r="N101" s="3">
        <v>1019000</v>
      </c>
    </row>
    <row r="102" spans="3:14">
      <c r="E102">
        <v>951000</v>
      </c>
      <c r="F102" s="1">
        <v>-1.8093756219120101</v>
      </c>
      <c r="G102" s="1">
        <v>0.75297488705479698</v>
      </c>
      <c r="I102" s="3">
        <f>I101*K101+J101</f>
        <v>-1.8501795599999999</v>
      </c>
      <c r="J102" t="s">
        <v>22</v>
      </c>
      <c r="L102" s="3">
        <f>L101*N101+M101</f>
        <v>0.73408773999999999</v>
      </c>
      <c r="M102" t="s">
        <v>22</v>
      </c>
    </row>
    <row r="103" spans="3:14">
      <c r="E103">
        <v>1019000</v>
      </c>
      <c r="F103" s="1">
        <v>-1.86829347651736</v>
      </c>
      <c r="G103" s="1">
        <v>0.74481644693067495</v>
      </c>
      <c r="I103" s="3">
        <f>I102*0.842</f>
        <v>-1.5578511895199998</v>
      </c>
      <c r="J103" t="s">
        <v>23</v>
      </c>
      <c r="L103" s="3">
        <f>L102*0.842</f>
        <v>0.61810187707999997</v>
      </c>
      <c r="M103" t="s">
        <v>23</v>
      </c>
    </row>
    <row r="104" spans="3:14">
      <c r="E104">
        <v>1099000</v>
      </c>
      <c r="F104" s="1">
        <v>-1.8737632511000899</v>
      </c>
      <c r="G104" s="1">
        <v>0.70325595047136802</v>
      </c>
    </row>
    <row r="105" spans="3:14">
      <c r="E105">
        <v>1497000</v>
      </c>
      <c r="F105" s="1">
        <v>-1.9200211538313701</v>
      </c>
      <c r="G105" s="1">
        <v>0.63669147693238404</v>
      </c>
      <c r="H105" t="s">
        <v>26</v>
      </c>
    </row>
    <row r="106" spans="3:14">
      <c r="E106">
        <v>1700000</v>
      </c>
      <c r="F106" s="1">
        <v>-1.79700672842388</v>
      </c>
      <c r="G106" s="1">
        <v>0.38891610340833699</v>
      </c>
      <c r="H106" t="s">
        <v>26</v>
      </c>
    </row>
    <row r="108" spans="3:14">
      <c r="H108" t="s">
        <v>21</v>
      </c>
      <c r="I108" s="3">
        <f>AVERAGE(I96,I102)</f>
        <v>-1.8657721</v>
      </c>
      <c r="J108" t="s">
        <v>22</v>
      </c>
      <c r="L108" s="3">
        <f>AVERAGE(L96,L102)</f>
        <v>0.753233445</v>
      </c>
      <c r="M108" t="s">
        <v>22</v>
      </c>
    </row>
    <row r="109" spans="3:14">
      <c r="I109" s="3">
        <f>I108*0.842</f>
        <v>-1.5709801081999999</v>
      </c>
      <c r="J109" t="s">
        <v>23</v>
      </c>
      <c r="L109" s="3">
        <f>L108*0.842</f>
        <v>0.63422256068999994</v>
      </c>
      <c r="M109" t="s">
        <v>23</v>
      </c>
    </row>
    <row r="110" spans="3:14">
      <c r="I110" s="4" t="s">
        <v>24</v>
      </c>
      <c r="L110" s="4" t="s">
        <v>25</v>
      </c>
    </row>
    <row r="111" spans="3:14">
      <c r="I111" s="5">
        <f>I109</f>
        <v>-1.5709801081999999</v>
      </c>
      <c r="L111" s="5">
        <f>-L109</f>
        <v>-0.63422256068999994</v>
      </c>
    </row>
    <row r="113" spans="1:24">
      <c r="C113">
        <v>1606</v>
      </c>
    </row>
    <row r="114" spans="1:24">
      <c r="C114" t="s">
        <v>5</v>
      </c>
    </row>
    <row r="115" spans="1:24">
      <c r="C115" t="s">
        <v>3</v>
      </c>
      <c r="D115" t="s">
        <v>4</v>
      </c>
      <c r="E115" t="s">
        <v>0</v>
      </c>
      <c r="F115" t="s">
        <v>1</v>
      </c>
      <c r="G115" t="s">
        <v>2</v>
      </c>
      <c r="J115" t="s">
        <v>39</v>
      </c>
      <c r="M115" t="s">
        <v>40</v>
      </c>
    </row>
    <row r="116" spans="1:24">
      <c r="A116" s="7">
        <v>8.4513999999999996</v>
      </c>
      <c r="B116" s="7">
        <v>14.926600000000001</v>
      </c>
      <c r="C116">
        <v>105</v>
      </c>
      <c r="D116">
        <v>2</v>
      </c>
      <c r="E116">
        <v>734000</v>
      </c>
      <c r="F116" s="6">
        <v>0.66659999999999997</v>
      </c>
      <c r="G116" s="6">
        <v>0.75960000000000005</v>
      </c>
      <c r="H116" t="s">
        <v>27</v>
      </c>
      <c r="J116" s="2"/>
      <c r="M116" s="2"/>
      <c r="Q116">
        <f>(J133-J118)*$Q$36</f>
        <v>-1.49532464</v>
      </c>
      <c r="R116">
        <f>(I133-I118)*$Q$36</f>
        <v>-6.3400915999999986E-7</v>
      </c>
      <c r="S116">
        <f>(M133-M118)*$Q$36</f>
        <v>7.5577919999999951E-2</v>
      </c>
      <c r="T116">
        <f>(L133-L118)*$Q$36</f>
        <v>-1.2073185399999998E-8</v>
      </c>
      <c r="U116">
        <f>(J139-J124)*$Q$36</f>
        <v>-1.38674874</v>
      </c>
      <c r="V116">
        <f>(I139-I124)*$Q$36</f>
        <v>-6.2758470000000001E-7</v>
      </c>
      <c r="W116">
        <f>(M139-M124)*$Q$36</f>
        <v>0.16500589800000004</v>
      </c>
      <c r="X116">
        <f>(L139-L124)*$Q$36</f>
        <v>-2.1868002999999997E-7</v>
      </c>
    </row>
    <row r="117" spans="1:24">
      <c r="A117" s="7">
        <v>8.4454999999999991</v>
      </c>
      <c r="B117" s="7">
        <v>14.9444</v>
      </c>
      <c r="E117">
        <v>971000</v>
      </c>
      <c r="F117" s="6">
        <v>1.0138</v>
      </c>
      <c r="G117" s="6">
        <v>0.74160000000000004</v>
      </c>
      <c r="I117" t="s">
        <v>18</v>
      </c>
      <c r="J117" t="s">
        <v>19</v>
      </c>
      <c r="K117" t="s">
        <v>20</v>
      </c>
      <c r="L117" t="s">
        <v>18</v>
      </c>
      <c r="M117" t="s">
        <v>19</v>
      </c>
      <c r="N117" t="s">
        <v>20</v>
      </c>
    </row>
    <row r="118" spans="1:24">
      <c r="A118" s="7">
        <v>8.4359000000000002</v>
      </c>
      <c r="B118" s="7">
        <v>14.9415</v>
      </c>
      <c r="E118">
        <v>1249000</v>
      </c>
      <c r="F118" s="6">
        <v>1.1055999999999999</v>
      </c>
      <c r="G118" s="6">
        <v>0.74309999999999998</v>
      </c>
      <c r="I118" s="3">
        <v>5.7966999999999995E-7</v>
      </c>
      <c r="J118" s="3">
        <v>0.36192000000000002</v>
      </c>
      <c r="K118" s="3">
        <v>734000</v>
      </c>
      <c r="L118" s="3">
        <v>-4.8343000000000001E-9</v>
      </c>
      <c r="M118" s="3">
        <v>0.72904000000000002</v>
      </c>
      <c r="N118" s="3">
        <v>734000</v>
      </c>
    </row>
    <row r="119" spans="1:24">
      <c r="A119" s="7">
        <v>8.4288000000000007</v>
      </c>
      <c r="B119" s="7">
        <v>14.946300000000001</v>
      </c>
      <c r="E119">
        <v>1600000</v>
      </c>
      <c r="F119" s="6">
        <v>1.2784</v>
      </c>
      <c r="G119" s="6">
        <v>0.68520000000000003</v>
      </c>
      <c r="I119" s="3">
        <f>I118*K118+J118</f>
        <v>0.78739778000000005</v>
      </c>
      <c r="J119" t="s">
        <v>22</v>
      </c>
      <c r="L119" s="3">
        <f>L118*N118+M118</f>
        <v>0.72549162379999999</v>
      </c>
      <c r="M119" t="s">
        <v>22</v>
      </c>
    </row>
    <row r="120" spans="1:24">
      <c r="A120" s="7">
        <v>8.42</v>
      </c>
      <c r="B120" s="7">
        <v>14.9415</v>
      </c>
      <c r="D120">
        <v>1</v>
      </c>
      <c r="E120">
        <v>180000</v>
      </c>
      <c r="F120" s="6">
        <v>0.47710000000000002</v>
      </c>
      <c r="G120" s="6">
        <v>0.70540000000000003</v>
      </c>
      <c r="I120" s="3">
        <f>I119*0.842</f>
        <v>0.66298893075999998</v>
      </c>
      <c r="J120" t="s">
        <v>23</v>
      </c>
      <c r="L120" s="3">
        <f>L119*0.842</f>
        <v>0.61086394723959991</v>
      </c>
      <c r="M120" t="s">
        <v>23</v>
      </c>
    </row>
    <row r="121" spans="1:24">
      <c r="A121" s="7">
        <v>8.4316999999999993</v>
      </c>
      <c r="B121" s="7">
        <v>14.938000000000001</v>
      </c>
      <c r="E121">
        <v>431000</v>
      </c>
      <c r="F121" s="6">
        <v>0.66859999999999997</v>
      </c>
      <c r="G121" s="6">
        <v>0.71289999999999998</v>
      </c>
      <c r="I121" s="4" t="s">
        <v>24</v>
      </c>
      <c r="J121" t="s">
        <v>49</v>
      </c>
      <c r="L121" s="4" t="s">
        <v>25</v>
      </c>
      <c r="M121" t="s">
        <v>47</v>
      </c>
    </row>
    <row r="122" spans="1:24">
      <c r="A122" s="7">
        <v>8.4388000000000005</v>
      </c>
      <c r="B122" s="7">
        <v>14.932700000000001</v>
      </c>
      <c r="E122">
        <v>700000</v>
      </c>
      <c r="F122" s="6">
        <v>0.72309999999999997</v>
      </c>
      <c r="G122" s="6">
        <v>0.72709999999999997</v>
      </c>
      <c r="I122" s="5">
        <f>I120</f>
        <v>0.66298893075999998</v>
      </c>
      <c r="L122" s="5">
        <f>-L120</f>
        <v>-0.61086394723959991</v>
      </c>
    </row>
    <row r="123" spans="1:24">
      <c r="A123" s="7">
        <v>8.4183000000000003</v>
      </c>
      <c r="B123" s="7">
        <v>14.9308</v>
      </c>
      <c r="C123">
        <v>130</v>
      </c>
      <c r="D123">
        <v>2</v>
      </c>
      <c r="E123">
        <v>734000</v>
      </c>
      <c r="F123" s="6">
        <v>7.4700000000000003E-2</v>
      </c>
      <c r="G123" s="6">
        <v>0.82569999999999999</v>
      </c>
      <c r="H123" t="s">
        <v>27</v>
      </c>
      <c r="J123" s="2" t="s">
        <v>41</v>
      </c>
      <c r="L123" t="s">
        <v>42</v>
      </c>
      <c r="M123" s="2"/>
    </row>
    <row r="124" spans="1:24">
      <c r="A124" s="7">
        <v>8.4263999999999992</v>
      </c>
      <c r="B124" s="7">
        <v>14.946899999999999</v>
      </c>
      <c r="E124">
        <v>971000</v>
      </c>
      <c r="F124" s="6">
        <v>0.51349999999999996</v>
      </c>
      <c r="G124" s="6">
        <v>0.94510000000000005</v>
      </c>
      <c r="I124" s="3">
        <v>5.5868000000000002E-7</v>
      </c>
      <c r="J124" s="3">
        <v>0.22547</v>
      </c>
      <c r="K124" s="3">
        <v>734000</v>
      </c>
      <c r="L124" s="3">
        <v>-2.1745E-8</v>
      </c>
      <c r="M124" s="3">
        <v>0.894231</v>
      </c>
      <c r="N124" s="3">
        <v>734000</v>
      </c>
    </row>
    <row r="125" spans="1:24">
      <c r="A125" s="7">
        <v>8.4273000000000007</v>
      </c>
      <c r="B125" s="7">
        <v>14.9542</v>
      </c>
      <c r="E125">
        <v>1249000</v>
      </c>
      <c r="F125" s="6">
        <v>0.43330000000000002</v>
      </c>
      <c r="G125" s="6">
        <v>0.86809999999999998</v>
      </c>
      <c r="I125" s="3">
        <f>I124*K124+J124</f>
        <v>0.63554112000000007</v>
      </c>
      <c r="J125" t="s">
        <v>22</v>
      </c>
      <c r="L125" s="3">
        <f>L124*N124+M124</f>
        <v>0.87827016999999996</v>
      </c>
      <c r="M125" t="s">
        <v>22</v>
      </c>
    </row>
    <row r="126" spans="1:24">
      <c r="A126" s="7">
        <v>8.4423999999999992</v>
      </c>
      <c r="B126" s="7">
        <v>14.9163</v>
      </c>
      <c r="E126">
        <v>1600000</v>
      </c>
      <c r="F126" s="6">
        <v>0.62660000000000005</v>
      </c>
      <c r="G126" s="6">
        <v>0.79810000000000003</v>
      </c>
      <c r="I126" s="3">
        <f>I125*0.842</f>
        <v>0.53512562304</v>
      </c>
      <c r="J126" t="s">
        <v>23</v>
      </c>
      <c r="L126" s="3">
        <f>L125*0.842</f>
        <v>0.73950348313999992</v>
      </c>
      <c r="M126" t="s">
        <v>23</v>
      </c>
    </row>
    <row r="127" spans="1:24">
      <c r="A127" s="7">
        <v>8.4481999999999999</v>
      </c>
      <c r="B127" s="7">
        <v>14.941700000000001</v>
      </c>
      <c r="D127">
        <v>1</v>
      </c>
      <c r="E127">
        <v>180000</v>
      </c>
      <c r="F127" s="6">
        <v>-0.13880000000000001</v>
      </c>
      <c r="G127" s="6">
        <v>0.8619</v>
      </c>
      <c r="I127" s="4" t="s">
        <v>24</v>
      </c>
      <c r="J127" t="s">
        <v>48</v>
      </c>
      <c r="L127" s="4" t="s">
        <v>25</v>
      </c>
      <c r="M127" t="s">
        <v>46</v>
      </c>
    </row>
    <row r="128" spans="1:24">
      <c r="A128" s="7">
        <v>8.4482999999999997</v>
      </c>
      <c r="B128" s="7">
        <v>14.9314</v>
      </c>
      <c r="E128">
        <v>431000</v>
      </c>
      <c r="F128" s="6">
        <v>1.6299999999999999E-2</v>
      </c>
      <c r="G128" s="6">
        <v>0.88949999999999996</v>
      </c>
      <c r="I128" s="5">
        <f>I126</f>
        <v>0.53512562304</v>
      </c>
      <c r="L128" s="5">
        <f>-L126</f>
        <v>-0.73950348313999992</v>
      </c>
    </row>
    <row r="129" spans="1:14">
      <c r="A129" s="7">
        <v>8.4504999999999999</v>
      </c>
      <c r="B129" s="7">
        <v>14.943899999999999</v>
      </c>
      <c r="E129">
        <v>1062000</v>
      </c>
      <c r="F129" s="6">
        <v>0.375</v>
      </c>
      <c r="G129" s="6">
        <v>0.93569999999999998</v>
      </c>
    </row>
    <row r="130" spans="1:14">
      <c r="F130" s="6"/>
      <c r="G130" s="6"/>
    </row>
    <row r="131" spans="1:14">
      <c r="C131" t="s">
        <v>6</v>
      </c>
      <c r="F131" s="6"/>
      <c r="G131" s="6"/>
    </row>
    <row r="132" spans="1:14">
      <c r="A132" s="7">
        <v>8.4304000000000006</v>
      </c>
      <c r="B132" s="7">
        <v>14.9377</v>
      </c>
      <c r="C132">
        <v>105</v>
      </c>
      <c r="D132">
        <v>1</v>
      </c>
      <c r="E132">
        <v>464000</v>
      </c>
      <c r="F132" s="6">
        <v>-1.5481</v>
      </c>
      <c r="G132" s="6">
        <v>0.82410000000000005</v>
      </c>
      <c r="I132" t="s">
        <v>43</v>
      </c>
      <c r="J132" s="2"/>
      <c r="L132" t="s">
        <v>36</v>
      </c>
      <c r="M132" s="2"/>
    </row>
    <row r="133" spans="1:14">
      <c r="A133">
        <v>8.4626999999999999</v>
      </c>
      <c r="B133">
        <v>14.8741</v>
      </c>
      <c r="E133">
        <v>837000</v>
      </c>
      <c r="F133" s="6">
        <v>-1.5590999999999999</v>
      </c>
      <c r="G133" s="6">
        <v>0.81810000000000005</v>
      </c>
      <c r="I133" s="3">
        <v>-1.7331000000000001E-7</v>
      </c>
      <c r="J133" s="3">
        <v>-1.4139999999999999</v>
      </c>
      <c r="K133" s="3">
        <v>1019000</v>
      </c>
      <c r="L133" s="3">
        <v>-1.9172999999999999E-8</v>
      </c>
      <c r="M133" s="3">
        <v>0.81879999999999997</v>
      </c>
      <c r="N133" s="3">
        <v>1019000</v>
      </c>
    </row>
    <row r="134" spans="1:14">
      <c r="A134">
        <v>8.4403000000000006</v>
      </c>
      <c r="B134">
        <v>14.869400000000001</v>
      </c>
      <c r="E134">
        <v>951000</v>
      </c>
      <c r="F134" s="6">
        <v>-1.5824</v>
      </c>
      <c r="G134" s="6">
        <v>0.78069999999999995</v>
      </c>
      <c r="I134" s="3">
        <f>I133*K133+J133</f>
        <v>-1.59060289</v>
      </c>
      <c r="J134" t="s">
        <v>22</v>
      </c>
      <c r="L134" s="3">
        <f>L133*N133+M133</f>
        <v>0.79926271299999996</v>
      </c>
      <c r="M134" t="s">
        <v>22</v>
      </c>
    </row>
    <row r="135" spans="1:14">
      <c r="A135">
        <v>8.4461999999999993</v>
      </c>
      <c r="B135">
        <v>14.8635</v>
      </c>
      <c r="E135">
        <v>1019000</v>
      </c>
      <c r="F135" s="6">
        <v>-1.5919000000000001</v>
      </c>
      <c r="G135" s="6">
        <v>0.80659999999999998</v>
      </c>
      <c r="I135" s="3">
        <f>I134*0.842</f>
        <v>-1.3392876333799999</v>
      </c>
      <c r="J135" t="s">
        <v>23</v>
      </c>
      <c r="L135" s="3">
        <f>L134*0.842</f>
        <v>0.67297920434599989</v>
      </c>
      <c r="M135" t="s">
        <v>23</v>
      </c>
    </row>
    <row r="136" spans="1:14">
      <c r="A136">
        <v>8.4359999999999999</v>
      </c>
      <c r="B136">
        <v>14.877800000000001</v>
      </c>
      <c r="E136">
        <v>1099000</v>
      </c>
      <c r="F136" s="6">
        <v>-1.6033999999999999</v>
      </c>
      <c r="G136" s="6">
        <v>0.76629999999999998</v>
      </c>
    </row>
    <row r="137" spans="1:14">
      <c r="A137">
        <v>8.4469999999999992</v>
      </c>
      <c r="B137">
        <v>14.9191</v>
      </c>
      <c r="E137">
        <v>1497000</v>
      </c>
      <c r="F137" s="6">
        <v>-1.7448999999999999</v>
      </c>
      <c r="G137" s="6">
        <v>0.8296</v>
      </c>
      <c r="H137" t="s">
        <v>26</v>
      </c>
    </row>
    <row r="138" spans="1:14">
      <c r="A138">
        <v>8.4427000000000003</v>
      </c>
      <c r="B138">
        <v>14.894399999999999</v>
      </c>
      <c r="E138">
        <v>1300000</v>
      </c>
      <c r="F138" s="6">
        <v>-1.6589</v>
      </c>
      <c r="G138" s="6">
        <v>0.76880000000000004</v>
      </c>
      <c r="H138" t="s">
        <v>26</v>
      </c>
      <c r="I138" t="s">
        <v>37</v>
      </c>
      <c r="J138" s="2"/>
      <c r="L138" t="s">
        <v>38</v>
      </c>
      <c r="M138" s="2"/>
    </row>
    <row r="139" spans="1:14">
      <c r="A139">
        <v>8.4479000000000006</v>
      </c>
      <c r="B139">
        <v>14.892799999999999</v>
      </c>
      <c r="C139">
        <v>130</v>
      </c>
      <c r="D139">
        <v>1</v>
      </c>
      <c r="E139">
        <v>837000</v>
      </c>
      <c r="F139" s="6">
        <v>-1.5095000000000001</v>
      </c>
      <c r="G139" s="6">
        <v>0.86750000000000005</v>
      </c>
      <c r="I139" s="3">
        <v>-1.8666999999999999E-7</v>
      </c>
      <c r="J139" s="3">
        <v>-1.4215</v>
      </c>
      <c r="K139" s="3">
        <v>1019000</v>
      </c>
      <c r="L139" s="3">
        <v>-2.8145999999999998E-7</v>
      </c>
      <c r="M139" s="3">
        <v>1.0902000000000001</v>
      </c>
      <c r="N139" s="3">
        <v>1019000</v>
      </c>
    </row>
    <row r="140" spans="1:14">
      <c r="A140">
        <v>8.4327000000000005</v>
      </c>
      <c r="B140">
        <v>14.8918</v>
      </c>
      <c r="E140">
        <v>951000</v>
      </c>
      <c r="F140" s="6">
        <v>-1.5949</v>
      </c>
      <c r="G140" s="6">
        <v>0.80530000000000002</v>
      </c>
      <c r="I140" s="3">
        <f>I139*K139+J139</f>
        <v>-1.6117167299999999</v>
      </c>
      <c r="J140" t="s">
        <v>22</v>
      </c>
      <c r="L140" s="3">
        <f>L139*N139+M139</f>
        <v>0.80339226000000008</v>
      </c>
      <c r="M140" t="s">
        <v>22</v>
      </c>
    </row>
    <row r="141" spans="1:14">
      <c r="A141">
        <v>8.4467999999999996</v>
      </c>
      <c r="B141">
        <v>14.879099999999999</v>
      </c>
      <c r="E141">
        <v>1019000</v>
      </c>
      <c r="F141" s="6">
        <v>-1.5919000000000001</v>
      </c>
      <c r="G141" s="6">
        <v>0.82220000000000004</v>
      </c>
      <c r="I141" s="3">
        <f>I140*0.842</f>
        <v>-1.3570654866599998</v>
      </c>
      <c r="J141" t="s">
        <v>23</v>
      </c>
      <c r="L141" s="3">
        <f>L140*0.842</f>
        <v>0.67645628292000004</v>
      </c>
      <c r="M141" t="s">
        <v>23</v>
      </c>
    </row>
    <row r="142" spans="1:14">
      <c r="A142">
        <v>8.4286999999999992</v>
      </c>
      <c r="B142">
        <v>14.898300000000001</v>
      </c>
      <c r="E142">
        <v>1099000</v>
      </c>
      <c r="F142" s="6">
        <v>-1.6579999999999999</v>
      </c>
      <c r="G142" s="6">
        <v>0.77890000000000004</v>
      </c>
    </row>
    <row r="143" spans="1:14">
      <c r="A143">
        <v>8.4460999999999995</v>
      </c>
      <c r="B143">
        <v>14.9132</v>
      </c>
      <c r="E143">
        <v>1497000</v>
      </c>
      <c r="F143" s="6">
        <v>-1.6422000000000001</v>
      </c>
      <c r="G143" s="6">
        <v>0.69330000000000003</v>
      </c>
      <c r="H143" t="s">
        <v>26</v>
      </c>
    </row>
    <row r="144" spans="1:14">
      <c r="A144">
        <v>8.4329999999999998</v>
      </c>
      <c r="B144">
        <v>14.8752</v>
      </c>
      <c r="E144">
        <v>1300000</v>
      </c>
      <c r="F144" s="6">
        <v>-1.6489</v>
      </c>
      <c r="G144" s="6">
        <v>0.6875</v>
      </c>
      <c r="H144" t="s">
        <v>26</v>
      </c>
    </row>
    <row r="146" spans="8:13">
      <c r="H146" t="s">
        <v>21</v>
      </c>
      <c r="I146" s="3">
        <f>AVERAGE(I134,I140)</f>
        <v>-1.60115981</v>
      </c>
      <c r="J146" t="s">
        <v>22</v>
      </c>
      <c r="L146" s="3">
        <f>AVERAGE(L134,L140)</f>
        <v>0.80132748649999996</v>
      </c>
      <c r="M146" t="s">
        <v>22</v>
      </c>
    </row>
    <row r="147" spans="8:13">
      <c r="I147" s="3">
        <f>I146*0.842</f>
        <v>-1.34817656002</v>
      </c>
      <c r="J147" t="s">
        <v>23</v>
      </c>
      <c r="L147" s="3">
        <f>L146*0.842</f>
        <v>0.67471774363299997</v>
      </c>
      <c r="M147" t="s">
        <v>23</v>
      </c>
    </row>
    <row r="148" spans="8:13">
      <c r="I148" s="4" t="s">
        <v>24</v>
      </c>
      <c r="J148" t="s">
        <v>44</v>
      </c>
      <c r="L148" s="4" t="s">
        <v>25</v>
      </c>
      <c r="M148" t="s">
        <v>45</v>
      </c>
    </row>
    <row r="149" spans="8:13">
      <c r="I149" s="5">
        <f>I147</f>
        <v>-1.34817656002</v>
      </c>
      <c r="L149" s="5">
        <f>-L147</f>
        <v>-0.67471774363299997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BlueX</vt:lpstr>
      <vt:lpstr>BlueY</vt:lpstr>
      <vt:lpstr>RedX</vt:lpstr>
      <vt:lpstr>RedY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Colditz</dc:creator>
  <cp:lastModifiedBy>Melanie Clarke</cp:lastModifiedBy>
  <dcterms:created xsi:type="dcterms:W3CDTF">2015-07-16T15:03:26Z</dcterms:created>
  <dcterms:modified xsi:type="dcterms:W3CDTF">2016-06-23T17:17:02Z</dcterms:modified>
</cp:coreProperties>
</file>