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O\OneDrive\MyStuff\MITxPro\Module 9\"/>
    </mc:Choice>
  </mc:AlternateContent>
  <xr:revisionPtr revIDLastSave="0" documentId="8_{51308E22-A6D8-4533-B72C-FE219C8A39A8}" xr6:coauthVersionLast="47" xr6:coauthVersionMax="47" xr10:uidLastSave="{00000000-0000-0000-0000-000000000000}"/>
  <bookViews>
    <workbookView xWindow="-90" yWindow="-90" windowWidth="19380" windowHeight="10260" xr2:uid="{FF8DCF86-6C1C-4025-B467-9A9F381817F0}"/>
  </bookViews>
  <sheets>
    <sheet name="Sheet1" sheetId="1" r:id="rId1"/>
  </sheets>
  <definedNames>
    <definedName name="solver_adj" localSheetId="0" hidden="1">Sheet1!$B$2:$B$9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Sheet1!$B$18</definedName>
    <definedName name="solver_lhs10" localSheetId="0" hidden="1">Sheet1!$B$27</definedName>
    <definedName name="solver_lhs11" localSheetId="0" hidden="1">Sheet1!$B$28</definedName>
    <definedName name="solver_lhs12" localSheetId="0" hidden="1">Sheet1!$B$29</definedName>
    <definedName name="solver_lhs13" localSheetId="0" hidden="1">Sheet1!$B$30</definedName>
    <definedName name="solver_lhs14" localSheetId="0" hidden="1">Sheet1!$B$31</definedName>
    <definedName name="solver_lhs15" localSheetId="0" hidden="1">Sheet1!$B$32</definedName>
    <definedName name="solver_lhs16" localSheetId="0" hidden="1">Sheet1!$B$33</definedName>
    <definedName name="solver_lhs17" localSheetId="0" hidden="1">Sheet1!$B$34</definedName>
    <definedName name="solver_lhs18" localSheetId="0" hidden="1">Sheet1!$B$35</definedName>
    <definedName name="solver_lhs19" localSheetId="0" hidden="1">Sheet1!$B$36</definedName>
    <definedName name="solver_lhs2" localSheetId="0" hidden="1">Sheet1!$B$19</definedName>
    <definedName name="solver_lhs20" localSheetId="0" hidden="1">Sheet1!$B$37</definedName>
    <definedName name="solver_lhs21" localSheetId="0" hidden="1">Sheet1!$B$38</definedName>
    <definedName name="solver_lhs3" localSheetId="0" hidden="1">Sheet1!$B$20</definedName>
    <definedName name="solver_lhs4" localSheetId="0" hidden="1">Sheet1!$B$21</definedName>
    <definedName name="solver_lhs5" localSheetId="0" hidden="1">Sheet1!$B$22</definedName>
    <definedName name="solver_lhs6" localSheetId="0" hidden="1">Sheet1!$B$23</definedName>
    <definedName name="solver_lhs7" localSheetId="0" hidden="1">Sheet1!$B$24</definedName>
    <definedName name="solver_lhs8" localSheetId="0" hidden="1">Sheet1!$B$25</definedName>
    <definedName name="solver_lhs9" localSheetId="0" hidden="1">Sheet1!$B$26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21</definedName>
    <definedName name="solver_nwt" localSheetId="0" hidden="1">1</definedName>
    <definedName name="solver_opt" localSheetId="0" hidden="1">Sheet1!$B$14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2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3</definedName>
    <definedName name="solver_rel20" localSheetId="0" hidden="1">1</definedName>
    <definedName name="solver_rel21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Sheet1!$D$18</definedName>
    <definedName name="solver_rhs10" localSheetId="0" hidden="1">Sheet1!$D$27</definedName>
    <definedName name="solver_rhs11" localSheetId="0" hidden="1">Sheet1!$D$28</definedName>
    <definedName name="solver_rhs12" localSheetId="0" hidden="1">Sheet1!$D$29</definedName>
    <definedName name="solver_rhs13" localSheetId="0" hidden="1">Sheet1!$D$30</definedName>
    <definedName name="solver_rhs14" localSheetId="0" hidden="1">Sheet1!$D$31</definedName>
    <definedName name="solver_rhs15" localSheetId="0" hidden="1">Sheet1!$D$32</definedName>
    <definedName name="solver_rhs16" localSheetId="0" hidden="1">Sheet1!$D$33</definedName>
    <definedName name="solver_rhs17" localSheetId="0" hidden="1">Sheet1!$D$34</definedName>
    <definedName name="solver_rhs18" localSheetId="0" hidden="1">Sheet1!$D$35</definedName>
    <definedName name="solver_rhs19" localSheetId="0" hidden="1">Sheet1!$D$36</definedName>
    <definedName name="solver_rhs2" localSheetId="0" hidden="1">Sheet1!$D$19</definedName>
    <definedName name="solver_rhs20" localSheetId="0" hidden="1">Sheet1!$D$37</definedName>
    <definedName name="solver_rhs21" localSheetId="0" hidden="1">Sheet1!$D$38</definedName>
    <definedName name="solver_rhs3" localSheetId="0" hidden="1">Sheet1!$D$20</definedName>
    <definedName name="solver_rhs4" localSheetId="0" hidden="1">Sheet1!$D$21</definedName>
    <definedName name="solver_rhs5" localSheetId="0" hidden="1">Sheet1!$D$22</definedName>
    <definedName name="solver_rhs6" localSheetId="0" hidden="1">Sheet1!$D$23</definedName>
    <definedName name="solver_rhs7" localSheetId="0" hidden="1">Sheet1!$D$24</definedName>
    <definedName name="solver_rhs8" localSheetId="0" hidden="1">Sheet1!$D$25</definedName>
    <definedName name="solver_rhs9" localSheetId="0" hidden="1">Sheet1!$D$26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B37" i="1"/>
  <c r="B36" i="1"/>
  <c r="B35" i="1"/>
  <c r="B34" i="1"/>
  <c r="B33" i="1"/>
  <c r="B32" i="1"/>
  <c r="B31" i="1"/>
  <c r="B18" i="1"/>
  <c r="D14" i="1"/>
  <c r="B25" i="1"/>
  <c r="D30" i="1"/>
  <c r="B30" i="1"/>
  <c r="B29" i="1"/>
  <c r="B28" i="1"/>
  <c r="B27" i="1"/>
  <c r="B26" i="1"/>
  <c r="B22" i="1"/>
  <c r="B21" i="1"/>
  <c r="B20" i="1"/>
  <c r="B19" i="1"/>
  <c r="B14" i="1"/>
  <c r="B24" i="1"/>
  <c r="B23" i="1"/>
  <c r="B15" i="1" l="1"/>
</calcChain>
</file>

<file path=xl/sharedStrings.xml><?xml version="1.0" encoding="utf-8"?>
<sst xmlns="http://schemas.openxmlformats.org/spreadsheetml/2006/main" count="61" uniqueCount="43">
  <si>
    <t>Constraints / Cost</t>
  </si>
  <si>
    <t>Left Side</t>
  </si>
  <si>
    <t>Inequality</t>
  </si>
  <si>
    <t>Right Side</t>
  </si>
  <si>
    <t>&lt;=</t>
  </si>
  <si>
    <t>&gt;=</t>
  </si>
  <si>
    <t>Decision Variables / Mtons</t>
  </si>
  <si>
    <t>Objective Function / Total Cost of Mtons Per Supplier</t>
  </si>
  <si>
    <t>Minimize</t>
  </si>
  <si>
    <t xml:space="preserve">TOTAL MTONS: </t>
  </si>
  <si>
    <t>Total Cost =	49.50A+50B+61C+63.50D+66.50E+71F+72G+80H</t>
  </si>
  <si>
    <t>Union 50%    A + B + D + F &gt;=612.5</t>
  </si>
  <si>
    <t>Rail    A + C + G + H &lt;=650</t>
  </si>
  <si>
    <t>Truck B + D + E + F &lt;=720</t>
  </si>
  <si>
    <t>A&gt;=0</t>
  </si>
  <si>
    <t>B&gt;=0</t>
  </si>
  <si>
    <t>C&gt;=0</t>
  </si>
  <si>
    <t>D&gt;=0</t>
  </si>
  <si>
    <t>E&gt;=0</t>
  </si>
  <si>
    <t>F&gt;=0</t>
  </si>
  <si>
    <t>G &gt;=0</t>
  </si>
  <si>
    <t xml:space="preserve">H &gt;=0 </t>
  </si>
  <si>
    <t>A + B + C + D + E + F + G + H = 1225</t>
  </si>
  <si>
    <t>=</t>
  </si>
  <si>
    <t xml:space="preserve">Volatility    (15A + 16B + 18C + 20D + 21E+22F+23G+25H)/1225 &gt;=19 </t>
  </si>
  <si>
    <t>Number of suppliers</t>
  </si>
  <si>
    <t>Average Cost = Total Cost/Number of Suppliers</t>
  </si>
  <si>
    <t>A &lt;=300</t>
  </si>
  <si>
    <t>C&lt;=510</t>
  </si>
  <si>
    <t>D&lt;=655</t>
  </si>
  <si>
    <t>E&lt;=575</t>
  </si>
  <si>
    <t>F&lt;=680</t>
  </si>
  <si>
    <t>G&lt;=450</t>
  </si>
  <si>
    <t>H&lt;=490</t>
  </si>
  <si>
    <t>B&lt;=600</t>
  </si>
  <si>
    <t>A (Ashley)</t>
  </si>
  <si>
    <t>B (Bedford)</t>
  </si>
  <si>
    <t>C (Consol)</t>
  </si>
  <si>
    <t>D (Dunby)</t>
  </si>
  <si>
    <t>E (Earlam)</t>
  </si>
  <si>
    <t>F (Florence)</t>
  </si>
  <si>
    <t>G (Gaston)</t>
  </si>
  <si>
    <t>H (Hopt)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</si>
</sst>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3" fillId="0" borderId="0" xfId="0" applyFont="1"/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72EA3-93A0-4DE0-9557-4F3964EA4C82}">
  <dimension ref="A1:G38"/>
  <sheetViews>
    <sheetView tabSelected="1" zoomScale="71" zoomScaleNormal="55" workbookViewId="0">
      <selection activeCell="F26" sqref="F26"/>
    </sheetView>
  </sheetViews>
  <sheetFormatPr defaultRowHeight="16" x14ac:dyDescent="0.8"/>
  <cols>
    <col min="1" max="1" width="41.86328125" style="3" customWidth="1"/>
    <col min="2" max="2" width="42.54296875" style="3" bestFit="1" customWidth="1"/>
    <col min="3" max="4" width="13.86328125" style="3" bestFit="1" customWidth="1"/>
    <col min="5" max="16384" width="8.7265625" style="3"/>
  </cols>
  <sheetData>
    <row r="1" spans="1:7" x14ac:dyDescent="0.8">
      <c r="A1" s="1" t="s">
        <v>6</v>
      </c>
      <c r="B1" s="2"/>
    </row>
    <row r="2" spans="1:7" x14ac:dyDescent="0.8">
      <c r="A2" s="4" t="s">
        <v>35</v>
      </c>
      <c r="B2" s="5">
        <v>55</v>
      </c>
    </row>
    <row r="3" spans="1:7" x14ac:dyDescent="0.8">
      <c r="A3" s="4" t="s">
        <v>36</v>
      </c>
      <c r="B3" s="5">
        <v>600</v>
      </c>
    </row>
    <row r="4" spans="1:7" x14ac:dyDescent="0.8">
      <c r="A4" s="4" t="s">
        <v>37</v>
      </c>
      <c r="B4" s="5">
        <v>0</v>
      </c>
    </row>
    <row r="5" spans="1:7" x14ac:dyDescent="0.8">
      <c r="A5" s="4" t="s">
        <v>38</v>
      </c>
      <c r="B5" s="5">
        <v>20.000000000004334</v>
      </c>
    </row>
    <row r="6" spans="1:7" x14ac:dyDescent="0.8">
      <c r="A6" s="4" t="s">
        <v>39</v>
      </c>
      <c r="B6" s="5">
        <v>99.999999999995637</v>
      </c>
    </row>
    <row r="7" spans="1:7" x14ac:dyDescent="0.8">
      <c r="A7" s="4" t="s">
        <v>40</v>
      </c>
      <c r="B7" s="5">
        <v>0</v>
      </c>
    </row>
    <row r="8" spans="1:7" x14ac:dyDescent="0.8">
      <c r="A8" s="4" t="s">
        <v>41</v>
      </c>
      <c r="B8" s="5">
        <v>450</v>
      </c>
    </row>
    <row r="9" spans="1:7" x14ac:dyDescent="0.8">
      <c r="A9" s="4" t="s">
        <v>42</v>
      </c>
      <c r="B9" s="5">
        <v>0</v>
      </c>
    </row>
    <row r="10" spans="1:7" ht="16.75" thickBot="1" x14ac:dyDescent="0.95">
      <c r="A10" s="6" t="s">
        <v>9</v>
      </c>
      <c r="B10" s="7">
        <v>1225</v>
      </c>
    </row>
    <row r="11" spans="1:7" x14ac:dyDescent="0.8">
      <c r="B11" s="8"/>
    </row>
    <row r="12" spans="1:7" ht="32" x14ac:dyDescent="0.8">
      <c r="A12" s="9" t="s">
        <v>7</v>
      </c>
      <c r="B12" s="10"/>
      <c r="C12" s="11"/>
      <c r="D12" s="11"/>
      <c r="E12" s="11"/>
      <c r="F12" s="11"/>
      <c r="G12" s="11"/>
    </row>
    <row r="13" spans="1:7" x14ac:dyDescent="0.8">
      <c r="A13" s="9" t="s">
        <v>8</v>
      </c>
      <c r="B13" s="10"/>
      <c r="C13" s="11"/>
      <c r="D13" s="11"/>
      <c r="E13" s="11"/>
      <c r="F13" s="11"/>
      <c r="G13" s="11"/>
    </row>
    <row r="14" spans="1:7" ht="48" x14ac:dyDescent="0.8">
      <c r="A14" s="11" t="s">
        <v>10</v>
      </c>
      <c r="B14" s="10">
        <f>49.5*B2 +50*B3 +61*B4+63.5*B5+66.5*B6+71*B7+72*B8+80*B9</f>
        <v>73042.499999999985</v>
      </c>
      <c r="C14" s="11" t="s">
        <v>25</v>
      </c>
      <c r="D14" s="11">
        <f>IF(B2&gt;0, 1, 0) +IF(B3&gt;0, 1, 0) +IF(B4&gt;0, 1, 0) +IF(B5&gt;0, 1, 0) +IF(B6&gt;0, 1, 0)+IF(B7&gt;0, 1, 0) +IF(B8&gt;0, 1, 0) +IF(B9&gt;0, 1, 0)</f>
        <v>5</v>
      </c>
      <c r="E14" s="11"/>
      <c r="F14" s="11"/>
    </row>
    <row r="15" spans="1:7" ht="32" x14ac:dyDescent="0.8">
      <c r="A15" s="11" t="s">
        <v>26</v>
      </c>
      <c r="B15" s="10">
        <f>B14/D14</f>
        <v>14608.499999999996</v>
      </c>
      <c r="C15" s="11"/>
      <c r="D15" s="11"/>
      <c r="E15" s="11"/>
      <c r="F15" s="11"/>
      <c r="G15" s="11"/>
    </row>
    <row r="16" spans="1:7" x14ac:dyDescent="0.8">
      <c r="A16" s="11"/>
      <c r="B16" s="11"/>
      <c r="C16" s="11"/>
      <c r="D16" s="11"/>
      <c r="E16" s="11"/>
      <c r="F16" s="11"/>
      <c r="G16" s="11"/>
    </row>
    <row r="17" spans="1:4" x14ac:dyDescent="0.8">
      <c r="A17" s="9" t="s">
        <v>0</v>
      </c>
      <c r="B17" s="9" t="s">
        <v>1</v>
      </c>
      <c r="C17" s="9" t="s">
        <v>2</v>
      </c>
      <c r="D17" s="9" t="s">
        <v>3</v>
      </c>
    </row>
    <row r="18" spans="1:4" ht="32" x14ac:dyDescent="0.8">
      <c r="A18" s="12" t="s">
        <v>24</v>
      </c>
      <c r="B18" s="10">
        <f>(15*B2 + 16*B3+18*B4+20*B5+21*B6 +22*B7+23*B8 +25*B9)/B10</f>
        <v>18.999999999999996</v>
      </c>
      <c r="C18" s="10" t="s">
        <v>5</v>
      </c>
      <c r="D18" s="10">
        <v>19</v>
      </c>
    </row>
    <row r="19" spans="1:4" x14ac:dyDescent="0.8">
      <c r="A19" s="12" t="s">
        <v>11</v>
      </c>
      <c r="B19" s="10">
        <f>B2+B3+B5+B7</f>
        <v>675.00000000000432</v>
      </c>
      <c r="C19" s="10" t="s">
        <v>5</v>
      </c>
      <c r="D19" s="10">
        <v>612.5</v>
      </c>
    </row>
    <row r="20" spans="1:4" x14ac:dyDescent="0.8">
      <c r="A20" s="12" t="s">
        <v>12</v>
      </c>
      <c r="B20" s="10">
        <f>B2+B4+B8+B9</f>
        <v>505</v>
      </c>
      <c r="C20" s="10" t="s">
        <v>4</v>
      </c>
      <c r="D20" s="10">
        <v>650</v>
      </c>
    </row>
    <row r="21" spans="1:4" x14ac:dyDescent="0.8">
      <c r="A21" s="12" t="s">
        <v>13</v>
      </c>
      <c r="B21" s="10">
        <f>B3+B5+B6+B7</f>
        <v>720</v>
      </c>
      <c r="C21" s="10" t="s">
        <v>4</v>
      </c>
      <c r="D21" s="10">
        <v>720</v>
      </c>
    </row>
    <row r="22" spans="1:4" x14ac:dyDescent="0.8">
      <c r="A22" s="12" t="s">
        <v>14</v>
      </c>
      <c r="B22" s="10">
        <f t="shared" ref="B22:B29" si="0">B2</f>
        <v>55</v>
      </c>
      <c r="C22" s="10" t="s">
        <v>5</v>
      </c>
      <c r="D22" s="10">
        <v>0</v>
      </c>
    </row>
    <row r="23" spans="1:4" x14ac:dyDescent="0.8">
      <c r="A23" s="12" t="s">
        <v>15</v>
      </c>
      <c r="B23" s="10">
        <f t="shared" si="0"/>
        <v>600</v>
      </c>
      <c r="C23" s="10" t="s">
        <v>5</v>
      </c>
      <c r="D23" s="10">
        <v>0</v>
      </c>
    </row>
    <row r="24" spans="1:4" x14ac:dyDescent="0.8">
      <c r="A24" s="12" t="s">
        <v>16</v>
      </c>
      <c r="B24" s="10">
        <f t="shared" si="0"/>
        <v>0</v>
      </c>
      <c r="C24" s="10" t="s">
        <v>5</v>
      </c>
      <c r="D24" s="10">
        <v>0</v>
      </c>
    </row>
    <row r="25" spans="1:4" x14ac:dyDescent="0.8">
      <c r="A25" s="12" t="s">
        <v>17</v>
      </c>
      <c r="B25" s="11">
        <f t="shared" si="0"/>
        <v>20.000000000004334</v>
      </c>
      <c r="C25" s="10" t="s">
        <v>5</v>
      </c>
      <c r="D25" s="10">
        <v>0</v>
      </c>
    </row>
    <row r="26" spans="1:4" x14ac:dyDescent="0.8">
      <c r="A26" s="12" t="s">
        <v>18</v>
      </c>
      <c r="B26" s="10">
        <f t="shared" si="0"/>
        <v>99.999999999995637</v>
      </c>
      <c r="C26" s="10" t="s">
        <v>5</v>
      </c>
      <c r="D26" s="10">
        <v>0</v>
      </c>
    </row>
    <row r="27" spans="1:4" x14ac:dyDescent="0.8">
      <c r="A27" s="12" t="s">
        <v>19</v>
      </c>
      <c r="B27" s="10">
        <f t="shared" si="0"/>
        <v>0</v>
      </c>
      <c r="C27" s="10" t="s">
        <v>5</v>
      </c>
      <c r="D27" s="10">
        <v>0</v>
      </c>
    </row>
    <row r="28" spans="1:4" x14ac:dyDescent="0.8">
      <c r="A28" s="12" t="s">
        <v>20</v>
      </c>
      <c r="B28" s="10">
        <f t="shared" si="0"/>
        <v>450</v>
      </c>
      <c r="C28" s="10" t="s">
        <v>5</v>
      </c>
      <c r="D28" s="10">
        <v>0</v>
      </c>
    </row>
    <row r="29" spans="1:4" x14ac:dyDescent="0.8">
      <c r="A29" s="12" t="s">
        <v>21</v>
      </c>
      <c r="B29" s="10">
        <f t="shared" si="0"/>
        <v>0</v>
      </c>
      <c r="C29" s="10" t="s">
        <v>5</v>
      </c>
      <c r="D29" s="10">
        <v>0</v>
      </c>
    </row>
    <row r="30" spans="1:4" x14ac:dyDescent="0.8">
      <c r="A30" s="12" t="s">
        <v>22</v>
      </c>
      <c r="B30" s="10">
        <f>SUM(B2:B9)</f>
        <v>1225</v>
      </c>
      <c r="C30" s="10" t="s">
        <v>23</v>
      </c>
      <c r="D30" s="10">
        <f>B10</f>
        <v>1225</v>
      </c>
    </row>
    <row r="31" spans="1:4" x14ac:dyDescent="0.8">
      <c r="A31" s="12" t="s">
        <v>27</v>
      </c>
      <c r="B31" s="10">
        <f t="shared" ref="B31:B38" si="1">B2</f>
        <v>55</v>
      </c>
      <c r="C31" s="10" t="s">
        <v>4</v>
      </c>
      <c r="D31" s="10">
        <v>300</v>
      </c>
    </row>
    <row r="32" spans="1:4" x14ac:dyDescent="0.8">
      <c r="A32" s="12" t="s">
        <v>34</v>
      </c>
      <c r="B32" s="3">
        <f t="shared" si="1"/>
        <v>600</v>
      </c>
      <c r="C32" s="10" t="s">
        <v>4</v>
      </c>
      <c r="D32" s="10">
        <v>600</v>
      </c>
    </row>
    <row r="33" spans="1:4" x14ac:dyDescent="0.8">
      <c r="A33" s="12" t="s">
        <v>28</v>
      </c>
      <c r="B33" s="3">
        <f t="shared" si="1"/>
        <v>0</v>
      </c>
      <c r="C33" s="10" t="s">
        <v>4</v>
      </c>
      <c r="D33" s="10">
        <v>510</v>
      </c>
    </row>
    <row r="34" spans="1:4" x14ac:dyDescent="0.8">
      <c r="A34" s="12" t="s">
        <v>29</v>
      </c>
      <c r="B34" s="3">
        <f t="shared" si="1"/>
        <v>20.000000000004334</v>
      </c>
      <c r="C34" s="10" t="s">
        <v>4</v>
      </c>
      <c r="D34" s="10">
        <v>655</v>
      </c>
    </row>
    <row r="35" spans="1:4" x14ac:dyDescent="0.8">
      <c r="A35" s="12" t="s">
        <v>30</v>
      </c>
      <c r="B35" s="3">
        <f t="shared" si="1"/>
        <v>99.999999999995637</v>
      </c>
      <c r="C35" s="10" t="s">
        <v>4</v>
      </c>
      <c r="D35" s="10">
        <v>575</v>
      </c>
    </row>
    <row r="36" spans="1:4" x14ac:dyDescent="0.8">
      <c r="A36" s="12" t="s">
        <v>31</v>
      </c>
      <c r="B36" s="3">
        <f t="shared" si="1"/>
        <v>0</v>
      </c>
      <c r="C36" s="10" t="s">
        <v>4</v>
      </c>
      <c r="D36" s="10">
        <v>680</v>
      </c>
    </row>
    <row r="37" spans="1:4" x14ac:dyDescent="0.8">
      <c r="A37" s="12" t="s">
        <v>32</v>
      </c>
      <c r="B37" s="3">
        <f t="shared" si="1"/>
        <v>450</v>
      </c>
      <c r="C37" s="10" t="s">
        <v>4</v>
      </c>
      <c r="D37" s="10">
        <v>450</v>
      </c>
    </row>
    <row r="38" spans="1:4" x14ac:dyDescent="0.8">
      <c r="A38" s="12" t="s">
        <v>33</v>
      </c>
      <c r="B38" s="3">
        <f t="shared" si="1"/>
        <v>0</v>
      </c>
      <c r="C38" s="10" t="s">
        <v>4</v>
      </c>
      <c r="D38" s="10">
        <v>490</v>
      </c>
    </row>
  </sheetData>
  <phoneticPr fontId="1" type="noConversion"/>
  <pageMargins left="0.7" right="0.7" top="0.75" bottom="0.75" header="0.3" footer="0.3"/>
  <ignoredErrors>
    <ignoredError sqref="B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DGenao</dc:creator>
  <cp:lastModifiedBy>Sara Osama</cp:lastModifiedBy>
  <dcterms:created xsi:type="dcterms:W3CDTF">2022-12-12T18:51:56Z</dcterms:created>
  <dcterms:modified xsi:type="dcterms:W3CDTF">2025-01-01T19:45:40Z</dcterms:modified>
</cp:coreProperties>
</file>