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risk-my.sharepoint.com/personal/rgrote_freightwaves_com/Documents/"/>
    </mc:Choice>
  </mc:AlternateContent>
  <xr:revisionPtr revIDLastSave="396" documentId="8_{EFCEF33C-F633-4C30-AC08-A44A0820F2F6}" xr6:coauthVersionLast="47" xr6:coauthVersionMax="47" xr10:uidLastSave="{95D79B88-CA01-4B5A-8490-1B6EE9809971}"/>
  <bookViews>
    <workbookView xWindow="11424" yWindow="0" windowWidth="11712" windowHeight="12336" tabRatio="820" firstSheet="1" activeTab="2" xr2:uid="{3DA5B3A9-571A-4CBC-9992-CDF9BD50DCDF}"/>
  </bookViews>
  <sheets>
    <sheet name="Target_DCs" sheetId="2" r:id="rId1"/>
    <sheet name="Index_Weights" sheetId="3" r:id="rId2"/>
    <sheet name="Index_Composite" sheetId="1" r:id="rId3"/>
    <sheet name="Index_LMI.TPCP" sheetId="7" r:id="rId4"/>
    <sheet name="Index_LMI.TPUT" sheetId="9" r:id="rId5"/>
    <sheet name="Index_VCRPM1.USA" sheetId="10" r:id="rId6"/>
    <sheet name="Index_OTVI" sheetId="12" r:id="rId7"/>
    <sheet name="Index_OTRI" sheetId="13" r:id="rId8"/>
  </sheets>
  <definedNames>
    <definedName name="_xlnm._FilterDatabase" localSheetId="0" hidden="1">Target_DCs!$A$1:$D$1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D2" i="1"/>
  <c r="E2" i="1"/>
  <c r="F2" i="1"/>
  <c r="G2" i="1"/>
  <c r="H2" i="1"/>
  <c r="C2" i="1"/>
  <c r="C3" i="13"/>
  <c r="D3" i="13"/>
  <c r="E3" i="13"/>
  <c r="F3" i="13"/>
  <c r="G3" i="13"/>
  <c r="H3" i="13"/>
  <c r="C4" i="13"/>
  <c r="D4" i="13"/>
  <c r="E4" i="13"/>
  <c r="F4" i="13"/>
  <c r="G4" i="13"/>
  <c r="H4" i="13"/>
  <c r="C5" i="13"/>
  <c r="D5" i="13"/>
  <c r="E5" i="13"/>
  <c r="F5" i="13"/>
  <c r="G5" i="13"/>
  <c r="H5" i="13"/>
  <c r="C6" i="13"/>
  <c r="D6" i="13"/>
  <c r="E6" i="13"/>
  <c r="F6" i="13"/>
  <c r="G6" i="13"/>
  <c r="H6" i="13"/>
  <c r="C7" i="13"/>
  <c r="D7" i="13"/>
  <c r="E7" i="13"/>
  <c r="F7" i="13"/>
  <c r="G7" i="13"/>
  <c r="H7" i="13"/>
  <c r="C8" i="13"/>
  <c r="D8" i="13"/>
  <c r="E8" i="13"/>
  <c r="F8" i="13"/>
  <c r="G8" i="13"/>
  <c r="H8" i="13"/>
  <c r="C9" i="13"/>
  <c r="D9" i="13"/>
  <c r="E9" i="13"/>
  <c r="F9" i="13"/>
  <c r="G9" i="13"/>
  <c r="H9" i="13"/>
  <c r="C10" i="13"/>
  <c r="D10" i="13"/>
  <c r="E10" i="13"/>
  <c r="F10" i="13"/>
  <c r="G10" i="13"/>
  <c r="H10" i="13"/>
  <c r="C11" i="13"/>
  <c r="D11" i="13"/>
  <c r="E11" i="13"/>
  <c r="F11" i="13"/>
  <c r="G11" i="13"/>
  <c r="H11" i="13"/>
  <c r="C12" i="13"/>
  <c r="D12" i="13"/>
  <c r="E12" i="13"/>
  <c r="F12" i="13"/>
  <c r="G12" i="13"/>
  <c r="H12" i="13"/>
  <c r="C13" i="13"/>
  <c r="D13" i="13"/>
  <c r="E13" i="13"/>
  <c r="F13" i="13"/>
  <c r="G13" i="13"/>
  <c r="H13" i="13"/>
  <c r="C14" i="13"/>
  <c r="D14" i="13"/>
  <c r="E14" i="13"/>
  <c r="F14" i="13"/>
  <c r="G14" i="13"/>
  <c r="H14" i="13"/>
  <c r="C15" i="13"/>
  <c r="D15" i="13"/>
  <c r="E15" i="13"/>
  <c r="F15" i="13"/>
  <c r="G15" i="13"/>
  <c r="H15" i="13"/>
  <c r="C16" i="13"/>
  <c r="D16" i="13"/>
  <c r="E16" i="13"/>
  <c r="F16" i="13"/>
  <c r="G16" i="13"/>
  <c r="H16" i="13"/>
  <c r="C17" i="13"/>
  <c r="D17" i="13"/>
  <c r="E17" i="13"/>
  <c r="F17" i="13"/>
  <c r="G17" i="13"/>
  <c r="H17" i="13"/>
  <c r="C18" i="13"/>
  <c r="D18" i="13"/>
  <c r="E18" i="13"/>
  <c r="F18" i="13"/>
  <c r="G18" i="13"/>
  <c r="H18" i="13"/>
  <c r="C19" i="13"/>
  <c r="D19" i="13"/>
  <c r="E19" i="13"/>
  <c r="F19" i="13"/>
  <c r="G19" i="13"/>
  <c r="H19" i="13"/>
  <c r="C20" i="13"/>
  <c r="D20" i="13"/>
  <c r="E20" i="13"/>
  <c r="F20" i="13"/>
  <c r="G20" i="13"/>
  <c r="H20" i="13"/>
  <c r="C21" i="13"/>
  <c r="D21" i="13"/>
  <c r="E21" i="13"/>
  <c r="F21" i="13"/>
  <c r="G21" i="13"/>
  <c r="H21" i="13"/>
  <c r="C22" i="13"/>
  <c r="D22" i="13"/>
  <c r="E22" i="13"/>
  <c r="F22" i="13"/>
  <c r="G22" i="13"/>
  <c r="H22" i="13"/>
  <c r="C23" i="13"/>
  <c r="D23" i="13"/>
  <c r="E23" i="13"/>
  <c r="F23" i="13"/>
  <c r="G23" i="13"/>
  <c r="H23" i="13"/>
  <c r="C24" i="13"/>
  <c r="D24" i="13"/>
  <c r="E24" i="13"/>
  <c r="F24" i="13"/>
  <c r="G24" i="13"/>
  <c r="H24" i="13"/>
  <c r="C25" i="13"/>
  <c r="D25" i="13"/>
  <c r="E25" i="13"/>
  <c r="F25" i="13"/>
  <c r="G25" i="13"/>
  <c r="H25" i="13"/>
  <c r="C26" i="13"/>
  <c r="D26" i="13"/>
  <c r="E26" i="13"/>
  <c r="F26" i="13"/>
  <c r="G26" i="13"/>
  <c r="H26" i="13"/>
  <c r="C27" i="13"/>
  <c r="D27" i="13"/>
  <c r="E27" i="13"/>
  <c r="F27" i="13"/>
  <c r="G27" i="13"/>
  <c r="H27" i="13"/>
  <c r="C28" i="13"/>
  <c r="D28" i="13"/>
  <c r="E28" i="13"/>
  <c r="F28" i="13"/>
  <c r="G28" i="13"/>
  <c r="H28" i="13"/>
  <c r="C29" i="13"/>
  <c r="D29" i="13"/>
  <c r="E29" i="13"/>
  <c r="F29" i="13"/>
  <c r="G29" i="13"/>
  <c r="H29" i="13"/>
  <c r="C30" i="13"/>
  <c r="D30" i="13"/>
  <c r="E30" i="13"/>
  <c r="F30" i="13"/>
  <c r="G30" i="13"/>
  <c r="H30" i="13"/>
  <c r="C31" i="13"/>
  <c r="D31" i="13"/>
  <c r="E31" i="13"/>
  <c r="F31" i="13"/>
  <c r="G31" i="13"/>
  <c r="H31" i="13"/>
  <c r="C32" i="13"/>
  <c r="D32" i="13"/>
  <c r="E32" i="13"/>
  <c r="F32" i="13"/>
  <c r="G32" i="13"/>
  <c r="H32" i="13"/>
  <c r="C33" i="13"/>
  <c r="D33" i="13"/>
  <c r="E33" i="13"/>
  <c r="F33" i="13"/>
  <c r="G33" i="13"/>
  <c r="H33" i="13"/>
  <c r="C34" i="13"/>
  <c r="D34" i="13"/>
  <c r="E34" i="13"/>
  <c r="F34" i="13"/>
  <c r="G34" i="13"/>
  <c r="H34" i="13"/>
  <c r="C35" i="13"/>
  <c r="D35" i="13"/>
  <c r="E35" i="13"/>
  <c r="F35" i="13"/>
  <c r="G35" i="13"/>
  <c r="H35" i="13"/>
  <c r="D2" i="13"/>
  <c r="E2" i="13"/>
  <c r="F2" i="13"/>
  <c r="G2" i="13"/>
  <c r="H2" i="13"/>
  <c r="C2" i="13"/>
  <c r="C3" i="12"/>
  <c r="D3" i="12"/>
  <c r="E3" i="12"/>
  <c r="F3" i="12"/>
  <c r="G3" i="12"/>
  <c r="H3" i="12"/>
  <c r="C4" i="12"/>
  <c r="D4" i="12"/>
  <c r="E4" i="12"/>
  <c r="F4" i="12"/>
  <c r="G4" i="12"/>
  <c r="H4" i="12"/>
  <c r="C5" i="12"/>
  <c r="D5" i="12"/>
  <c r="E5" i="12"/>
  <c r="F5" i="12"/>
  <c r="G5" i="12"/>
  <c r="H5" i="12"/>
  <c r="C6" i="12"/>
  <c r="D6" i="12"/>
  <c r="E6" i="12"/>
  <c r="F6" i="12"/>
  <c r="G6" i="12"/>
  <c r="H6" i="12"/>
  <c r="C7" i="12"/>
  <c r="D7" i="12"/>
  <c r="E7" i="12"/>
  <c r="F7" i="12"/>
  <c r="G7" i="12"/>
  <c r="H7" i="12"/>
  <c r="C8" i="12"/>
  <c r="D8" i="12"/>
  <c r="E8" i="12"/>
  <c r="F8" i="12"/>
  <c r="G8" i="12"/>
  <c r="H8" i="12"/>
  <c r="C9" i="12"/>
  <c r="D9" i="12"/>
  <c r="E9" i="12"/>
  <c r="F9" i="12"/>
  <c r="G9" i="12"/>
  <c r="H9" i="12"/>
  <c r="C10" i="12"/>
  <c r="D10" i="12"/>
  <c r="E10" i="12"/>
  <c r="F10" i="12"/>
  <c r="G10" i="12"/>
  <c r="H10" i="12"/>
  <c r="C11" i="12"/>
  <c r="D11" i="12"/>
  <c r="E11" i="12"/>
  <c r="F11" i="12"/>
  <c r="G11" i="12"/>
  <c r="H11" i="12"/>
  <c r="C12" i="12"/>
  <c r="D12" i="12"/>
  <c r="E12" i="12"/>
  <c r="F12" i="12"/>
  <c r="G12" i="12"/>
  <c r="H12" i="12"/>
  <c r="C13" i="12"/>
  <c r="D13" i="12"/>
  <c r="E13" i="12"/>
  <c r="F13" i="12"/>
  <c r="G13" i="12"/>
  <c r="H13" i="12"/>
  <c r="C14" i="12"/>
  <c r="D14" i="12"/>
  <c r="E14" i="12"/>
  <c r="F14" i="12"/>
  <c r="G14" i="12"/>
  <c r="H14" i="12"/>
  <c r="C15" i="12"/>
  <c r="D15" i="12"/>
  <c r="E15" i="12"/>
  <c r="F15" i="12"/>
  <c r="G15" i="12"/>
  <c r="H15" i="12"/>
  <c r="C16" i="12"/>
  <c r="D16" i="12"/>
  <c r="E16" i="12"/>
  <c r="F16" i="12"/>
  <c r="G16" i="12"/>
  <c r="H16" i="12"/>
  <c r="C17" i="12"/>
  <c r="D17" i="12"/>
  <c r="E17" i="12"/>
  <c r="F17" i="12"/>
  <c r="G17" i="12"/>
  <c r="H17" i="12"/>
  <c r="C18" i="12"/>
  <c r="D18" i="12"/>
  <c r="E18" i="12"/>
  <c r="F18" i="12"/>
  <c r="G18" i="12"/>
  <c r="H18" i="12"/>
  <c r="C19" i="12"/>
  <c r="D19" i="12"/>
  <c r="E19" i="12"/>
  <c r="F19" i="12"/>
  <c r="G19" i="12"/>
  <c r="H19" i="12"/>
  <c r="C20" i="12"/>
  <c r="D20" i="12"/>
  <c r="E20" i="12"/>
  <c r="F20" i="12"/>
  <c r="G20" i="12"/>
  <c r="H20" i="12"/>
  <c r="C21" i="12"/>
  <c r="D21" i="12"/>
  <c r="E21" i="12"/>
  <c r="F21" i="12"/>
  <c r="G21" i="12"/>
  <c r="H21" i="12"/>
  <c r="C22" i="12"/>
  <c r="D22" i="12"/>
  <c r="E22" i="12"/>
  <c r="F22" i="12"/>
  <c r="G22" i="12"/>
  <c r="H22" i="12"/>
  <c r="C23" i="12"/>
  <c r="D23" i="12"/>
  <c r="E23" i="12"/>
  <c r="F23" i="12"/>
  <c r="G23" i="12"/>
  <c r="H23" i="12"/>
  <c r="C24" i="12"/>
  <c r="D24" i="12"/>
  <c r="E24" i="12"/>
  <c r="F24" i="12"/>
  <c r="G24" i="12"/>
  <c r="H24" i="12"/>
  <c r="C25" i="12"/>
  <c r="D25" i="12"/>
  <c r="E25" i="12"/>
  <c r="F25" i="12"/>
  <c r="G25" i="12"/>
  <c r="H25" i="12"/>
  <c r="C26" i="12"/>
  <c r="D26" i="12"/>
  <c r="E26" i="12"/>
  <c r="F26" i="12"/>
  <c r="G26" i="12"/>
  <c r="H26" i="12"/>
  <c r="C27" i="12"/>
  <c r="D27" i="12"/>
  <c r="E27" i="12"/>
  <c r="F27" i="12"/>
  <c r="G27" i="12"/>
  <c r="H27" i="12"/>
  <c r="C28" i="12"/>
  <c r="D28" i="12"/>
  <c r="E28" i="12"/>
  <c r="F28" i="12"/>
  <c r="G28" i="12"/>
  <c r="H28" i="12"/>
  <c r="C29" i="12"/>
  <c r="D29" i="12"/>
  <c r="E29" i="12"/>
  <c r="F29" i="12"/>
  <c r="G29" i="12"/>
  <c r="H29" i="12"/>
  <c r="C30" i="12"/>
  <c r="D30" i="12"/>
  <c r="E30" i="12"/>
  <c r="F30" i="12"/>
  <c r="G30" i="12"/>
  <c r="H30" i="12"/>
  <c r="C31" i="12"/>
  <c r="D31" i="12"/>
  <c r="E31" i="12"/>
  <c r="F31" i="12"/>
  <c r="G31" i="12"/>
  <c r="H31" i="12"/>
  <c r="C32" i="12"/>
  <c r="D32" i="12"/>
  <c r="E32" i="12"/>
  <c r="F32" i="12"/>
  <c r="G32" i="12"/>
  <c r="H32" i="12"/>
  <c r="C33" i="12"/>
  <c r="D33" i="12"/>
  <c r="E33" i="12"/>
  <c r="F33" i="12"/>
  <c r="G33" i="12"/>
  <c r="H33" i="12"/>
  <c r="C34" i="12"/>
  <c r="D34" i="12"/>
  <c r="E34" i="12"/>
  <c r="F34" i="12"/>
  <c r="G34" i="12"/>
  <c r="H34" i="12"/>
  <c r="C35" i="12"/>
  <c r="D35" i="12"/>
  <c r="E35" i="12"/>
  <c r="F35" i="12"/>
  <c r="G35" i="12"/>
  <c r="H35" i="12"/>
  <c r="D2" i="12"/>
  <c r="E2" i="12"/>
  <c r="F2" i="12"/>
  <c r="G2" i="12"/>
  <c r="H2" i="12"/>
  <c r="C2" i="12"/>
  <c r="C3" i="10"/>
  <c r="D3" i="10"/>
  <c r="E3" i="10"/>
  <c r="F3" i="10"/>
  <c r="G3" i="10"/>
  <c r="H3" i="10"/>
  <c r="C4" i="10"/>
  <c r="D4" i="10"/>
  <c r="E4" i="10"/>
  <c r="F4" i="10"/>
  <c r="G4" i="10"/>
  <c r="H4" i="10"/>
  <c r="C5" i="10"/>
  <c r="D5" i="10"/>
  <c r="E5" i="10"/>
  <c r="F5" i="10"/>
  <c r="G5" i="10"/>
  <c r="H5" i="10"/>
  <c r="C6" i="10"/>
  <c r="D6" i="10"/>
  <c r="E6" i="10"/>
  <c r="F6" i="10"/>
  <c r="G6" i="10"/>
  <c r="H6" i="10"/>
  <c r="C7" i="10"/>
  <c r="D7" i="10"/>
  <c r="E7" i="10"/>
  <c r="F7" i="10"/>
  <c r="G7" i="10"/>
  <c r="H7" i="10"/>
  <c r="C8" i="10"/>
  <c r="D8" i="10"/>
  <c r="E8" i="10"/>
  <c r="F8" i="10"/>
  <c r="G8" i="10"/>
  <c r="H8" i="10"/>
  <c r="C9" i="10"/>
  <c r="D9" i="10"/>
  <c r="E9" i="10"/>
  <c r="F9" i="10"/>
  <c r="G9" i="10"/>
  <c r="H9" i="10"/>
  <c r="C10" i="10"/>
  <c r="D10" i="10"/>
  <c r="E10" i="10"/>
  <c r="F10" i="10"/>
  <c r="G10" i="10"/>
  <c r="H10" i="10"/>
  <c r="C11" i="10"/>
  <c r="D11" i="10"/>
  <c r="E11" i="10"/>
  <c r="F11" i="10"/>
  <c r="G11" i="10"/>
  <c r="H11" i="10"/>
  <c r="C12" i="10"/>
  <c r="D12" i="10"/>
  <c r="E12" i="10"/>
  <c r="F12" i="10"/>
  <c r="G12" i="10"/>
  <c r="H12" i="10"/>
  <c r="C13" i="10"/>
  <c r="D13" i="10"/>
  <c r="E13" i="10"/>
  <c r="F13" i="10"/>
  <c r="G13" i="10"/>
  <c r="H13" i="10"/>
  <c r="C14" i="10"/>
  <c r="D14" i="10"/>
  <c r="E14" i="10"/>
  <c r="F14" i="10"/>
  <c r="G14" i="10"/>
  <c r="H14" i="10"/>
  <c r="C15" i="10"/>
  <c r="D15" i="10"/>
  <c r="E15" i="10"/>
  <c r="F15" i="10"/>
  <c r="G15" i="10"/>
  <c r="H15" i="10"/>
  <c r="C16" i="10"/>
  <c r="D16" i="10"/>
  <c r="E16" i="10"/>
  <c r="F16" i="10"/>
  <c r="G16" i="10"/>
  <c r="H16" i="10"/>
  <c r="C17" i="10"/>
  <c r="D17" i="10"/>
  <c r="E17" i="10"/>
  <c r="F17" i="10"/>
  <c r="G17" i="10"/>
  <c r="H17" i="10"/>
  <c r="C18" i="10"/>
  <c r="D18" i="10"/>
  <c r="E18" i="10"/>
  <c r="F18" i="10"/>
  <c r="G18" i="10"/>
  <c r="H18" i="10"/>
  <c r="C19" i="10"/>
  <c r="D19" i="10"/>
  <c r="E19" i="10"/>
  <c r="F19" i="10"/>
  <c r="G19" i="10"/>
  <c r="H19" i="10"/>
  <c r="C20" i="10"/>
  <c r="D20" i="10"/>
  <c r="E20" i="10"/>
  <c r="F20" i="10"/>
  <c r="G20" i="10"/>
  <c r="H20" i="10"/>
  <c r="C21" i="10"/>
  <c r="D21" i="10"/>
  <c r="E21" i="10"/>
  <c r="F21" i="10"/>
  <c r="G21" i="10"/>
  <c r="H21" i="10"/>
  <c r="C22" i="10"/>
  <c r="D22" i="10"/>
  <c r="E22" i="10"/>
  <c r="F22" i="10"/>
  <c r="G22" i="10"/>
  <c r="H22" i="10"/>
  <c r="C23" i="10"/>
  <c r="D23" i="10"/>
  <c r="E23" i="10"/>
  <c r="F23" i="10"/>
  <c r="G23" i="10"/>
  <c r="H23" i="10"/>
  <c r="C24" i="10"/>
  <c r="D24" i="10"/>
  <c r="E24" i="10"/>
  <c r="F24" i="10"/>
  <c r="G24" i="10"/>
  <c r="H24" i="10"/>
  <c r="C25" i="10"/>
  <c r="D25" i="10"/>
  <c r="E25" i="10"/>
  <c r="F25" i="10"/>
  <c r="G25" i="10"/>
  <c r="H25" i="10"/>
  <c r="C26" i="10"/>
  <c r="D26" i="10"/>
  <c r="E26" i="10"/>
  <c r="F26" i="10"/>
  <c r="G26" i="10"/>
  <c r="H26" i="10"/>
  <c r="C27" i="10"/>
  <c r="D27" i="10"/>
  <c r="E27" i="10"/>
  <c r="F27" i="10"/>
  <c r="G27" i="10"/>
  <c r="H27" i="10"/>
  <c r="C28" i="10"/>
  <c r="D28" i="10"/>
  <c r="E28" i="10"/>
  <c r="F28" i="10"/>
  <c r="G28" i="10"/>
  <c r="H28" i="10"/>
  <c r="C29" i="10"/>
  <c r="D29" i="10"/>
  <c r="E29" i="10"/>
  <c r="F29" i="10"/>
  <c r="G29" i="10"/>
  <c r="H29" i="10"/>
  <c r="C30" i="10"/>
  <c r="D30" i="10"/>
  <c r="E30" i="10"/>
  <c r="F30" i="10"/>
  <c r="G30" i="10"/>
  <c r="H30" i="10"/>
  <c r="C31" i="10"/>
  <c r="D31" i="10"/>
  <c r="E31" i="10"/>
  <c r="F31" i="10"/>
  <c r="G31" i="10"/>
  <c r="H31" i="10"/>
  <c r="C32" i="10"/>
  <c r="D32" i="10"/>
  <c r="E32" i="10"/>
  <c r="F32" i="10"/>
  <c r="G32" i="10"/>
  <c r="H32" i="10"/>
  <c r="C33" i="10"/>
  <c r="D33" i="10"/>
  <c r="E33" i="10"/>
  <c r="F33" i="10"/>
  <c r="G33" i="10"/>
  <c r="H33" i="10"/>
  <c r="C34" i="10"/>
  <c r="D34" i="10"/>
  <c r="E34" i="10"/>
  <c r="F34" i="10"/>
  <c r="G34" i="10"/>
  <c r="H34" i="10"/>
  <c r="C35" i="10"/>
  <c r="D35" i="10"/>
  <c r="E35" i="10"/>
  <c r="F35" i="10"/>
  <c r="G35" i="10"/>
  <c r="H35" i="10"/>
  <c r="D2" i="10"/>
  <c r="E2" i="10"/>
  <c r="F2" i="10"/>
  <c r="G2" i="10"/>
  <c r="H2" i="10"/>
  <c r="C2" i="10"/>
  <c r="C3" i="9"/>
  <c r="D3" i="9"/>
  <c r="E3" i="9"/>
  <c r="F3" i="9"/>
  <c r="G3" i="9"/>
  <c r="H3" i="9"/>
  <c r="C4" i="9"/>
  <c r="D4" i="9"/>
  <c r="E4" i="9"/>
  <c r="F4" i="9"/>
  <c r="G4" i="9"/>
  <c r="H4" i="9"/>
  <c r="C5" i="9"/>
  <c r="D5" i="9"/>
  <c r="E5" i="9"/>
  <c r="F5" i="9"/>
  <c r="G5" i="9"/>
  <c r="H5" i="9"/>
  <c r="C6" i="9"/>
  <c r="D6" i="9"/>
  <c r="E6" i="9"/>
  <c r="F6" i="9"/>
  <c r="G6" i="9"/>
  <c r="H6" i="9"/>
  <c r="C7" i="9"/>
  <c r="D7" i="9"/>
  <c r="E7" i="9"/>
  <c r="F7" i="9"/>
  <c r="G7" i="9"/>
  <c r="H7" i="9"/>
  <c r="C8" i="9"/>
  <c r="D8" i="9"/>
  <c r="E8" i="9"/>
  <c r="F8" i="9"/>
  <c r="G8" i="9"/>
  <c r="H8" i="9"/>
  <c r="C9" i="9"/>
  <c r="D9" i="9"/>
  <c r="E9" i="9"/>
  <c r="F9" i="9"/>
  <c r="G9" i="9"/>
  <c r="H9" i="9"/>
  <c r="C10" i="9"/>
  <c r="D10" i="9"/>
  <c r="E10" i="9"/>
  <c r="F10" i="9"/>
  <c r="G10" i="9"/>
  <c r="H10" i="9"/>
  <c r="C11" i="9"/>
  <c r="D11" i="9"/>
  <c r="E11" i="9"/>
  <c r="F11" i="9"/>
  <c r="G11" i="9"/>
  <c r="H11" i="9"/>
  <c r="C12" i="9"/>
  <c r="D12" i="9"/>
  <c r="E12" i="9"/>
  <c r="F12" i="9"/>
  <c r="G12" i="9"/>
  <c r="H12" i="9"/>
  <c r="C13" i="9"/>
  <c r="D13" i="9"/>
  <c r="E13" i="9"/>
  <c r="F13" i="9"/>
  <c r="G13" i="9"/>
  <c r="H13" i="9"/>
  <c r="C14" i="9"/>
  <c r="D14" i="9"/>
  <c r="E14" i="9"/>
  <c r="F14" i="9"/>
  <c r="G14" i="9"/>
  <c r="H14" i="9"/>
  <c r="C15" i="9"/>
  <c r="D15" i="9"/>
  <c r="E15" i="9"/>
  <c r="F15" i="9"/>
  <c r="G15" i="9"/>
  <c r="H15" i="9"/>
  <c r="C16" i="9"/>
  <c r="D16" i="9"/>
  <c r="E16" i="9"/>
  <c r="F16" i="9"/>
  <c r="G16" i="9"/>
  <c r="H16" i="9"/>
  <c r="C17" i="9"/>
  <c r="D17" i="9"/>
  <c r="E17" i="9"/>
  <c r="F17" i="9"/>
  <c r="G17" i="9"/>
  <c r="H17" i="9"/>
  <c r="C18" i="9"/>
  <c r="D18" i="9"/>
  <c r="E18" i="9"/>
  <c r="F18" i="9"/>
  <c r="G18" i="9"/>
  <c r="H18" i="9"/>
  <c r="C19" i="9"/>
  <c r="D19" i="9"/>
  <c r="E19" i="9"/>
  <c r="F19" i="9"/>
  <c r="G19" i="9"/>
  <c r="H19" i="9"/>
  <c r="C20" i="9"/>
  <c r="D20" i="9"/>
  <c r="E20" i="9"/>
  <c r="F20" i="9"/>
  <c r="G20" i="9"/>
  <c r="H20" i="9"/>
  <c r="C21" i="9"/>
  <c r="D21" i="9"/>
  <c r="E21" i="9"/>
  <c r="F21" i="9"/>
  <c r="G21" i="9"/>
  <c r="H21" i="9"/>
  <c r="C22" i="9"/>
  <c r="D22" i="9"/>
  <c r="E22" i="9"/>
  <c r="F22" i="9"/>
  <c r="G22" i="9"/>
  <c r="H22" i="9"/>
  <c r="C23" i="9"/>
  <c r="D23" i="9"/>
  <c r="E23" i="9"/>
  <c r="F23" i="9"/>
  <c r="G23" i="9"/>
  <c r="H23" i="9"/>
  <c r="C24" i="9"/>
  <c r="D24" i="9"/>
  <c r="E24" i="9"/>
  <c r="F24" i="9"/>
  <c r="G24" i="9"/>
  <c r="H24" i="9"/>
  <c r="C25" i="9"/>
  <c r="D25" i="9"/>
  <c r="E25" i="9"/>
  <c r="F25" i="9"/>
  <c r="G25" i="9"/>
  <c r="H25" i="9"/>
  <c r="C26" i="9"/>
  <c r="D26" i="9"/>
  <c r="E26" i="9"/>
  <c r="F26" i="9"/>
  <c r="G26" i="9"/>
  <c r="H26" i="9"/>
  <c r="C27" i="9"/>
  <c r="D27" i="9"/>
  <c r="E27" i="9"/>
  <c r="F27" i="9"/>
  <c r="G27" i="9"/>
  <c r="H27" i="9"/>
  <c r="C28" i="9"/>
  <c r="D28" i="9"/>
  <c r="E28" i="9"/>
  <c r="F28" i="9"/>
  <c r="G28" i="9"/>
  <c r="H28" i="9"/>
  <c r="C29" i="9"/>
  <c r="D29" i="9"/>
  <c r="E29" i="9"/>
  <c r="F29" i="9"/>
  <c r="G29" i="9"/>
  <c r="H29" i="9"/>
  <c r="C30" i="9"/>
  <c r="D30" i="9"/>
  <c r="E30" i="9"/>
  <c r="F30" i="9"/>
  <c r="G30" i="9"/>
  <c r="H30" i="9"/>
  <c r="C31" i="9"/>
  <c r="D31" i="9"/>
  <c r="E31" i="9"/>
  <c r="F31" i="9"/>
  <c r="G31" i="9"/>
  <c r="H31" i="9"/>
  <c r="C32" i="9"/>
  <c r="D32" i="9"/>
  <c r="E32" i="9"/>
  <c r="F32" i="9"/>
  <c r="G32" i="9"/>
  <c r="H32" i="9"/>
  <c r="C33" i="9"/>
  <c r="D33" i="9"/>
  <c r="E33" i="9"/>
  <c r="F33" i="9"/>
  <c r="G33" i="9"/>
  <c r="H33" i="9"/>
  <c r="C34" i="9"/>
  <c r="D34" i="9"/>
  <c r="E34" i="9"/>
  <c r="F34" i="9"/>
  <c r="G34" i="9"/>
  <c r="H34" i="9"/>
  <c r="C35" i="9"/>
  <c r="D35" i="9"/>
  <c r="E35" i="9"/>
  <c r="F35" i="9"/>
  <c r="G35" i="9"/>
  <c r="H35" i="9"/>
  <c r="D2" i="9"/>
  <c r="E2" i="9"/>
  <c r="F2" i="9"/>
  <c r="G2" i="9"/>
  <c r="H2" i="9"/>
  <c r="C2" i="9"/>
  <c r="C3" i="7"/>
  <c r="D3" i="7"/>
  <c r="E3" i="7"/>
  <c r="F3" i="7"/>
  <c r="G3" i="7"/>
  <c r="H3" i="7"/>
  <c r="C4" i="7"/>
  <c r="D4" i="7"/>
  <c r="E4" i="7"/>
  <c r="F4" i="7"/>
  <c r="G4" i="7"/>
  <c r="H4" i="7"/>
  <c r="C5" i="7"/>
  <c r="D5" i="7"/>
  <c r="E5" i="7"/>
  <c r="F5" i="7"/>
  <c r="G5" i="7"/>
  <c r="H5" i="7"/>
  <c r="C6" i="7"/>
  <c r="D6" i="7"/>
  <c r="E6" i="7"/>
  <c r="F6" i="7"/>
  <c r="G6" i="7"/>
  <c r="H6" i="7"/>
  <c r="C7" i="7"/>
  <c r="D7" i="7"/>
  <c r="E7" i="7"/>
  <c r="F7" i="7"/>
  <c r="G7" i="7"/>
  <c r="H7" i="7"/>
  <c r="C8" i="7"/>
  <c r="D8" i="7"/>
  <c r="E8" i="7"/>
  <c r="F8" i="7"/>
  <c r="G8" i="7"/>
  <c r="H8" i="7"/>
  <c r="C9" i="7"/>
  <c r="D9" i="7"/>
  <c r="E9" i="7"/>
  <c r="F9" i="7"/>
  <c r="G9" i="7"/>
  <c r="H9" i="7"/>
  <c r="C10" i="7"/>
  <c r="D10" i="7"/>
  <c r="E10" i="7"/>
  <c r="F10" i="7"/>
  <c r="G10" i="7"/>
  <c r="H10" i="7"/>
  <c r="C11" i="7"/>
  <c r="D11" i="7"/>
  <c r="E11" i="7"/>
  <c r="F11" i="7"/>
  <c r="G11" i="7"/>
  <c r="H11" i="7"/>
  <c r="C12" i="7"/>
  <c r="D12" i="7"/>
  <c r="E12" i="7"/>
  <c r="F12" i="7"/>
  <c r="G12" i="7"/>
  <c r="H12" i="7"/>
  <c r="C13" i="7"/>
  <c r="D13" i="7"/>
  <c r="E13" i="7"/>
  <c r="F13" i="7"/>
  <c r="G13" i="7"/>
  <c r="H13" i="7"/>
  <c r="C14" i="7"/>
  <c r="D14" i="7"/>
  <c r="E14" i="7"/>
  <c r="F14" i="7"/>
  <c r="G14" i="7"/>
  <c r="H14" i="7"/>
  <c r="C15" i="7"/>
  <c r="D15" i="7"/>
  <c r="E15" i="7"/>
  <c r="F15" i="7"/>
  <c r="G15" i="7"/>
  <c r="H15" i="7"/>
  <c r="C16" i="7"/>
  <c r="D16" i="7"/>
  <c r="E16" i="7"/>
  <c r="F16" i="7"/>
  <c r="G16" i="7"/>
  <c r="H16" i="7"/>
  <c r="C17" i="7"/>
  <c r="D17" i="7"/>
  <c r="E17" i="7"/>
  <c r="F17" i="7"/>
  <c r="G17" i="7"/>
  <c r="H17" i="7"/>
  <c r="C18" i="7"/>
  <c r="D18" i="7"/>
  <c r="E18" i="7"/>
  <c r="F18" i="7"/>
  <c r="G18" i="7"/>
  <c r="H18" i="7"/>
  <c r="C19" i="7"/>
  <c r="D19" i="7"/>
  <c r="E19" i="7"/>
  <c r="F19" i="7"/>
  <c r="G19" i="7"/>
  <c r="H19" i="7"/>
  <c r="C20" i="7"/>
  <c r="D20" i="7"/>
  <c r="E20" i="7"/>
  <c r="F20" i="7"/>
  <c r="G20" i="7"/>
  <c r="H20" i="7"/>
  <c r="C21" i="7"/>
  <c r="D21" i="7"/>
  <c r="E21" i="7"/>
  <c r="F21" i="7"/>
  <c r="G21" i="7"/>
  <c r="H21" i="7"/>
  <c r="C22" i="7"/>
  <c r="D22" i="7"/>
  <c r="E22" i="7"/>
  <c r="F22" i="7"/>
  <c r="G22" i="7"/>
  <c r="H22" i="7"/>
  <c r="C23" i="7"/>
  <c r="D23" i="7"/>
  <c r="E23" i="7"/>
  <c r="F23" i="7"/>
  <c r="G23" i="7"/>
  <c r="H23" i="7"/>
  <c r="C24" i="7"/>
  <c r="D24" i="7"/>
  <c r="E24" i="7"/>
  <c r="F24" i="7"/>
  <c r="G24" i="7"/>
  <c r="H24" i="7"/>
  <c r="C25" i="7"/>
  <c r="D25" i="7"/>
  <c r="E25" i="7"/>
  <c r="F25" i="7"/>
  <c r="G25" i="7"/>
  <c r="H25" i="7"/>
  <c r="C26" i="7"/>
  <c r="D26" i="7"/>
  <c r="E26" i="7"/>
  <c r="F26" i="7"/>
  <c r="G26" i="7"/>
  <c r="H26" i="7"/>
  <c r="C27" i="7"/>
  <c r="D27" i="7"/>
  <c r="E27" i="7"/>
  <c r="F27" i="7"/>
  <c r="G27" i="7"/>
  <c r="H27" i="7"/>
  <c r="C28" i="7"/>
  <c r="D28" i="7"/>
  <c r="E28" i="7"/>
  <c r="F28" i="7"/>
  <c r="G28" i="7"/>
  <c r="H28" i="7"/>
  <c r="C29" i="7"/>
  <c r="D29" i="7"/>
  <c r="E29" i="7"/>
  <c r="F29" i="7"/>
  <c r="G29" i="7"/>
  <c r="H29" i="7"/>
  <c r="C30" i="7"/>
  <c r="D30" i="7"/>
  <c r="E30" i="7"/>
  <c r="F30" i="7"/>
  <c r="G30" i="7"/>
  <c r="H30" i="7"/>
  <c r="C31" i="7"/>
  <c r="D31" i="7"/>
  <c r="E31" i="7"/>
  <c r="F31" i="7"/>
  <c r="G31" i="7"/>
  <c r="H31" i="7"/>
  <c r="C32" i="7"/>
  <c r="D32" i="7"/>
  <c r="E32" i="7"/>
  <c r="F32" i="7"/>
  <c r="G32" i="7"/>
  <c r="H32" i="7"/>
  <c r="C33" i="7"/>
  <c r="D33" i="7"/>
  <c r="E33" i="7"/>
  <c r="F33" i="7"/>
  <c r="G33" i="7"/>
  <c r="H33" i="7"/>
  <c r="C34" i="7"/>
  <c r="D34" i="7"/>
  <c r="E34" i="7"/>
  <c r="F34" i="7"/>
  <c r="G34" i="7"/>
  <c r="H34" i="7"/>
  <c r="C35" i="7"/>
  <c r="D35" i="7"/>
  <c r="E35" i="7"/>
  <c r="F35" i="7"/>
  <c r="G35" i="7"/>
  <c r="H35" i="7"/>
  <c r="D2" i="7"/>
  <c r="E2" i="7"/>
  <c r="F2" i="7"/>
  <c r="G2" i="7"/>
  <c r="H2" i="7"/>
  <c r="C2" i="7"/>
  <c r="A2" i="13" a="1"/>
  <c r="A2" i="12" a="1"/>
  <c r="A2" i="12" s="1"/>
  <c r="A2" i="10" a="1"/>
  <c r="A2" i="10" s="1"/>
  <c r="A2" i="9" a="1"/>
  <c r="A2" i="9" s="1"/>
  <c r="A2" i="7" a="1"/>
  <c r="A2" i="7" s="1"/>
  <c r="A2" i="1" a="1"/>
  <c r="A2" i="1" s="1"/>
  <c r="A2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<sst xmlns="http://schemas.openxmlformats.org/spreadsheetml/2006/main" count="333" uniqueCount="102">
  <si>
    <t>LMI.TPCP</t>
  </si>
  <si>
    <t>LMI.TPUT</t>
  </si>
  <si>
    <t>VCRPM1.USA</t>
  </si>
  <si>
    <t>DC</t>
  </si>
  <si>
    <t>Fridley, Minnesota</t>
  </si>
  <si>
    <t>MSP</t>
  </si>
  <si>
    <t>Fontana, California</t>
  </si>
  <si>
    <t>ONT</t>
  </si>
  <si>
    <t>Pueblo, Colorado</t>
  </si>
  <si>
    <t>DEN</t>
  </si>
  <si>
    <t>Woodland, California</t>
  </si>
  <si>
    <t>SCK</t>
  </si>
  <si>
    <t>Tifton, Georgia</t>
  </si>
  <si>
    <t>TMA</t>
  </si>
  <si>
    <t>Oconomowoc, Wisconsin</t>
  </si>
  <si>
    <t>MKE</t>
  </si>
  <si>
    <t>Albany, Oregon</t>
  </si>
  <si>
    <t>PDX</t>
  </si>
  <si>
    <t>Indianapolis, Indiana</t>
  </si>
  <si>
    <t>IND</t>
  </si>
  <si>
    <t>Stuarts Draft, Virginia</t>
  </si>
  <si>
    <t>ROA</t>
  </si>
  <si>
    <t>Tyler, Texas</t>
  </si>
  <si>
    <t>DAL</t>
  </si>
  <si>
    <t>Wilton, New York</t>
  </si>
  <si>
    <t>ALB</t>
  </si>
  <si>
    <t>Madison, Alabama</t>
  </si>
  <si>
    <t>DCU</t>
  </si>
  <si>
    <t>Galesburg, Michigan</t>
  </si>
  <si>
    <t>GRR</t>
  </si>
  <si>
    <t>Phoenix, Arizona</t>
  </si>
  <si>
    <t>PHX</t>
  </si>
  <si>
    <t>Chambersburg, Pennsylvania</t>
  </si>
  <si>
    <t>MDT</t>
  </si>
  <si>
    <t>Cedar Falls, Iowa</t>
  </si>
  <si>
    <t>DBQ</t>
  </si>
  <si>
    <t>Shafter, California</t>
  </si>
  <si>
    <t>FAT</t>
  </si>
  <si>
    <t>Lugoff, South Carolina</t>
  </si>
  <si>
    <t>CAE</t>
  </si>
  <si>
    <t>Lacey, Washington</t>
  </si>
  <si>
    <t>SEA</t>
  </si>
  <si>
    <t>York, Pennsylvania</t>
  </si>
  <si>
    <t>Suffolk, Virginia</t>
  </si>
  <si>
    <t>ORF</t>
  </si>
  <si>
    <t>Midlothian, Texas</t>
  </si>
  <si>
    <t>FTW</t>
  </si>
  <si>
    <t>Amsterdam, New York</t>
  </si>
  <si>
    <t>Topeka, Kansas</t>
  </si>
  <si>
    <t>MCI</t>
  </si>
  <si>
    <t>West Jefferson, Ohio</t>
  </si>
  <si>
    <t>CMH</t>
  </si>
  <si>
    <t>Rialto, California</t>
  </si>
  <si>
    <t>Midway, Georgia</t>
  </si>
  <si>
    <t>SAV</t>
  </si>
  <si>
    <t>DeKalb, Illinois</t>
  </si>
  <si>
    <t>CHI</t>
  </si>
  <si>
    <t>Savannah, Georgia</t>
  </si>
  <si>
    <t>Newton, North Carolina</t>
  </si>
  <si>
    <t>CLT</t>
  </si>
  <si>
    <t>Perth Amboy, New Jersey</t>
  </si>
  <si>
    <t>EWR</t>
  </si>
  <si>
    <t>Logan Township, New Jersey</t>
  </si>
  <si>
    <t>PHL</t>
  </si>
  <si>
    <t>Houston, Texas</t>
  </si>
  <si>
    <t>HOU</t>
  </si>
  <si>
    <t xml:space="preserve">Dallas, Texas </t>
  </si>
  <si>
    <t>Lawrenceville, Georgia</t>
  </si>
  <si>
    <t>ATL</t>
  </si>
  <si>
    <t>King of Prussia, Pennsylvania</t>
  </si>
  <si>
    <t>Chicago, Illinois</t>
  </si>
  <si>
    <t>Austin, TX </t>
  </si>
  <si>
    <t>AUS</t>
  </si>
  <si>
    <t>Lake City, Florida</t>
  </si>
  <si>
    <t>JAX</t>
  </si>
  <si>
    <t>Elwood, Illinois</t>
  </si>
  <si>
    <t>JOT</t>
  </si>
  <si>
    <t>Denton, Texas</t>
  </si>
  <si>
    <t>Burlington, New Jersey</t>
  </si>
  <si>
    <t>Joliet, Illinois</t>
  </si>
  <si>
    <t>Woodbury, Minnesota</t>
  </si>
  <si>
    <t>Tucson, Arizona</t>
  </si>
  <si>
    <t>TUS</t>
  </si>
  <si>
    <t>Ontario, California</t>
  </si>
  <si>
    <t>OTVI</t>
  </si>
  <si>
    <t>OTRI</t>
  </si>
  <si>
    <t>INDEX</t>
  </si>
  <si>
    <t>WEIGHT</t>
  </si>
  <si>
    <t>-</t>
  </si>
  <si>
    <t>NAME</t>
  </si>
  <si>
    <t>Logistics Managers Index Transportation Capacity</t>
  </si>
  <si>
    <t>Logistics Managers Index Transportation Utilization</t>
  </si>
  <si>
    <t>SONAR Van Contract Rate Per Mile</t>
  </si>
  <si>
    <t>SONAR Outbound Tender Volume Index</t>
  </si>
  <si>
    <t>SONAR Outbound Tender Rejection Index</t>
  </si>
  <si>
    <t>National</t>
  </si>
  <si>
    <t>Market Specific</t>
  </si>
  <si>
    <t>KMA</t>
  </si>
  <si>
    <t>CITY_STATE</t>
  </si>
  <si>
    <t>DC_KMA</t>
  </si>
  <si>
    <t>BUNDLE_RPM</t>
  </si>
  <si>
    <t>GRANULARITY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</si>
</sst>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2" applyFont="1" applyAlignment="1">
      <alignment horizontal="left"/>
    </xf>
    <xf numFmtId="10" fontId="0" fillId="0" borderId="0" xfId="2" applyNumberFormat="1" applyFont="1" applyAlignment="1">
      <alignment horizontal="center"/>
    </xf>
    <xf numFmtId="44" fontId="0" fillId="0" borderId="0" xfId="1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2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DA67D9-EDB2-4FE0-98CC-81B13E509BC4}">
  <we:reference id="wa200007175" version="1.5.2.3" store="en-US" storeType="OMEX"/>
  <we:alternateReferences>
    <we:reference id="WA200007175" version="1.5.2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_xldudf_SONAR_VERSION</we:customFunctionIds>
        <we:customFunctionIds>_xldudf_SONAR_TRACKMARATE</we:customFunctionIds>
        <we:customFunctionIds>_xldudf_SONAR_COVERAGEGUIDE</we:customFunctionIds>
        <we:customFunctionIds>_xldudf_SONAR_COVERAGEGUIDE_RPM</we:customFunctionIds>
        <we:customFunctionIds>_xldudf_SONAR_COVERAGEGUIDE_RPM_HIGH</we:customFunctionIds>
        <we:customFunctionIds>_xldudf_SONAR_COVERAGEGUIDE_RPM_LOW</we:customFunctionIds>
        <we:customFunctionIds>_xldudf_SONAR_COVERAGEGUIDE_RATE</we:customFunctionIds>
        <we:customFunctionIds>_xldudf_SONAR_COVERAGEGUIDE_RATE_HIGH</we:customFunctionIds>
        <we:customFunctionIds>_xldudf_SONAR_COVERAGEGUIDE_RATE_LOW</we:customFunctionIds>
        <we:customFunctionIds>_xldudf_SONAR_COVERAGEGUIDE_CONFIDENCE_SCORE</we:customFunctionIds>
        <we:customFunctionIds>_xldudf_SONAR_COVERAGEGUIDE_OUTBOUND_TENDER_REJECTION_PERCENT</we:customFunctionIds>
        <we:customFunctionIds>_xldudf_SONAR_COVERAGEGUIDE_CURRENT_CAPACITY_CONDITION</we:customFunctionIds>
        <we:customFunctionIds>_xldudf_SONAR_COVERAGEGUIDE_DIRECTIONAL_CAPACITY_CHANGE</we:customFunctionIds>
        <we:customFunctionIds>_xldudf_SONAR_COVERAGEGUIDE_COVERAGE_DIFFICULTY_SCORE</we:customFunctionIds>
        <we:customFunctionIds>_xldudf_SONAR_COVERAGEGUIDE_COVERAGE_GUIDANCE</we:customFunctionIds>
        <we:customFunctionIds>_xldudf_SONAR_TRACKMARATE_RANGE</we:customFunctionIds>
        <we:customFunctionIds>_xldudf_SONAR_LOOKUPMARKETS</we:customFunctionIds>
        <we:customFunctionIds>_xldudf_SONAR_LOOKUPKMAS</we:customFunctionIds>
        <we:customFunctionIds>_xldudf_SONAR_TICKER</we:customFunctionIds>
        <we:customFunctionIds>_xldudf_SONAR_TRACRATE</we:customFunctionIds>
        <we:customFunctionIds>_xldudf_SONAR_CONTRACTRATE</we:customFunctionIds>
        <we:customFunctionIds>_xldudf_SONAR_MILEAGE</we:customFunctionIds>
        <we:customFunctionIds>_xldudf_SONAR_TICKER_RANGE</we:customFunctionIds>
        <we:customFunctionIds>_xldudf_SONAR_TRACRATE_RANGE</we:customFunctionIds>
        <we:customFunctionIds>_xldudf_SONAR_CONTRACTRATE_RANGE</we:customFunctionIds>
        <we:customFunctionIds>_xldudf_SONAR_LANESCORE</we:customFunctionIds>
        <we:customFunctionIds>_xldudf_SONAR_LANESCORE_VALUE</we:customFunctionIds>
        <we:customFunctionIds>_xldudf_SONAR_LANESCORE_CAPACITY_INDICATOR</we:customFunctionIds>
        <we:customFunctionIds>_xldudf_SONAR_LANESCORE_RANGE</we:customFunctionIds>
        <we:customFunctionIds>_xldudf_SONAR_TICKERALLGRAN</we:customFunctionIds>
        <we:customFunctionIds>_xldudf_SONAR_TICKERALLGRAN_RANGE</we:customFunctionIds>
        <we:customFunctionIds>_xldudf_SONAR_TICKERSALL</we:customFunctionIds>
        <we:customFunctionIds>_xldudf_SONAR_TICKERSALL_RANGE</we:customFunctionIds>
        <we:customFunctionIds>_xldudf_SONAR_DAILYFORECASTINDEX_RANGE</we:customFunctionIds>
        <we:customFunctionIds>_xldudf_SONAR_WEEKLYFORECASTINDEX_RANGE</we:customFunctionIds>
        <we:customFunctionIds>_xldudf_SONAR_LOOKUPGRAN</we:customFunctionIds>
        <we:customFunctionIds>_xldudf_SONAR_LOOKUPZIP3S</we:customFunctionIds>
        <we:customFunctionIds>_xldudf_SONAR_LOOKUPZIP3</we:customFunctionIds>
        <we:customFunctionIds>_xldudf_SONAR_LOOKUPLATESTDATA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FB31-6E2F-4A6A-AB84-7D82638247A7}">
  <dimension ref="A1:D51"/>
  <sheetViews>
    <sheetView workbookViewId="0">
      <selection activeCell="J35" sqref="J35"/>
    </sheetView>
  </sheetViews>
  <sheetFormatPr defaultRowHeight="14.4" x14ac:dyDescent="0.3"/>
  <cols>
    <col min="1" max="1" width="5" style="3" bestFit="1" customWidth="1"/>
    <col min="2" max="2" width="24.5546875" style="3" bestFit="1" customWidth="1"/>
    <col min="3" max="3" width="5" style="3" bestFit="1" customWidth="1"/>
    <col min="4" max="4" width="12.21875" style="3" bestFit="1" customWidth="1"/>
    <col min="7" max="7" width="9.109375" bestFit="1" customWidth="1"/>
  </cols>
  <sheetData>
    <row r="1" spans="1:4" x14ac:dyDescent="0.3">
      <c r="A1" s="3" t="s">
        <v>3</v>
      </c>
      <c r="B1" s="3" t="s">
        <v>98</v>
      </c>
      <c r="C1" s="3" t="s">
        <v>97</v>
      </c>
      <c r="D1" s="3" t="s">
        <v>100</v>
      </c>
    </row>
    <row r="2" spans="1:4" x14ac:dyDescent="0.3">
      <c r="A2" s="3">
        <v>551</v>
      </c>
      <c r="B2" s="3" t="s">
        <v>4</v>
      </c>
      <c r="C2" s="3" t="s">
        <v>5</v>
      </c>
      <c r="D2" s="7">
        <v>2</v>
      </c>
    </row>
    <row r="3" spans="1:4" x14ac:dyDescent="0.3">
      <c r="A3" s="3">
        <v>553</v>
      </c>
      <c r="B3" s="3" t="s">
        <v>6</v>
      </c>
      <c r="C3" s="3" t="s">
        <v>7</v>
      </c>
      <c r="D3" s="7">
        <v>2.2999999999999998</v>
      </c>
    </row>
    <row r="4" spans="1:4" x14ac:dyDescent="0.3">
      <c r="A4" s="3">
        <v>554</v>
      </c>
      <c r="B4" s="3" t="s">
        <v>8</v>
      </c>
      <c r="C4" s="3" t="s">
        <v>9</v>
      </c>
      <c r="D4" s="7">
        <v>2</v>
      </c>
    </row>
    <row r="5" spans="1:4" x14ac:dyDescent="0.3">
      <c r="A5" s="3">
        <v>555</v>
      </c>
      <c r="B5" s="3" t="s">
        <v>10</v>
      </c>
      <c r="C5" s="3" t="s">
        <v>11</v>
      </c>
      <c r="D5" s="7">
        <v>2</v>
      </c>
    </row>
    <row r="6" spans="1:4" x14ac:dyDescent="0.3">
      <c r="A6" s="3">
        <v>556</v>
      </c>
      <c r="B6" s="3" t="s">
        <v>12</v>
      </c>
      <c r="C6" s="3" t="s">
        <v>13</v>
      </c>
      <c r="D6" s="7">
        <v>2</v>
      </c>
    </row>
    <row r="7" spans="1:4" x14ac:dyDescent="0.3">
      <c r="A7" s="3">
        <v>557</v>
      </c>
      <c r="B7" s="3" t="s">
        <v>14</v>
      </c>
      <c r="C7" s="3" t="s">
        <v>15</v>
      </c>
      <c r="D7" s="7">
        <v>2</v>
      </c>
    </row>
    <row r="8" spans="1:4" x14ac:dyDescent="0.3">
      <c r="A8" s="3">
        <v>558</v>
      </c>
      <c r="B8" s="3" t="s">
        <v>16</v>
      </c>
      <c r="C8" s="3" t="s">
        <v>17</v>
      </c>
      <c r="D8" s="7">
        <v>2</v>
      </c>
    </row>
    <row r="9" spans="1:4" x14ac:dyDescent="0.3">
      <c r="A9" s="3">
        <v>559</v>
      </c>
      <c r="B9" s="3" t="s">
        <v>18</v>
      </c>
      <c r="C9" s="3" t="s">
        <v>19</v>
      </c>
      <c r="D9" s="7">
        <v>2</v>
      </c>
    </row>
    <row r="10" spans="1:4" x14ac:dyDescent="0.3">
      <c r="A10" s="3">
        <v>560</v>
      </c>
      <c r="B10" s="3" t="s">
        <v>20</v>
      </c>
      <c r="C10" s="3" t="s">
        <v>21</v>
      </c>
      <c r="D10" s="7">
        <v>2</v>
      </c>
    </row>
    <row r="11" spans="1:4" x14ac:dyDescent="0.3">
      <c r="A11" s="3">
        <v>578</v>
      </c>
      <c r="B11" s="3" t="s">
        <v>22</v>
      </c>
      <c r="C11" s="3" t="s">
        <v>23</v>
      </c>
      <c r="D11" s="7">
        <v>1.95</v>
      </c>
    </row>
    <row r="12" spans="1:4" x14ac:dyDescent="0.3">
      <c r="A12" s="3">
        <v>579</v>
      </c>
      <c r="B12" s="3" t="s">
        <v>24</v>
      </c>
      <c r="C12" s="3" t="s">
        <v>25</v>
      </c>
      <c r="D12" s="7">
        <v>2.2999999999999998</v>
      </c>
    </row>
    <row r="13" spans="1:4" x14ac:dyDescent="0.3">
      <c r="A13" s="3">
        <v>580</v>
      </c>
      <c r="B13" s="3" t="s">
        <v>26</v>
      </c>
      <c r="C13" s="3" t="s">
        <v>27</v>
      </c>
      <c r="D13" s="7">
        <v>2</v>
      </c>
    </row>
    <row r="14" spans="1:4" x14ac:dyDescent="0.3">
      <c r="A14" s="3">
        <v>587</v>
      </c>
      <c r="B14" s="3" t="s">
        <v>28</v>
      </c>
      <c r="C14" s="3" t="s">
        <v>29</v>
      </c>
      <c r="D14" s="7">
        <v>2</v>
      </c>
    </row>
    <row r="15" spans="1:4" x14ac:dyDescent="0.3">
      <c r="A15" s="3">
        <v>588</v>
      </c>
      <c r="B15" s="3" t="s">
        <v>30</v>
      </c>
      <c r="C15" s="3" t="s">
        <v>31</v>
      </c>
      <c r="D15" s="7">
        <v>2</v>
      </c>
    </row>
    <row r="16" spans="1:4" x14ac:dyDescent="0.3">
      <c r="A16" s="3">
        <v>589</v>
      </c>
      <c r="B16" s="3" t="s">
        <v>32</v>
      </c>
      <c r="C16" s="3" t="s">
        <v>33</v>
      </c>
      <c r="D16" s="7">
        <v>2</v>
      </c>
    </row>
    <row r="17" spans="1:4" x14ac:dyDescent="0.3">
      <c r="A17" s="3">
        <v>590</v>
      </c>
      <c r="B17" s="3" t="s">
        <v>34</v>
      </c>
      <c r="C17" s="3" t="s">
        <v>35</v>
      </c>
      <c r="D17" s="7">
        <v>2</v>
      </c>
    </row>
    <row r="18" spans="1:4" x14ac:dyDescent="0.3">
      <c r="A18" s="3">
        <v>593</v>
      </c>
      <c r="B18" s="3" t="s">
        <v>36</v>
      </c>
      <c r="C18" s="3" t="s">
        <v>37</v>
      </c>
      <c r="D18" s="7">
        <v>2</v>
      </c>
    </row>
    <row r="19" spans="1:4" x14ac:dyDescent="0.3">
      <c r="A19" s="3">
        <v>594</v>
      </c>
      <c r="B19" s="3" t="s">
        <v>38</v>
      </c>
      <c r="C19" s="3" t="s">
        <v>39</v>
      </c>
      <c r="D19" s="7">
        <v>2.35</v>
      </c>
    </row>
    <row r="20" spans="1:4" x14ac:dyDescent="0.3">
      <c r="A20" s="3">
        <v>600</v>
      </c>
      <c r="B20" s="3" t="s">
        <v>40</v>
      </c>
      <c r="C20" s="3" t="s">
        <v>41</v>
      </c>
      <c r="D20" s="7">
        <v>2</v>
      </c>
    </row>
    <row r="21" spans="1:4" x14ac:dyDescent="0.3">
      <c r="A21" s="3">
        <v>1875</v>
      </c>
      <c r="B21" s="3" t="s">
        <v>42</v>
      </c>
      <c r="C21" s="3" t="s">
        <v>33</v>
      </c>
      <c r="D21" s="7">
        <v>2</v>
      </c>
    </row>
    <row r="22" spans="1:4" x14ac:dyDescent="0.3">
      <c r="A22" s="3">
        <v>3800</v>
      </c>
      <c r="B22" s="3" t="s">
        <v>43</v>
      </c>
      <c r="C22" s="3" t="s">
        <v>44</v>
      </c>
      <c r="D22" s="7">
        <v>2</v>
      </c>
    </row>
    <row r="23" spans="1:4" x14ac:dyDescent="0.3">
      <c r="A23" s="3">
        <v>3801</v>
      </c>
      <c r="B23" s="3" t="s">
        <v>45</v>
      </c>
      <c r="C23" s="3" t="s">
        <v>46</v>
      </c>
      <c r="D23" s="7">
        <v>2</v>
      </c>
    </row>
    <row r="24" spans="1:4" x14ac:dyDescent="0.3">
      <c r="A24" s="3">
        <v>3802</v>
      </c>
      <c r="B24" s="3" t="s">
        <v>47</v>
      </c>
      <c r="C24" s="3" t="s">
        <v>25</v>
      </c>
      <c r="D24" s="7">
        <v>2.2999999999999998</v>
      </c>
    </row>
    <row r="25" spans="1:4" x14ac:dyDescent="0.3">
      <c r="A25" s="3">
        <v>3803</v>
      </c>
      <c r="B25" s="3" t="s">
        <v>48</v>
      </c>
      <c r="C25" s="3" t="s">
        <v>49</v>
      </c>
      <c r="D25" s="7">
        <v>2</v>
      </c>
    </row>
    <row r="26" spans="1:4" x14ac:dyDescent="0.3">
      <c r="A26" s="3">
        <v>3804</v>
      </c>
      <c r="B26" s="3" t="s">
        <v>50</v>
      </c>
      <c r="C26" s="3" t="s">
        <v>51</v>
      </c>
      <c r="D26" s="7">
        <v>2</v>
      </c>
    </row>
    <row r="27" spans="1:4" x14ac:dyDescent="0.3">
      <c r="A27" s="3">
        <v>3806</v>
      </c>
      <c r="B27" s="3" t="s">
        <v>52</v>
      </c>
      <c r="C27" s="3" t="s">
        <v>7</v>
      </c>
      <c r="D27" s="7">
        <v>2.2999999999999998</v>
      </c>
    </row>
    <row r="28" spans="1:4" x14ac:dyDescent="0.3">
      <c r="A28" s="3">
        <v>3807</v>
      </c>
      <c r="B28" s="3" t="s">
        <v>52</v>
      </c>
      <c r="C28" s="3" t="s">
        <v>7</v>
      </c>
      <c r="D28" s="7">
        <v>2.2999999999999998</v>
      </c>
    </row>
    <row r="29" spans="1:4" x14ac:dyDescent="0.3">
      <c r="A29" s="3">
        <v>3808</v>
      </c>
      <c r="B29" s="3" t="s">
        <v>53</v>
      </c>
      <c r="C29" s="3" t="s">
        <v>54</v>
      </c>
      <c r="D29" s="7">
        <v>2</v>
      </c>
    </row>
    <row r="30" spans="1:4" x14ac:dyDescent="0.3">
      <c r="A30" s="3">
        <v>3809</v>
      </c>
      <c r="B30" s="3" t="s">
        <v>55</v>
      </c>
      <c r="C30" s="3" t="s">
        <v>56</v>
      </c>
      <c r="D30" s="7">
        <v>2</v>
      </c>
    </row>
    <row r="31" spans="1:4" x14ac:dyDescent="0.3">
      <c r="A31" s="3">
        <v>3810</v>
      </c>
      <c r="B31" s="3" t="s">
        <v>57</v>
      </c>
      <c r="C31" s="3" t="s">
        <v>54</v>
      </c>
      <c r="D31" s="7">
        <v>2</v>
      </c>
    </row>
    <row r="32" spans="1:4" x14ac:dyDescent="0.3">
      <c r="A32" s="3">
        <v>3811</v>
      </c>
      <c r="B32" s="3" t="s">
        <v>58</v>
      </c>
      <c r="C32" s="3" t="s">
        <v>59</v>
      </c>
      <c r="D32" s="7">
        <v>2.25</v>
      </c>
    </row>
    <row r="33" spans="1:4" x14ac:dyDescent="0.3">
      <c r="A33" s="3">
        <v>3844</v>
      </c>
      <c r="B33" s="3" t="s">
        <v>60</v>
      </c>
      <c r="C33" s="3" t="s">
        <v>61</v>
      </c>
      <c r="D33" s="7">
        <v>2</v>
      </c>
    </row>
    <row r="34" spans="1:4" x14ac:dyDescent="0.3">
      <c r="A34" s="3">
        <v>3857</v>
      </c>
      <c r="B34" s="3" t="s">
        <v>62</v>
      </c>
      <c r="C34" s="3" t="s">
        <v>63</v>
      </c>
      <c r="D34" s="7">
        <v>2</v>
      </c>
    </row>
    <row r="35" spans="1:4" x14ac:dyDescent="0.3">
      <c r="A35" s="3">
        <v>3859</v>
      </c>
      <c r="B35" s="3" t="s">
        <v>64</v>
      </c>
      <c r="C35" s="3" t="s">
        <v>65</v>
      </c>
      <c r="D35" s="7">
        <v>2</v>
      </c>
    </row>
    <row r="36" spans="1:4" x14ac:dyDescent="0.3">
      <c r="A36" s="3">
        <v>3861</v>
      </c>
      <c r="B36" s="3" t="s">
        <v>66</v>
      </c>
      <c r="C36" s="3" t="s">
        <v>23</v>
      </c>
      <c r="D36" s="7">
        <v>1.95</v>
      </c>
    </row>
    <row r="37" spans="1:4" x14ac:dyDescent="0.3">
      <c r="A37" s="3">
        <v>3862</v>
      </c>
      <c r="B37" s="3" t="s">
        <v>67</v>
      </c>
      <c r="C37" s="3" t="s">
        <v>68</v>
      </c>
      <c r="D37" s="7">
        <v>2.1</v>
      </c>
    </row>
    <row r="38" spans="1:4" x14ac:dyDescent="0.3">
      <c r="A38" s="3">
        <v>3863</v>
      </c>
      <c r="B38" s="3" t="s">
        <v>69</v>
      </c>
      <c r="C38" s="3" t="s">
        <v>63</v>
      </c>
      <c r="D38" s="7">
        <v>2</v>
      </c>
    </row>
    <row r="39" spans="1:4" x14ac:dyDescent="0.3">
      <c r="A39" s="3">
        <v>3865</v>
      </c>
      <c r="B39" s="3" t="s">
        <v>70</v>
      </c>
      <c r="C39" s="3" t="s">
        <v>56</v>
      </c>
      <c r="D39" s="7">
        <v>2</v>
      </c>
    </row>
    <row r="40" spans="1:4" x14ac:dyDescent="0.3">
      <c r="A40" s="3">
        <v>3866</v>
      </c>
      <c r="B40" s="3" t="s">
        <v>71</v>
      </c>
      <c r="C40" s="3" t="s">
        <v>72</v>
      </c>
      <c r="D40" s="7">
        <v>2.0499999999999998</v>
      </c>
    </row>
    <row r="41" spans="1:4" x14ac:dyDescent="0.3">
      <c r="A41" s="3">
        <v>3880</v>
      </c>
      <c r="B41" s="3" t="s">
        <v>50</v>
      </c>
      <c r="C41" s="3" t="s">
        <v>51</v>
      </c>
      <c r="D41" s="7">
        <v>2</v>
      </c>
    </row>
    <row r="42" spans="1:4" x14ac:dyDescent="0.3">
      <c r="A42" s="3">
        <v>3892</v>
      </c>
      <c r="B42" s="3" t="s">
        <v>73</v>
      </c>
      <c r="C42" s="3" t="s">
        <v>74</v>
      </c>
      <c r="D42" s="7">
        <v>2</v>
      </c>
    </row>
    <row r="43" spans="1:4" x14ac:dyDescent="0.3">
      <c r="A43" s="3">
        <v>3895</v>
      </c>
      <c r="B43" s="3" t="s">
        <v>34</v>
      </c>
      <c r="C43" s="3" t="s">
        <v>35</v>
      </c>
      <c r="D43" s="7">
        <v>2</v>
      </c>
    </row>
    <row r="44" spans="1:4" x14ac:dyDescent="0.3">
      <c r="A44" s="3">
        <v>3897</v>
      </c>
      <c r="B44" s="3" t="s">
        <v>77</v>
      </c>
      <c r="C44" s="3" t="s">
        <v>46</v>
      </c>
      <c r="D44" s="7">
        <v>2</v>
      </c>
    </row>
    <row r="45" spans="1:4" x14ac:dyDescent="0.3">
      <c r="A45" s="3">
        <v>3897</v>
      </c>
      <c r="B45" s="3" t="s">
        <v>75</v>
      </c>
      <c r="C45" s="3" t="s">
        <v>76</v>
      </c>
      <c r="D45" s="7">
        <v>2</v>
      </c>
    </row>
    <row r="46" spans="1:4" x14ac:dyDescent="0.3">
      <c r="A46" s="3">
        <v>3899</v>
      </c>
      <c r="B46" s="3" t="s">
        <v>52</v>
      </c>
      <c r="C46" s="3" t="s">
        <v>7</v>
      </c>
      <c r="D46" s="7">
        <v>2.2999999999999998</v>
      </c>
    </row>
    <row r="47" spans="1:4" x14ac:dyDescent="0.3">
      <c r="A47" s="3">
        <v>9156</v>
      </c>
      <c r="B47" s="3" t="s">
        <v>78</v>
      </c>
      <c r="C47" s="3" t="s">
        <v>63</v>
      </c>
      <c r="D47" s="7">
        <v>2</v>
      </c>
    </row>
    <row r="48" spans="1:4" x14ac:dyDescent="0.3">
      <c r="A48" s="3">
        <v>9275</v>
      </c>
      <c r="B48" s="3" t="s">
        <v>79</v>
      </c>
      <c r="C48" s="3" t="s">
        <v>76</v>
      </c>
      <c r="D48" s="7">
        <v>2</v>
      </c>
    </row>
    <row r="49" spans="1:4" x14ac:dyDescent="0.3">
      <c r="A49" s="3">
        <v>9407</v>
      </c>
      <c r="B49" s="3" t="s">
        <v>80</v>
      </c>
      <c r="C49" s="3" t="s">
        <v>5</v>
      </c>
      <c r="D49" s="7">
        <v>2</v>
      </c>
    </row>
    <row r="50" spans="1:4" x14ac:dyDescent="0.3">
      <c r="A50" s="3">
        <v>9478</v>
      </c>
      <c r="B50" s="3" t="s">
        <v>81</v>
      </c>
      <c r="C50" s="3" t="s">
        <v>82</v>
      </c>
      <c r="D50" s="7">
        <v>2</v>
      </c>
    </row>
    <row r="51" spans="1:4" x14ac:dyDescent="0.3">
      <c r="A51" s="3">
        <v>9479</v>
      </c>
      <c r="B51" s="3" t="s">
        <v>83</v>
      </c>
      <c r="C51" s="3" t="s">
        <v>7</v>
      </c>
      <c r="D51" s="7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452A-DDF5-49C7-84DC-7525D4437A6F}">
  <dimension ref="A1:AK8"/>
  <sheetViews>
    <sheetView workbookViewId="0"/>
  </sheetViews>
  <sheetFormatPr defaultRowHeight="14.4" x14ac:dyDescent="0.3"/>
  <cols>
    <col min="1" max="1" width="11.88671875" style="3" bestFit="1" customWidth="1"/>
    <col min="2" max="2" width="41.88671875" style="3" bestFit="1" customWidth="1"/>
    <col min="3" max="3" width="13.44140625" style="3" bestFit="1" customWidth="1"/>
    <col min="4" max="4" width="7.6640625" style="3" bestFit="1" customWidth="1"/>
    <col min="6" max="6" width="8" bestFit="1" customWidth="1"/>
  </cols>
  <sheetData>
    <row r="1" spans="1:37" x14ac:dyDescent="0.3">
      <c r="A1" s="3" t="s">
        <v>86</v>
      </c>
      <c r="B1" s="3" t="s">
        <v>89</v>
      </c>
      <c r="C1" s="3" t="s">
        <v>101</v>
      </c>
      <c r="D1" s="3" t="s">
        <v>87</v>
      </c>
    </row>
    <row r="2" spans="1:37" x14ac:dyDescent="0.3">
      <c r="A2" s="3" t="s">
        <v>0</v>
      </c>
      <c r="B2" s="3" t="s">
        <v>90</v>
      </c>
      <c r="C2" s="3" t="s">
        <v>95</v>
      </c>
      <c r="D2" s="5">
        <v>-0.15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s="3" t="s">
        <v>1</v>
      </c>
      <c r="B3" s="3" t="s">
        <v>91</v>
      </c>
      <c r="C3" s="3" t="s">
        <v>95</v>
      </c>
      <c r="D3" s="5">
        <v>0.15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s="3" t="s">
        <v>2</v>
      </c>
      <c r="B4" s="3" t="s">
        <v>92</v>
      </c>
      <c r="C4" s="3" t="s">
        <v>95</v>
      </c>
      <c r="D4" s="5">
        <v>0.2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s="3" t="s">
        <v>84</v>
      </c>
      <c r="B5" s="3" t="s">
        <v>93</v>
      </c>
      <c r="C5" s="3" t="s">
        <v>96</v>
      </c>
      <c r="D5" s="5">
        <v>0.2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s="3" t="s">
        <v>85</v>
      </c>
      <c r="B6" s="3" t="s">
        <v>94</v>
      </c>
      <c r="C6" s="3" t="s">
        <v>96</v>
      </c>
      <c r="D6" s="5">
        <v>0.3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4416-CE50-4F9A-A5A2-D0EC4A305506}">
  <dimension ref="A1:O35"/>
  <sheetViews>
    <sheetView tabSelected="1" workbookViewId="0">
      <selection activeCell="I7" sqref="I7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77734375" style="9" bestFit="1" customWidth="1"/>
    <col min="4" max="4" width="7.109375" style="9" bestFit="1" customWidth="1"/>
    <col min="5" max="5" width="6.109375" style="9" bestFit="1" customWidth="1"/>
    <col min="6" max="7" width="6.77734375" style="9" bestFit="1" customWidth="1"/>
    <col min="8" max="8" width="6.109375" style="9" bestFit="1" customWidth="1"/>
    <col min="9" max="10" width="8.88671875" style="1"/>
    <col min="11" max="15" width="9.109375" style="1" bestFit="1" customWidth="1"/>
    <col min="16" max="16384" width="8.88671875" style="1"/>
  </cols>
  <sheetData>
    <row r="1" spans="1:15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15" x14ac:dyDescent="0.3">
      <c r="A2" s="9" t="str" cm="1">
        <f t="array" ref="A2:A35">_xlfn.UNIQUE(Target_DCs!C2:C51)</f>
        <v>MSP</v>
      </c>
      <c r="B2" s="10" t="s">
        <v>88</v>
      </c>
      <c r="C2" s="10">
        <f>(
Index_Weights!$D$2*Index_LMI.TPCP!C2
+Index_Weights!$D$3*Index_LMI.TPUT!C2
+Index_Weights!$D$4*Index_VCRPM1.USA!C2
+Index_Weights!$D$5*Index_OTVI!C2
+Index_Weights!$D$6*Index_OTRI!C2)</f>
        <v>-0.21995086620540166</v>
      </c>
      <c r="D2" s="10">
        <f>(
Index_Weights!$D$2*Index_LMI.TPCP!D2
+Index_Weights!$D$3*Index_LMI.TPUT!D2
+Index_Weights!$D$4*Index_VCRPM1.USA!D2
+Index_Weights!$D$5*Index_OTVI!D2
+Index_Weights!$D$6*Index_OTRI!D2)</f>
        <v>0.36955676372372104</v>
      </c>
      <c r="E2" s="10">
        <f>(
Index_Weights!$D$2*Index_LMI.TPCP!E2
+Index_Weights!$D$3*Index_LMI.TPUT!E2
+Index_Weights!$D$4*Index_VCRPM1.USA!E2
+Index_Weights!$D$5*Index_OTVI!E2
+Index_Weights!$D$6*Index_OTRI!E2)</f>
        <v>0.13966069592070043</v>
      </c>
      <c r="F2" s="10">
        <f>(
Index_Weights!$D$2*Index_LMI.TPCP!F2
+Index_Weights!$D$3*Index_LMI.TPUT!F2
+Index_Weights!$D$4*Index_VCRPM1.USA!F2
+Index_Weights!$D$5*Index_OTVI!F2
+Index_Weights!$D$6*Index_OTRI!F2)</f>
        <v>-0.30898257803081053</v>
      </c>
      <c r="G2" s="10">
        <f>(
Index_Weights!$D$2*Index_LMI.TPCP!G2
+Index_Weights!$D$3*Index_LMI.TPUT!G2
+Index_Weights!$D$4*Index_VCRPM1.USA!G2
+Index_Weights!$D$5*Index_OTVI!G2
+Index_Weights!$D$6*Index_OTRI!G2)</f>
        <v>-0.20802013511420342</v>
      </c>
      <c r="H2" s="10">
        <f>(
Index_Weights!$D$2*Index_LMI.TPCP!H2
+Index_Weights!$D$3*Index_LMI.TPUT!H2
+Index_Weights!$D$4*Index_VCRPM1.USA!H2
+Index_Weights!$D$5*Index_OTVI!H2
+Index_Weights!$D$6*Index_OTRI!H2)</f>
        <v>-1.7683261105562398E-2</v>
      </c>
      <c r="I2" s="8"/>
      <c r="J2" s="8"/>
      <c r="K2" s="8"/>
      <c r="L2" s="8"/>
      <c r="M2" s="8"/>
      <c r="N2" s="8"/>
      <c r="O2" s="6"/>
    </row>
    <row r="3" spans="1:15" x14ac:dyDescent="0.3">
      <c r="A3" s="9" t="str">
        <v>ONT</v>
      </c>
      <c r="B3" s="10" t="s">
        <v>88</v>
      </c>
      <c r="C3" s="10">
        <f>(
Index_Weights!$D$2*Index_LMI.TPCP!C3
+Index_Weights!$D$3*Index_LMI.TPUT!C3
+Index_Weights!$D$4*Index_VCRPM1.USA!C3
+Index_Weights!$D$5*Index_OTVI!C3
+Index_Weights!$D$6*Index_OTRI!C3)</f>
        <v>-0.33373850552395329</v>
      </c>
      <c r="D3" s="10">
        <f>(
Index_Weights!$D$2*Index_LMI.TPCP!D3
+Index_Weights!$D$3*Index_LMI.TPUT!D3
+Index_Weights!$D$4*Index_VCRPM1.USA!D3
+Index_Weights!$D$5*Index_OTVI!D3
+Index_Weights!$D$6*Index_OTRI!D3)</f>
        <v>1.4703300145438802</v>
      </c>
      <c r="E3" s="10">
        <f>(
Index_Weights!$D$2*Index_LMI.TPCP!E3
+Index_Weights!$D$3*Index_LMI.TPUT!E3
+Index_Weights!$D$4*Index_VCRPM1.USA!E3
+Index_Weights!$D$5*Index_OTVI!E3
+Index_Weights!$D$6*Index_OTRI!E3)</f>
        <v>0.19565555452832539</v>
      </c>
      <c r="F3" s="10">
        <f>(
Index_Weights!$D$2*Index_LMI.TPCP!F3
+Index_Weights!$D$3*Index_LMI.TPUT!F3
+Index_Weights!$D$4*Index_VCRPM1.USA!F3
+Index_Weights!$D$5*Index_OTVI!F3
+Index_Weights!$D$6*Index_OTRI!F3)</f>
        <v>-0.36770255199005131</v>
      </c>
      <c r="G3" s="10">
        <f>(
Index_Weights!$D$2*Index_LMI.TPCP!G3
+Index_Weights!$D$3*Index_LMI.TPUT!G3
+Index_Weights!$D$4*Index_VCRPM1.USA!G3
+Index_Weights!$D$5*Index_OTVI!G3
+Index_Weights!$D$6*Index_OTRI!G3)</f>
        <v>-0.17778725763358705</v>
      </c>
      <c r="H3" s="10">
        <f>(
Index_Weights!$D$2*Index_LMI.TPCP!H3
+Index_Weights!$D$3*Index_LMI.TPUT!H3
+Index_Weights!$D$4*Index_VCRPM1.USA!H3
+Index_Weights!$D$5*Index_OTVI!H3
+Index_Weights!$D$6*Index_OTRI!H3)</f>
        <v>0.20126994129554662</v>
      </c>
      <c r="I3" s="8"/>
      <c r="J3" s="8"/>
      <c r="K3" s="8"/>
      <c r="L3" s="8"/>
      <c r="M3" s="8"/>
      <c r="N3" s="8"/>
      <c r="O3" s="6"/>
    </row>
    <row r="4" spans="1:15" x14ac:dyDescent="0.3">
      <c r="A4" s="9" t="str">
        <v>DEN</v>
      </c>
      <c r="B4" s="10" t="s">
        <v>88</v>
      </c>
      <c r="C4" s="10">
        <f>(
Index_Weights!$D$2*Index_LMI.TPCP!C4
+Index_Weights!$D$3*Index_LMI.TPUT!C4
+Index_Weights!$D$4*Index_VCRPM1.USA!C4
+Index_Weights!$D$5*Index_OTVI!C4
+Index_Weights!$D$6*Index_OTRI!C4)</f>
        <v>-0.33081939750495803</v>
      </c>
      <c r="D4" s="10">
        <f>(
Index_Weights!$D$2*Index_LMI.TPCP!D4
+Index_Weights!$D$3*Index_LMI.TPUT!D4
+Index_Weights!$D$4*Index_VCRPM1.USA!D4
+Index_Weights!$D$5*Index_OTVI!D4
+Index_Weights!$D$6*Index_OTRI!D4)</f>
        <v>1.200912844701588</v>
      </c>
      <c r="E4" s="10">
        <f>(
Index_Weights!$D$2*Index_LMI.TPCP!E4
+Index_Weights!$D$3*Index_LMI.TPUT!E4
+Index_Weights!$D$4*Index_VCRPM1.USA!E4
+Index_Weights!$D$5*Index_OTVI!E4
+Index_Weights!$D$6*Index_OTRI!E4)</f>
        <v>0.20825539903679152</v>
      </c>
      <c r="F4" s="10">
        <f>(
Index_Weights!$D$2*Index_LMI.TPCP!F4
+Index_Weights!$D$3*Index_LMI.TPUT!F4
+Index_Weights!$D$4*Index_VCRPM1.USA!F4
+Index_Weights!$D$5*Index_OTVI!F4
+Index_Weights!$D$6*Index_OTRI!F4)</f>
        <v>-0.29517668323028562</v>
      </c>
      <c r="G4" s="10">
        <f>(
Index_Weights!$D$2*Index_LMI.TPCP!G4
+Index_Weights!$D$3*Index_LMI.TPUT!G4
+Index_Weights!$D$4*Index_VCRPM1.USA!G4
+Index_Weights!$D$5*Index_OTVI!G4
+Index_Weights!$D$6*Index_OTRI!G4)</f>
        <v>-0.32419272091953288</v>
      </c>
      <c r="H4" s="10">
        <f>(
Index_Weights!$D$2*Index_LMI.TPCP!H4
+Index_Weights!$D$3*Index_LMI.TPUT!H4
+Index_Weights!$D$4*Index_VCRPM1.USA!H4
+Index_Weights!$D$5*Index_OTVI!H4
+Index_Weights!$D$6*Index_OTRI!H4)</f>
        <v>-1.3619025034650709E-2</v>
      </c>
      <c r="I4" s="8"/>
      <c r="J4" s="8"/>
      <c r="K4" s="8"/>
      <c r="L4" s="8"/>
      <c r="M4" s="8"/>
      <c r="N4" s="8"/>
      <c r="O4" s="6"/>
    </row>
    <row r="5" spans="1:15" x14ac:dyDescent="0.3">
      <c r="A5" s="9" t="str">
        <v>SCK</v>
      </c>
      <c r="B5" s="10" t="s">
        <v>88</v>
      </c>
      <c r="C5" s="10">
        <f>(
Index_Weights!$D$2*Index_LMI.TPCP!C5
+Index_Weights!$D$3*Index_LMI.TPUT!C5
+Index_Weights!$D$4*Index_VCRPM1.USA!C5
+Index_Weights!$D$5*Index_OTVI!C5
+Index_Weights!$D$6*Index_OTRI!C5)</f>
        <v>-0.31157468530485127</v>
      </c>
      <c r="D5" s="10">
        <f>(
Index_Weights!$D$2*Index_LMI.TPCP!D5
+Index_Weights!$D$3*Index_LMI.TPUT!D5
+Index_Weights!$D$4*Index_VCRPM1.USA!D5
+Index_Weights!$D$5*Index_OTVI!D5
+Index_Weights!$D$6*Index_OTRI!D5)</f>
        <v>1.1092954112226352</v>
      </c>
      <c r="E5" s="10">
        <f>(
Index_Weights!$D$2*Index_LMI.TPCP!E5
+Index_Weights!$D$3*Index_LMI.TPUT!E5
+Index_Weights!$D$4*Index_VCRPM1.USA!E5
+Index_Weights!$D$5*Index_OTVI!E5
+Index_Weights!$D$6*Index_OTRI!E5)</f>
        <v>0.12592509443481237</v>
      </c>
      <c r="F5" s="10">
        <f>(
Index_Weights!$D$2*Index_LMI.TPCP!F5
+Index_Weights!$D$3*Index_LMI.TPUT!F5
+Index_Weights!$D$4*Index_VCRPM1.USA!F5
+Index_Weights!$D$5*Index_OTVI!F5
+Index_Weights!$D$6*Index_OTRI!F5)</f>
        <v>-0.31977744159194066</v>
      </c>
      <c r="G5" s="10">
        <f>(
Index_Weights!$D$2*Index_LMI.TPCP!G5
+Index_Weights!$D$3*Index_LMI.TPUT!G5
+Index_Weights!$D$4*Index_VCRPM1.USA!G5
+Index_Weights!$D$5*Index_OTVI!G5
+Index_Weights!$D$6*Index_OTRI!G5)</f>
        <v>-0.26466622574981252</v>
      </c>
      <c r="H5" s="10">
        <f>(
Index_Weights!$D$2*Index_LMI.TPCP!H5
+Index_Weights!$D$3*Index_LMI.TPUT!H5
+Index_Weights!$D$4*Index_VCRPM1.USA!H5
+Index_Weights!$D$5*Index_OTVI!H5
+Index_Weights!$D$6*Index_OTRI!H5)</f>
        <v>0.12090168011847552</v>
      </c>
      <c r="I5" s="8"/>
      <c r="J5" s="8"/>
      <c r="K5" s="8"/>
      <c r="L5" s="8"/>
      <c r="M5" s="8"/>
      <c r="N5" s="8"/>
      <c r="O5" s="6"/>
    </row>
    <row r="6" spans="1:15" x14ac:dyDescent="0.3">
      <c r="A6" s="9" t="str">
        <v>TMA</v>
      </c>
      <c r="B6" s="10" t="s">
        <v>88</v>
      </c>
      <c r="C6" s="10">
        <f>(
Index_Weights!$D$2*Index_LMI.TPCP!C6
+Index_Weights!$D$3*Index_LMI.TPUT!C6
+Index_Weights!$D$4*Index_VCRPM1.USA!C6
+Index_Weights!$D$5*Index_OTVI!C6
+Index_Weights!$D$6*Index_OTRI!C6)</f>
        <v>-0.35586306113755767</v>
      </c>
      <c r="D6" s="10">
        <f>(
Index_Weights!$D$2*Index_LMI.TPCP!D6
+Index_Weights!$D$3*Index_LMI.TPUT!D6
+Index_Weights!$D$4*Index_VCRPM1.USA!D6
+Index_Weights!$D$5*Index_OTVI!D6
+Index_Weights!$D$6*Index_OTRI!D6)</f>
        <v>0.49986453165614236</v>
      </c>
      <c r="E6" s="10">
        <f>(
Index_Weights!$D$2*Index_LMI.TPCP!E6
+Index_Weights!$D$3*Index_LMI.TPUT!E6
+Index_Weights!$D$4*Index_VCRPM1.USA!E6
+Index_Weights!$D$5*Index_OTVI!E6
+Index_Weights!$D$6*Index_OTRI!E6)</f>
        <v>0.52783663465839803</v>
      </c>
      <c r="F6" s="10">
        <f>(
Index_Weights!$D$2*Index_LMI.TPCP!F6
+Index_Weights!$D$3*Index_LMI.TPUT!F6
+Index_Weights!$D$4*Index_VCRPM1.USA!F6
+Index_Weights!$D$5*Index_OTVI!F6
+Index_Weights!$D$6*Index_OTRI!F6)</f>
        <v>-0.38717451082146409</v>
      </c>
      <c r="G6" s="10">
        <f>(
Index_Weights!$D$2*Index_LMI.TPCP!G6
+Index_Weights!$D$3*Index_LMI.TPUT!G6
+Index_Weights!$D$4*Index_VCRPM1.USA!G6
+Index_Weights!$D$5*Index_OTVI!G6
+Index_Weights!$D$6*Index_OTRI!G6)</f>
        <v>-0.29370752964145497</v>
      </c>
      <c r="H6" s="10">
        <f>(
Index_Weights!$D$2*Index_LMI.TPCP!H6
+Index_Weights!$D$3*Index_LMI.TPUT!H6
+Index_Weights!$D$4*Index_VCRPM1.USA!H6
+Index_Weights!$D$5*Index_OTVI!H6
+Index_Weights!$D$6*Index_OTRI!H6)</f>
        <v>0.35125886838410569</v>
      </c>
      <c r="I6" s="8"/>
      <c r="J6" s="8"/>
      <c r="K6" s="8"/>
      <c r="L6" s="8"/>
      <c r="M6" s="8"/>
      <c r="N6" s="8"/>
      <c r="O6" s="6"/>
    </row>
    <row r="7" spans="1:15" x14ac:dyDescent="0.3">
      <c r="A7" s="9" t="str">
        <v>MKE</v>
      </c>
      <c r="B7" s="10" t="s">
        <v>88</v>
      </c>
      <c r="C7" s="10">
        <f>(
Index_Weights!$D$2*Index_LMI.TPCP!C7
+Index_Weights!$D$3*Index_LMI.TPUT!C7
+Index_Weights!$D$4*Index_VCRPM1.USA!C7
+Index_Weights!$D$5*Index_OTVI!C7
+Index_Weights!$D$6*Index_OTRI!C7)</f>
        <v>-0.3284834835269928</v>
      </c>
      <c r="D7" s="10">
        <f>(
Index_Weights!$D$2*Index_LMI.TPCP!D7
+Index_Weights!$D$3*Index_LMI.TPUT!D7
+Index_Weights!$D$4*Index_VCRPM1.USA!D7
+Index_Weights!$D$5*Index_OTVI!D7
+Index_Weights!$D$6*Index_OTRI!D7)</f>
        <v>0.35517177164736091</v>
      </c>
      <c r="E7" s="10">
        <f>(
Index_Weights!$D$2*Index_LMI.TPCP!E7
+Index_Weights!$D$3*Index_LMI.TPUT!E7
+Index_Weights!$D$4*Index_VCRPM1.USA!E7
+Index_Weights!$D$5*Index_OTVI!E7
+Index_Weights!$D$6*Index_OTRI!E7)</f>
        <v>0.42898901314646309</v>
      </c>
      <c r="F7" s="10">
        <f>(
Index_Weights!$D$2*Index_LMI.TPCP!F7
+Index_Weights!$D$3*Index_LMI.TPUT!F7
+Index_Weights!$D$4*Index_VCRPM1.USA!F7
+Index_Weights!$D$5*Index_OTVI!F7
+Index_Weights!$D$6*Index_OTRI!F7)</f>
        <v>-0.30848567168660596</v>
      </c>
      <c r="G7" s="10">
        <f>(
Index_Weights!$D$2*Index_LMI.TPCP!G7
+Index_Weights!$D$3*Index_LMI.TPUT!G7
+Index_Weights!$D$4*Index_VCRPM1.USA!G7
+Index_Weights!$D$5*Index_OTVI!G7
+Index_Weights!$D$6*Index_OTRI!G7)</f>
        <v>-0.25136374503717895</v>
      </c>
      <c r="H7" s="10">
        <f>(
Index_Weights!$D$2*Index_LMI.TPCP!H7
+Index_Weights!$D$3*Index_LMI.TPUT!H7
+Index_Weights!$D$4*Index_VCRPM1.USA!H7
+Index_Weights!$D$5*Index_OTVI!H7
+Index_Weights!$D$6*Index_OTRI!H7)</f>
        <v>0.15987462309101499</v>
      </c>
      <c r="I7" s="8"/>
      <c r="J7" s="8"/>
      <c r="K7" s="8"/>
      <c r="L7" s="8"/>
      <c r="M7" s="8"/>
      <c r="N7" s="8"/>
      <c r="O7" s="6"/>
    </row>
    <row r="8" spans="1:15" x14ac:dyDescent="0.3">
      <c r="A8" s="9" t="str">
        <v>PDX</v>
      </c>
      <c r="B8" s="10" t="s">
        <v>88</v>
      </c>
      <c r="C8" s="10">
        <f>(
Index_Weights!$D$2*Index_LMI.TPCP!C8
+Index_Weights!$D$3*Index_LMI.TPUT!C8
+Index_Weights!$D$4*Index_VCRPM1.USA!C8
+Index_Weights!$D$5*Index_OTVI!C8
+Index_Weights!$D$6*Index_OTRI!C8)</f>
        <v>-0.24754603706569761</v>
      </c>
      <c r="D8" s="10">
        <f>(
Index_Weights!$D$2*Index_LMI.TPCP!D8
+Index_Weights!$D$3*Index_LMI.TPUT!D8
+Index_Weights!$D$4*Index_VCRPM1.USA!D8
+Index_Weights!$D$5*Index_OTVI!D8
+Index_Weights!$D$6*Index_OTRI!D8)</f>
        <v>0.43673943917467983</v>
      </c>
      <c r="E8" s="10">
        <f>(
Index_Weights!$D$2*Index_LMI.TPCP!E8
+Index_Weights!$D$3*Index_LMI.TPUT!E8
+Index_Weights!$D$4*Index_VCRPM1.USA!E8
+Index_Weights!$D$5*Index_OTVI!E8
+Index_Weights!$D$6*Index_OTRI!E8)</f>
        <v>0.21332313323153324</v>
      </c>
      <c r="F8" s="10">
        <f>(
Index_Weights!$D$2*Index_LMI.TPCP!F8
+Index_Weights!$D$3*Index_LMI.TPUT!F8
+Index_Weights!$D$4*Index_VCRPM1.USA!F8
+Index_Weights!$D$5*Index_OTVI!F8
+Index_Weights!$D$6*Index_OTRI!F8)</f>
        <v>-0.25746629792775722</v>
      </c>
      <c r="G8" s="10">
        <f>(
Index_Weights!$D$2*Index_LMI.TPCP!G8
+Index_Weights!$D$3*Index_LMI.TPUT!G8
+Index_Weights!$D$4*Index_VCRPM1.USA!G8
+Index_Weights!$D$5*Index_OTVI!G8
+Index_Weights!$D$6*Index_OTRI!G8)</f>
        <v>-0.25309274610858523</v>
      </c>
      <c r="H8" s="10">
        <f>(
Index_Weights!$D$2*Index_LMI.TPCP!H8
+Index_Weights!$D$3*Index_LMI.TPUT!H8
+Index_Weights!$D$4*Index_VCRPM1.USA!H8
+Index_Weights!$D$5*Index_OTVI!H8
+Index_Weights!$D$6*Index_OTRI!H8)</f>
        <v>0.38335904843528601</v>
      </c>
      <c r="I8" s="8"/>
      <c r="J8" s="8"/>
      <c r="K8" s="8"/>
      <c r="L8" s="8"/>
      <c r="M8" s="8"/>
      <c r="N8" s="8"/>
      <c r="O8" s="6"/>
    </row>
    <row r="9" spans="1:15" x14ac:dyDescent="0.3">
      <c r="A9" s="9" t="str">
        <v>IND</v>
      </c>
      <c r="B9" s="10" t="s">
        <v>88</v>
      </c>
      <c r="C9" s="10">
        <f>(
Index_Weights!$D$2*Index_LMI.TPCP!C9
+Index_Weights!$D$3*Index_LMI.TPUT!C9
+Index_Weights!$D$4*Index_VCRPM1.USA!C9
+Index_Weights!$D$5*Index_OTVI!C9
+Index_Weights!$D$6*Index_OTRI!C9)</f>
        <v>-0.36227658153520481</v>
      </c>
      <c r="D9" s="10">
        <f>(
Index_Weights!$D$2*Index_LMI.TPCP!D9
+Index_Weights!$D$3*Index_LMI.TPUT!D9
+Index_Weights!$D$4*Index_VCRPM1.USA!D9
+Index_Weights!$D$5*Index_OTVI!D9
+Index_Weights!$D$6*Index_OTRI!D9)</f>
        <v>0.34281799926397016</v>
      </c>
      <c r="E9" s="10">
        <f>(
Index_Weights!$D$2*Index_LMI.TPCP!E9
+Index_Weights!$D$3*Index_LMI.TPUT!E9
+Index_Weights!$D$4*Index_VCRPM1.USA!E9
+Index_Weights!$D$5*Index_OTVI!E9
+Index_Weights!$D$6*Index_OTRI!E9)</f>
        <v>0.3785779220121499</v>
      </c>
      <c r="F9" s="10">
        <f>(
Index_Weights!$D$2*Index_LMI.TPCP!F9
+Index_Weights!$D$3*Index_LMI.TPUT!F9
+Index_Weights!$D$4*Index_VCRPM1.USA!F9
+Index_Weights!$D$5*Index_OTVI!F9
+Index_Weights!$D$6*Index_OTRI!F9)</f>
        <v>-0.2823594254057602</v>
      </c>
      <c r="G9" s="10">
        <f>(
Index_Weights!$D$2*Index_LMI.TPCP!G9
+Index_Weights!$D$3*Index_LMI.TPUT!G9
+Index_Weights!$D$4*Index_VCRPM1.USA!G9
+Index_Weights!$D$5*Index_OTVI!G9
+Index_Weights!$D$6*Index_OTRI!G9)</f>
        <v>-0.30295548927062427</v>
      </c>
      <c r="H9" s="10">
        <f>(
Index_Weights!$D$2*Index_LMI.TPCP!H9
+Index_Weights!$D$3*Index_LMI.TPUT!H9
+Index_Weights!$D$4*Index_VCRPM1.USA!H9
+Index_Weights!$D$5*Index_OTVI!H9
+Index_Weights!$D$6*Index_OTRI!H9)</f>
        <v>0.15537074764129585</v>
      </c>
      <c r="I9" s="8"/>
      <c r="J9" s="8"/>
      <c r="K9" s="8"/>
      <c r="L9" s="8"/>
      <c r="M9" s="8"/>
      <c r="N9" s="8"/>
      <c r="O9" s="6"/>
    </row>
    <row r="10" spans="1:15" x14ac:dyDescent="0.3">
      <c r="A10" s="9" t="str">
        <v>ROA</v>
      </c>
      <c r="B10" s="10" t="s">
        <v>88</v>
      </c>
      <c r="C10" s="10">
        <f>(
Index_Weights!$D$2*Index_LMI.TPCP!C10
+Index_Weights!$D$3*Index_LMI.TPUT!C10
+Index_Weights!$D$4*Index_VCRPM1.USA!C10
+Index_Weights!$D$5*Index_OTVI!C10
+Index_Weights!$D$6*Index_OTRI!C10)</f>
        <v>-0.41484613751999588</v>
      </c>
      <c r="D10" s="10">
        <f>(
Index_Weights!$D$2*Index_LMI.TPCP!D10
+Index_Weights!$D$3*Index_LMI.TPUT!D10
+Index_Weights!$D$4*Index_VCRPM1.USA!D10
+Index_Weights!$D$5*Index_OTVI!D10
+Index_Weights!$D$6*Index_OTRI!D10)</f>
        <v>1.1104564394704117</v>
      </c>
      <c r="E10" s="10">
        <f>(
Index_Weights!$D$2*Index_LMI.TPCP!E10
+Index_Weights!$D$3*Index_LMI.TPUT!E10
+Index_Weights!$D$4*Index_VCRPM1.USA!E10
+Index_Weights!$D$5*Index_OTVI!E10
+Index_Weights!$D$6*Index_OTRI!E10)</f>
        <v>0.29936579989675716</v>
      </c>
      <c r="F10" s="10">
        <f>(
Index_Weights!$D$2*Index_LMI.TPCP!F10
+Index_Weights!$D$3*Index_LMI.TPUT!F10
+Index_Weights!$D$4*Index_VCRPM1.USA!F10
+Index_Weights!$D$5*Index_OTVI!F10
+Index_Weights!$D$6*Index_OTRI!F10)</f>
        <v>-0.29933195619875608</v>
      </c>
      <c r="G10" s="10">
        <f>(
Index_Weights!$D$2*Index_LMI.TPCP!G10
+Index_Weights!$D$3*Index_LMI.TPUT!G10
+Index_Weights!$D$4*Index_VCRPM1.USA!G10
+Index_Weights!$D$5*Index_OTVI!G10
+Index_Weights!$D$6*Index_OTRI!G10)</f>
        <v>-0.28052377177616317</v>
      </c>
      <c r="H10" s="10">
        <f>(
Index_Weights!$D$2*Index_LMI.TPCP!H10
+Index_Weights!$D$3*Index_LMI.TPUT!H10
+Index_Weights!$D$4*Index_VCRPM1.USA!H10
+Index_Weights!$D$5*Index_OTVI!H10
+Index_Weights!$D$6*Index_OTRI!H10)</f>
        <v>0.33356425435198256</v>
      </c>
      <c r="I10" s="8"/>
      <c r="J10" s="8"/>
      <c r="K10" s="8"/>
      <c r="L10" s="8"/>
      <c r="M10" s="8"/>
      <c r="N10" s="8"/>
      <c r="O10" s="6"/>
    </row>
    <row r="11" spans="1:15" x14ac:dyDescent="0.3">
      <c r="A11" s="9" t="str">
        <v>DAL</v>
      </c>
      <c r="B11" s="10" t="s">
        <v>88</v>
      </c>
      <c r="C11" s="10">
        <f>(
Index_Weights!$D$2*Index_LMI.TPCP!C11
+Index_Weights!$D$3*Index_LMI.TPUT!C11
+Index_Weights!$D$4*Index_VCRPM1.USA!C11
+Index_Weights!$D$5*Index_OTVI!C11
+Index_Weights!$D$6*Index_OTRI!C11)</f>
        <v>-0.36411098077143134</v>
      </c>
      <c r="D11" s="10">
        <f>(
Index_Weights!$D$2*Index_LMI.TPCP!D11
+Index_Weights!$D$3*Index_LMI.TPUT!D11
+Index_Weights!$D$4*Index_VCRPM1.USA!D11
+Index_Weights!$D$5*Index_OTVI!D11
+Index_Weights!$D$6*Index_OTRI!D11)</f>
        <v>0.90788131703054153</v>
      </c>
      <c r="E11" s="10">
        <f>(
Index_Weights!$D$2*Index_LMI.TPCP!E11
+Index_Weights!$D$3*Index_LMI.TPUT!E11
+Index_Weights!$D$4*Index_VCRPM1.USA!E11
+Index_Weights!$D$5*Index_OTVI!E11
+Index_Weights!$D$6*Index_OTRI!E11)</f>
        <v>0.3355274255529237</v>
      </c>
      <c r="F11" s="10">
        <f>(
Index_Weights!$D$2*Index_LMI.TPCP!F11
+Index_Weights!$D$3*Index_LMI.TPUT!F11
+Index_Weights!$D$4*Index_VCRPM1.USA!F11
+Index_Weights!$D$5*Index_OTVI!F11
+Index_Weights!$D$6*Index_OTRI!F11)</f>
        <v>-0.31876647766588767</v>
      </c>
      <c r="G11" s="10">
        <f>(
Index_Weights!$D$2*Index_LMI.TPCP!G11
+Index_Weights!$D$3*Index_LMI.TPUT!G11
+Index_Weights!$D$4*Index_VCRPM1.USA!G11
+Index_Weights!$D$5*Index_OTVI!G11
+Index_Weights!$D$6*Index_OTRI!G11)</f>
        <v>-0.27705013252566429</v>
      </c>
      <c r="H11" s="10">
        <f>(
Index_Weights!$D$2*Index_LMI.TPCP!H11
+Index_Weights!$D$3*Index_LMI.TPUT!H11
+Index_Weights!$D$4*Index_VCRPM1.USA!H11
+Index_Weights!$D$5*Index_OTVI!H11
+Index_Weights!$D$6*Index_OTRI!H11)</f>
        <v>0.20566888568907099</v>
      </c>
      <c r="I11" s="8"/>
      <c r="J11" s="8"/>
      <c r="K11" s="8"/>
      <c r="L11" s="8"/>
      <c r="M11" s="8"/>
      <c r="N11" s="8"/>
      <c r="O11" s="6"/>
    </row>
    <row r="12" spans="1:15" x14ac:dyDescent="0.3">
      <c r="A12" s="9" t="str">
        <v>ALB</v>
      </c>
      <c r="B12" s="10" t="s">
        <v>88</v>
      </c>
      <c r="C12" s="10">
        <f>(
Index_Weights!$D$2*Index_LMI.TPCP!C12
+Index_Weights!$D$3*Index_LMI.TPUT!C12
+Index_Weights!$D$4*Index_VCRPM1.USA!C12
+Index_Weights!$D$5*Index_OTVI!C12
+Index_Weights!$D$6*Index_OTRI!C12)</f>
        <v>-0.31094262673003253</v>
      </c>
      <c r="D12" s="10">
        <f>(
Index_Weights!$D$2*Index_LMI.TPCP!D12
+Index_Weights!$D$3*Index_LMI.TPUT!D12
+Index_Weights!$D$4*Index_VCRPM1.USA!D12
+Index_Weights!$D$5*Index_OTVI!D12
+Index_Weights!$D$6*Index_OTRI!D12)</f>
        <v>0.75234644895266989</v>
      </c>
      <c r="E12" s="10">
        <f>(
Index_Weights!$D$2*Index_LMI.TPCP!E12
+Index_Weights!$D$3*Index_LMI.TPUT!E12
+Index_Weights!$D$4*Index_VCRPM1.USA!E12
+Index_Weights!$D$5*Index_OTVI!E12
+Index_Weights!$D$6*Index_OTRI!E12)</f>
        <v>0.22175908760524182</v>
      </c>
      <c r="F12" s="10">
        <f>(
Index_Weights!$D$2*Index_LMI.TPCP!F12
+Index_Weights!$D$3*Index_LMI.TPUT!F12
+Index_Weights!$D$4*Index_VCRPM1.USA!F12
+Index_Weights!$D$5*Index_OTVI!F12
+Index_Weights!$D$6*Index_OTRI!F12)</f>
        <v>-0.31199467074270976</v>
      </c>
      <c r="G12" s="10">
        <f>(
Index_Weights!$D$2*Index_LMI.TPCP!G12
+Index_Weights!$D$3*Index_LMI.TPUT!G12
+Index_Weights!$D$4*Index_VCRPM1.USA!G12
+Index_Weights!$D$5*Index_OTVI!G12
+Index_Weights!$D$6*Index_OTRI!G12)</f>
        <v>-0.33933485797892671</v>
      </c>
      <c r="H12" s="10">
        <f>(
Index_Weights!$D$2*Index_LMI.TPCP!H12
+Index_Weights!$D$3*Index_LMI.TPUT!H12
+Index_Weights!$D$4*Index_VCRPM1.USA!H12
+Index_Weights!$D$5*Index_OTVI!H12
+Index_Weights!$D$6*Index_OTRI!H12)</f>
        <v>0.47121223690075636</v>
      </c>
      <c r="I12" s="8"/>
      <c r="J12" s="8"/>
      <c r="K12" s="8"/>
      <c r="L12" s="8"/>
      <c r="M12" s="8"/>
      <c r="N12" s="8"/>
    </row>
    <row r="13" spans="1:15" x14ac:dyDescent="0.3">
      <c r="A13" s="9" t="str">
        <v>DCU</v>
      </c>
      <c r="B13" s="10" t="s">
        <v>88</v>
      </c>
      <c r="C13" s="10">
        <f>(
Index_Weights!$D$2*Index_LMI.TPCP!C13
+Index_Weights!$D$3*Index_LMI.TPUT!C13
+Index_Weights!$D$4*Index_VCRPM1.USA!C13
+Index_Weights!$D$5*Index_OTVI!C13
+Index_Weights!$D$6*Index_OTRI!C13)</f>
        <v>-0.38162919677859575</v>
      </c>
      <c r="D13" s="10">
        <f>(
Index_Weights!$D$2*Index_LMI.TPCP!D13
+Index_Weights!$D$3*Index_LMI.TPUT!D13
+Index_Weights!$D$4*Index_VCRPM1.USA!D13
+Index_Weights!$D$5*Index_OTVI!D13
+Index_Weights!$D$6*Index_OTRI!D13)</f>
        <v>0.61402444986838622</v>
      </c>
      <c r="E13" s="10">
        <f>(
Index_Weights!$D$2*Index_LMI.TPCP!E13
+Index_Weights!$D$3*Index_LMI.TPUT!E13
+Index_Weights!$D$4*Index_VCRPM1.USA!E13
+Index_Weights!$D$5*Index_OTVI!E13
+Index_Weights!$D$6*Index_OTRI!E13)</f>
        <v>0.2802597038382979</v>
      </c>
      <c r="F13" s="10">
        <f>(
Index_Weights!$D$2*Index_LMI.TPCP!F13
+Index_Weights!$D$3*Index_LMI.TPUT!F13
+Index_Weights!$D$4*Index_VCRPM1.USA!F13
+Index_Weights!$D$5*Index_OTVI!F13
+Index_Weights!$D$6*Index_OTRI!F13)</f>
        <v>-0.30792239916516811</v>
      </c>
      <c r="G13" s="10">
        <f>(
Index_Weights!$D$2*Index_LMI.TPCP!G13
+Index_Weights!$D$3*Index_LMI.TPUT!G13
+Index_Weights!$D$4*Index_VCRPM1.USA!G13
+Index_Weights!$D$5*Index_OTVI!G13
+Index_Weights!$D$6*Index_OTRI!G13)</f>
        <v>-0.3103136896296238</v>
      </c>
      <c r="H13" s="10">
        <f>(
Index_Weights!$D$2*Index_LMI.TPCP!H13
+Index_Weights!$D$3*Index_LMI.TPUT!H13
+Index_Weights!$D$4*Index_VCRPM1.USA!H13
+Index_Weights!$D$5*Index_OTVI!H13
+Index_Weights!$D$6*Index_OTRI!H13)</f>
        <v>0.31497677607628016</v>
      </c>
      <c r="I13" s="8"/>
      <c r="J13" s="8"/>
      <c r="K13" s="8"/>
      <c r="L13" s="8"/>
      <c r="M13" s="8"/>
      <c r="N13" s="8"/>
    </row>
    <row r="14" spans="1:15" x14ac:dyDescent="0.3">
      <c r="A14" s="9" t="str">
        <v>GRR</v>
      </c>
      <c r="B14" s="10" t="s">
        <v>88</v>
      </c>
      <c r="C14" s="10">
        <f>(
Index_Weights!$D$2*Index_LMI.TPCP!C14
+Index_Weights!$D$3*Index_LMI.TPUT!C14
+Index_Weights!$D$4*Index_VCRPM1.USA!C14
+Index_Weights!$D$5*Index_OTVI!C14
+Index_Weights!$D$6*Index_OTRI!C14)</f>
        <v>-0.33835416206448843</v>
      </c>
      <c r="D14" s="10">
        <f>(
Index_Weights!$D$2*Index_LMI.TPCP!D14
+Index_Weights!$D$3*Index_LMI.TPUT!D14
+Index_Weights!$D$4*Index_VCRPM1.USA!D14
+Index_Weights!$D$5*Index_OTVI!D14
+Index_Weights!$D$6*Index_OTRI!D14)</f>
        <v>0.36969818561447398</v>
      </c>
      <c r="E14" s="10">
        <f>(
Index_Weights!$D$2*Index_LMI.TPCP!E14
+Index_Weights!$D$3*Index_LMI.TPUT!E14
+Index_Weights!$D$4*Index_VCRPM1.USA!E14
+Index_Weights!$D$5*Index_OTVI!E14
+Index_Weights!$D$6*Index_OTRI!E14)</f>
        <v>0.28200169998727226</v>
      </c>
      <c r="F14" s="10">
        <f>(
Index_Weights!$D$2*Index_LMI.TPCP!F14
+Index_Weights!$D$3*Index_LMI.TPUT!F14
+Index_Weights!$D$4*Index_VCRPM1.USA!F14
+Index_Weights!$D$5*Index_OTVI!F14
+Index_Weights!$D$6*Index_OTRI!F14)</f>
        <v>-0.24641610885852255</v>
      </c>
      <c r="G14" s="10">
        <f>(
Index_Weights!$D$2*Index_LMI.TPCP!G14
+Index_Weights!$D$3*Index_LMI.TPUT!G14
+Index_Weights!$D$4*Index_VCRPM1.USA!G14
+Index_Weights!$D$5*Index_OTVI!G14
+Index_Weights!$D$6*Index_OTRI!G14)</f>
        <v>-0.31740110434248431</v>
      </c>
      <c r="H14" s="10">
        <f>(
Index_Weights!$D$2*Index_LMI.TPCP!H14
+Index_Weights!$D$3*Index_LMI.TPUT!H14
+Index_Weights!$D$4*Index_VCRPM1.USA!H14
+Index_Weights!$D$5*Index_OTVI!H14
+Index_Weights!$D$6*Index_OTRI!H14)</f>
        <v>-5.2102713275375245E-2</v>
      </c>
      <c r="I14" s="8"/>
      <c r="J14" s="8"/>
      <c r="K14" s="8"/>
      <c r="L14" s="8"/>
      <c r="M14" s="8"/>
      <c r="N14" s="8"/>
    </row>
    <row r="15" spans="1:15" x14ac:dyDescent="0.3">
      <c r="A15" s="9" t="str">
        <v>PHX</v>
      </c>
      <c r="B15" s="10" t="s">
        <v>88</v>
      </c>
      <c r="C15" s="10">
        <f>(
Index_Weights!$D$2*Index_LMI.TPCP!C15
+Index_Weights!$D$3*Index_LMI.TPUT!C15
+Index_Weights!$D$4*Index_VCRPM1.USA!C15
+Index_Weights!$D$5*Index_OTVI!C15
+Index_Weights!$D$6*Index_OTRI!C15)</f>
        <v>-0.26331476549602639</v>
      </c>
      <c r="D15" s="10">
        <f>(
Index_Weights!$D$2*Index_LMI.TPCP!D15
+Index_Weights!$D$3*Index_LMI.TPUT!D15
+Index_Weights!$D$4*Index_VCRPM1.USA!D15
+Index_Weights!$D$5*Index_OTVI!D15
+Index_Weights!$D$6*Index_OTRI!D15)</f>
        <v>0.74670292940705807</v>
      </c>
      <c r="E15" s="10">
        <f>(
Index_Weights!$D$2*Index_LMI.TPCP!E15
+Index_Weights!$D$3*Index_LMI.TPUT!E15
+Index_Weights!$D$4*Index_VCRPM1.USA!E15
+Index_Weights!$D$5*Index_OTVI!E15
+Index_Weights!$D$6*Index_OTRI!E15)</f>
        <v>0.20698150242051211</v>
      </c>
      <c r="F15" s="10">
        <f>(
Index_Weights!$D$2*Index_LMI.TPCP!F15
+Index_Weights!$D$3*Index_LMI.TPUT!F15
+Index_Weights!$D$4*Index_VCRPM1.USA!F15
+Index_Weights!$D$5*Index_OTVI!F15
+Index_Weights!$D$6*Index_OTRI!F15)</f>
        <v>-0.31198639032052533</v>
      </c>
      <c r="G15" s="10">
        <f>(
Index_Weights!$D$2*Index_LMI.TPCP!G15
+Index_Weights!$D$3*Index_LMI.TPUT!G15
+Index_Weights!$D$4*Index_VCRPM1.USA!G15
+Index_Weights!$D$5*Index_OTVI!G15
+Index_Weights!$D$6*Index_OTRI!G15)</f>
        <v>-0.22370339559063365</v>
      </c>
      <c r="H15" s="10">
        <f>(
Index_Weights!$D$2*Index_LMI.TPCP!H15
+Index_Weights!$D$3*Index_LMI.TPUT!H15
+Index_Weights!$D$4*Index_VCRPM1.USA!H15
+Index_Weights!$D$5*Index_OTVI!H15
+Index_Weights!$D$6*Index_OTRI!H15)</f>
        <v>0.43408632345511156</v>
      </c>
      <c r="I15" s="8"/>
      <c r="J15" s="8"/>
      <c r="K15" s="8"/>
      <c r="L15" s="8"/>
      <c r="M15" s="8"/>
      <c r="N15" s="8"/>
    </row>
    <row r="16" spans="1:15" x14ac:dyDescent="0.3">
      <c r="A16" s="9" t="str">
        <v>MDT</v>
      </c>
      <c r="B16" s="10" t="s">
        <v>88</v>
      </c>
      <c r="C16" s="10">
        <f>(
Index_Weights!$D$2*Index_LMI.TPCP!C16
+Index_Weights!$D$3*Index_LMI.TPUT!C16
+Index_Weights!$D$4*Index_VCRPM1.USA!C16
+Index_Weights!$D$5*Index_OTVI!C16
+Index_Weights!$D$6*Index_OTRI!C16)</f>
        <v>-0.36202084050173144</v>
      </c>
      <c r="D16" s="10">
        <f>(
Index_Weights!$D$2*Index_LMI.TPCP!D16
+Index_Weights!$D$3*Index_LMI.TPUT!D16
+Index_Weights!$D$4*Index_VCRPM1.USA!D16
+Index_Weights!$D$5*Index_OTVI!D16
+Index_Weights!$D$6*Index_OTRI!D16)</f>
        <v>0.69928893030404393</v>
      </c>
      <c r="E16" s="10">
        <f>(
Index_Weights!$D$2*Index_LMI.TPCP!E16
+Index_Weights!$D$3*Index_LMI.TPUT!E16
+Index_Weights!$D$4*Index_VCRPM1.USA!E16
+Index_Weights!$D$5*Index_OTVI!E16
+Index_Weights!$D$6*Index_OTRI!E16)</f>
        <v>0.21863973302346434</v>
      </c>
      <c r="F16" s="10">
        <f>(
Index_Weights!$D$2*Index_LMI.TPCP!F16
+Index_Weights!$D$3*Index_LMI.TPUT!F16
+Index_Weights!$D$4*Index_VCRPM1.USA!F16
+Index_Weights!$D$5*Index_OTVI!F16
+Index_Weights!$D$6*Index_OTRI!F16)</f>
        <v>-0.29149227280075019</v>
      </c>
      <c r="G16" s="10">
        <f>(
Index_Weights!$D$2*Index_LMI.TPCP!G16
+Index_Weights!$D$3*Index_LMI.TPUT!G16
+Index_Weights!$D$4*Index_VCRPM1.USA!G16
+Index_Weights!$D$5*Index_OTVI!G16
+Index_Weights!$D$6*Index_OTRI!G16)</f>
        <v>-0.33670498322020814</v>
      </c>
      <c r="H16" s="10">
        <f>(
Index_Weights!$D$2*Index_LMI.TPCP!H16
+Index_Weights!$D$3*Index_LMI.TPUT!H16
+Index_Weights!$D$4*Index_VCRPM1.USA!H16
+Index_Weights!$D$5*Index_OTVI!H16
+Index_Weights!$D$6*Index_OTRI!H16)</f>
        <v>0.13152960517080861</v>
      </c>
      <c r="I16" s="8"/>
      <c r="J16" s="8"/>
      <c r="K16" s="8"/>
      <c r="L16" s="8"/>
      <c r="M16" s="8"/>
      <c r="N16" s="8"/>
    </row>
    <row r="17" spans="1:14" x14ac:dyDescent="0.3">
      <c r="A17" s="9" t="str">
        <v>DBQ</v>
      </c>
      <c r="B17" s="10" t="s">
        <v>88</v>
      </c>
      <c r="C17" s="10">
        <f>(
Index_Weights!$D$2*Index_LMI.TPCP!C17
+Index_Weights!$D$3*Index_LMI.TPUT!C17
+Index_Weights!$D$4*Index_VCRPM1.USA!C17
+Index_Weights!$D$5*Index_OTVI!C17
+Index_Weights!$D$6*Index_OTRI!C17)</f>
        <v>-0.29837238441879266</v>
      </c>
      <c r="D17" s="10">
        <f>(
Index_Weights!$D$2*Index_LMI.TPCP!D17
+Index_Weights!$D$3*Index_LMI.TPUT!D17
+Index_Weights!$D$4*Index_VCRPM1.USA!D17
+Index_Weights!$D$5*Index_OTVI!D17
+Index_Weights!$D$6*Index_OTRI!D17)</f>
        <v>0.25834978261642527</v>
      </c>
      <c r="E17" s="10">
        <f>(
Index_Weights!$D$2*Index_LMI.TPCP!E17
+Index_Weights!$D$3*Index_LMI.TPUT!E17
+Index_Weights!$D$4*Index_VCRPM1.USA!E17
+Index_Weights!$D$5*Index_OTVI!E17
+Index_Weights!$D$6*Index_OTRI!E17)</f>
        <v>0.55231723389262577</v>
      </c>
      <c r="F17" s="10">
        <f>(
Index_Weights!$D$2*Index_LMI.TPCP!F17
+Index_Weights!$D$3*Index_LMI.TPUT!F17
+Index_Weights!$D$4*Index_VCRPM1.USA!F17
+Index_Weights!$D$5*Index_OTVI!F17
+Index_Weights!$D$6*Index_OTRI!F17)</f>
        <v>-0.2557794616386444</v>
      </c>
      <c r="G17" s="10">
        <f>(
Index_Weights!$D$2*Index_LMI.TPCP!G17
+Index_Weights!$D$3*Index_LMI.TPUT!G17
+Index_Weights!$D$4*Index_VCRPM1.USA!G17
+Index_Weights!$D$5*Index_OTVI!G17
+Index_Weights!$D$6*Index_OTRI!G17)</f>
        <v>-0.3191828895283218</v>
      </c>
      <c r="H17" s="10">
        <f>(
Index_Weights!$D$2*Index_LMI.TPCP!H17
+Index_Weights!$D$3*Index_LMI.TPUT!H17
+Index_Weights!$D$4*Index_VCRPM1.USA!H17
+Index_Weights!$D$5*Index_OTVI!H17
+Index_Weights!$D$6*Index_OTRI!H17)</f>
        <v>0.20498442237681638</v>
      </c>
      <c r="I17" s="8"/>
      <c r="J17" s="8"/>
      <c r="K17" s="8"/>
      <c r="L17" s="8"/>
      <c r="M17" s="8"/>
      <c r="N17" s="8"/>
    </row>
    <row r="18" spans="1:14" x14ac:dyDescent="0.3">
      <c r="A18" s="9" t="str">
        <v>FAT</v>
      </c>
      <c r="B18" s="10" t="s">
        <v>88</v>
      </c>
      <c r="C18" s="10">
        <f>(
Index_Weights!$D$2*Index_LMI.TPCP!C18
+Index_Weights!$D$3*Index_LMI.TPUT!C18
+Index_Weights!$D$4*Index_VCRPM1.USA!C18
+Index_Weights!$D$5*Index_OTVI!C18
+Index_Weights!$D$6*Index_OTRI!C18)</f>
        <v>-0.29120172461683591</v>
      </c>
      <c r="D18" s="10">
        <f>(
Index_Weights!$D$2*Index_LMI.TPCP!D18
+Index_Weights!$D$3*Index_LMI.TPUT!D18
+Index_Weights!$D$4*Index_VCRPM1.USA!D18
+Index_Weights!$D$5*Index_OTVI!D18
+Index_Weights!$D$6*Index_OTRI!D18)</f>
        <v>1.0741498581915578</v>
      </c>
      <c r="E18" s="10">
        <f>(
Index_Weights!$D$2*Index_LMI.TPCP!E18
+Index_Weights!$D$3*Index_LMI.TPUT!E18
+Index_Weights!$D$4*Index_VCRPM1.USA!E18
+Index_Weights!$D$5*Index_OTVI!E18
+Index_Weights!$D$6*Index_OTRI!E18)</f>
        <v>0.15303832843718812</v>
      </c>
      <c r="F18" s="10">
        <f>(
Index_Weights!$D$2*Index_LMI.TPCP!F18
+Index_Weights!$D$3*Index_LMI.TPUT!F18
+Index_Weights!$D$4*Index_VCRPM1.USA!F18
+Index_Weights!$D$5*Index_OTVI!F18
+Index_Weights!$D$6*Index_OTRI!F18)</f>
        <v>-0.34250362221335739</v>
      </c>
      <c r="G18" s="10">
        <f>(
Index_Weights!$D$2*Index_LMI.TPCP!G18
+Index_Weights!$D$3*Index_LMI.TPUT!G18
+Index_Weights!$D$4*Index_VCRPM1.USA!G18
+Index_Weights!$D$5*Index_OTVI!G18
+Index_Weights!$D$6*Index_OTRI!G18)</f>
        <v>-0.27492746870568741</v>
      </c>
      <c r="H18" s="10">
        <f>(
Index_Weights!$D$2*Index_LMI.TPCP!H18
+Index_Weights!$D$3*Index_LMI.TPUT!H18
+Index_Weights!$D$4*Index_VCRPM1.USA!H18
+Index_Weights!$D$5*Index_OTVI!H18
+Index_Weights!$D$6*Index_OTRI!H18)</f>
        <v>0.22312453589725489</v>
      </c>
      <c r="I18" s="8"/>
      <c r="J18" s="8"/>
      <c r="K18" s="8"/>
      <c r="L18" s="8"/>
      <c r="M18" s="8"/>
      <c r="N18" s="8"/>
    </row>
    <row r="19" spans="1:14" x14ac:dyDescent="0.3">
      <c r="A19" s="9" t="str">
        <v>CAE</v>
      </c>
      <c r="B19" s="10" t="s">
        <v>88</v>
      </c>
      <c r="C19" s="10">
        <f>(
Index_Weights!$D$2*Index_LMI.TPCP!C19
+Index_Weights!$D$3*Index_LMI.TPUT!C19
+Index_Weights!$D$4*Index_VCRPM1.USA!C19
+Index_Weights!$D$5*Index_OTVI!C19
+Index_Weights!$D$6*Index_OTRI!C19)</f>
        <v>-0.37176250589755155</v>
      </c>
      <c r="D19" s="10">
        <f>(
Index_Weights!$D$2*Index_LMI.TPCP!D19
+Index_Weights!$D$3*Index_LMI.TPUT!D19
+Index_Weights!$D$4*Index_VCRPM1.USA!D19
+Index_Weights!$D$5*Index_OTVI!D19
+Index_Weights!$D$6*Index_OTRI!D19)</f>
        <v>0.60563372123157899</v>
      </c>
      <c r="E19" s="10">
        <f>(
Index_Weights!$D$2*Index_LMI.TPCP!E19
+Index_Weights!$D$3*Index_LMI.TPUT!E19
+Index_Weights!$D$4*Index_VCRPM1.USA!E19
+Index_Weights!$D$5*Index_OTVI!E19
+Index_Weights!$D$6*Index_OTRI!E19)</f>
        <v>0.41203701027306372</v>
      </c>
      <c r="F19" s="10">
        <f>(
Index_Weights!$D$2*Index_LMI.TPCP!F19
+Index_Weights!$D$3*Index_LMI.TPUT!F19
+Index_Weights!$D$4*Index_VCRPM1.USA!F19
+Index_Weights!$D$5*Index_OTVI!F19
+Index_Weights!$D$6*Index_OTRI!F19)</f>
        <v>-0.33724305283363254</v>
      </c>
      <c r="G19" s="10">
        <f>(
Index_Weights!$D$2*Index_LMI.TPCP!G19
+Index_Weights!$D$3*Index_LMI.TPUT!G19
+Index_Weights!$D$4*Index_VCRPM1.USA!G19
+Index_Weights!$D$5*Index_OTVI!G19
+Index_Weights!$D$6*Index_OTRI!G19)</f>
        <v>-0.28212402092429933</v>
      </c>
      <c r="H19" s="10">
        <f>(
Index_Weights!$D$2*Index_LMI.TPCP!H19
+Index_Weights!$D$3*Index_LMI.TPUT!H19
+Index_Weights!$D$4*Index_VCRPM1.USA!H19
+Index_Weights!$D$5*Index_OTVI!H19
+Index_Weights!$D$6*Index_OTRI!H19)</f>
        <v>0.2107354372018222</v>
      </c>
      <c r="I19" s="8"/>
      <c r="J19" s="8"/>
      <c r="K19" s="8"/>
      <c r="L19" s="8"/>
      <c r="M19" s="8"/>
      <c r="N19" s="8"/>
    </row>
    <row r="20" spans="1:14" x14ac:dyDescent="0.3">
      <c r="A20" s="9" t="str">
        <v>SEA</v>
      </c>
      <c r="B20" s="10" t="s">
        <v>88</v>
      </c>
      <c r="C20" s="10">
        <f>(
Index_Weights!$D$2*Index_LMI.TPCP!C20
+Index_Weights!$D$3*Index_LMI.TPUT!C20
+Index_Weights!$D$4*Index_VCRPM1.USA!C20
+Index_Weights!$D$5*Index_OTVI!C20
+Index_Weights!$D$6*Index_OTRI!C20)</f>
        <v>-0.26354766811930197</v>
      </c>
      <c r="D20" s="10">
        <f>(
Index_Weights!$D$2*Index_LMI.TPCP!D20
+Index_Weights!$D$3*Index_LMI.TPUT!D20
+Index_Weights!$D$4*Index_VCRPM1.USA!D20
+Index_Weights!$D$5*Index_OTVI!D20
+Index_Weights!$D$6*Index_OTRI!D20)</f>
        <v>0.53424859194155327</v>
      </c>
      <c r="E20" s="10">
        <f>(
Index_Weights!$D$2*Index_LMI.TPCP!E20
+Index_Weights!$D$3*Index_LMI.TPUT!E20
+Index_Weights!$D$4*Index_VCRPM1.USA!E20
+Index_Weights!$D$5*Index_OTVI!E20
+Index_Weights!$D$6*Index_OTRI!E20)</f>
        <v>0.3277770870210599</v>
      </c>
      <c r="F20" s="10">
        <f>(
Index_Weights!$D$2*Index_LMI.TPCP!F20
+Index_Weights!$D$3*Index_LMI.TPUT!F20
+Index_Weights!$D$4*Index_VCRPM1.USA!F20
+Index_Weights!$D$5*Index_OTVI!F20
+Index_Weights!$D$6*Index_OTRI!F20)</f>
        <v>-0.29977893924769461</v>
      </c>
      <c r="G20" s="10">
        <f>(
Index_Weights!$D$2*Index_LMI.TPCP!G20
+Index_Weights!$D$3*Index_LMI.TPUT!G20
+Index_Weights!$D$4*Index_VCRPM1.USA!G20
+Index_Weights!$D$5*Index_OTVI!G20
+Index_Weights!$D$6*Index_OTRI!G20)</f>
        <v>-0.26487324170557291</v>
      </c>
      <c r="H20" s="10">
        <f>(
Index_Weights!$D$2*Index_LMI.TPCP!H20
+Index_Weights!$D$3*Index_LMI.TPUT!H20
+Index_Weights!$D$4*Index_VCRPM1.USA!H20
+Index_Weights!$D$5*Index_OTVI!H20
+Index_Weights!$D$6*Index_OTRI!H20)</f>
        <v>0.11282066089500216</v>
      </c>
      <c r="I20" s="8"/>
      <c r="J20" s="8"/>
      <c r="K20" s="8"/>
      <c r="L20" s="8"/>
      <c r="M20" s="8"/>
      <c r="N20" s="8"/>
    </row>
    <row r="21" spans="1:14" x14ac:dyDescent="0.3">
      <c r="A21" s="9" t="str">
        <v>ORF</v>
      </c>
      <c r="B21" s="10" t="s">
        <v>88</v>
      </c>
      <c r="C21" s="10">
        <f>(
Index_Weights!$D$2*Index_LMI.TPCP!C21
+Index_Weights!$D$3*Index_LMI.TPUT!C21
+Index_Weights!$D$4*Index_VCRPM1.USA!C21
+Index_Weights!$D$5*Index_OTVI!C21
+Index_Weights!$D$6*Index_OTRI!C21)</f>
        <v>-0.32351852723491936</v>
      </c>
      <c r="D21" s="10">
        <f>(
Index_Weights!$D$2*Index_LMI.TPCP!D21
+Index_Weights!$D$3*Index_LMI.TPUT!D21
+Index_Weights!$D$4*Index_VCRPM1.USA!D21
+Index_Weights!$D$5*Index_OTVI!D21
+Index_Weights!$D$6*Index_OTRI!D21)</f>
        <v>0.90574890571430866</v>
      </c>
      <c r="E21" s="10">
        <f>(
Index_Weights!$D$2*Index_LMI.TPCP!E21
+Index_Weights!$D$3*Index_LMI.TPUT!E21
+Index_Weights!$D$4*Index_VCRPM1.USA!E21
+Index_Weights!$D$5*Index_OTVI!E21
+Index_Weights!$D$6*Index_OTRI!E21)</f>
        <v>0.25852447524839101</v>
      </c>
      <c r="F21" s="10">
        <f>(
Index_Weights!$D$2*Index_LMI.TPCP!F21
+Index_Weights!$D$3*Index_LMI.TPUT!F21
+Index_Weights!$D$4*Index_VCRPM1.USA!F21
+Index_Weights!$D$5*Index_OTVI!F21
+Index_Weights!$D$6*Index_OTRI!F21)</f>
        <v>-0.29950527424185935</v>
      </c>
      <c r="G21" s="10">
        <f>(
Index_Weights!$D$2*Index_LMI.TPCP!G21
+Index_Weights!$D$3*Index_LMI.TPUT!G21
+Index_Weights!$D$4*Index_VCRPM1.USA!G21
+Index_Weights!$D$5*Index_OTVI!G21
+Index_Weights!$D$6*Index_OTRI!G21)</f>
        <v>-0.31367836975986485</v>
      </c>
      <c r="H21" s="10">
        <f>(
Index_Weights!$D$2*Index_LMI.TPCP!H21
+Index_Weights!$D$3*Index_LMI.TPUT!H21
+Index_Weights!$D$4*Index_VCRPM1.USA!H21
+Index_Weights!$D$5*Index_OTVI!H21
+Index_Weights!$D$6*Index_OTRI!H21)</f>
        <v>0.31232122168441279</v>
      </c>
      <c r="I21" s="8"/>
      <c r="J21" s="8"/>
      <c r="K21" s="8"/>
      <c r="L21" s="8"/>
      <c r="M21" s="8"/>
      <c r="N21" s="8"/>
    </row>
    <row r="22" spans="1:14" x14ac:dyDescent="0.3">
      <c r="A22" s="9" t="str">
        <v>FTW</v>
      </c>
      <c r="B22" s="10" t="s">
        <v>88</v>
      </c>
      <c r="C22" s="10">
        <f>(
Index_Weights!$D$2*Index_LMI.TPCP!C22
+Index_Weights!$D$3*Index_LMI.TPUT!C22
+Index_Weights!$D$4*Index_VCRPM1.USA!C22
+Index_Weights!$D$5*Index_OTVI!C22
+Index_Weights!$D$6*Index_OTRI!C22)</f>
        <v>-0.36169197544517806</v>
      </c>
      <c r="D22" s="10">
        <f>(
Index_Weights!$D$2*Index_LMI.TPCP!D22
+Index_Weights!$D$3*Index_LMI.TPUT!D22
+Index_Weights!$D$4*Index_VCRPM1.USA!D22
+Index_Weights!$D$5*Index_OTVI!D22
+Index_Weights!$D$6*Index_OTRI!D22)</f>
        <v>0.86333301903791648</v>
      </c>
      <c r="E22" s="10">
        <f>(
Index_Weights!$D$2*Index_LMI.TPCP!E22
+Index_Weights!$D$3*Index_LMI.TPUT!E22
+Index_Weights!$D$4*Index_VCRPM1.USA!E22
+Index_Weights!$D$5*Index_OTVI!E22
+Index_Weights!$D$6*Index_OTRI!E22)</f>
        <v>0.30033708154131955</v>
      </c>
      <c r="F22" s="10">
        <f>(
Index_Weights!$D$2*Index_LMI.TPCP!F22
+Index_Weights!$D$3*Index_LMI.TPUT!F22
+Index_Weights!$D$4*Index_VCRPM1.USA!F22
+Index_Weights!$D$5*Index_OTVI!F22
+Index_Weights!$D$6*Index_OTRI!F22)</f>
        <v>-0.32782087273798255</v>
      </c>
      <c r="G22" s="10">
        <f>(
Index_Weights!$D$2*Index_LMI.TPCP!G22
+Index_Weights!$D$3*Index_LMI.TPUT!G22
+Index_Weights!$D$4*Index_VCRPM1.USA!G22
+Index_Weights!$D$5*Index_OTVI!G22
+Index_Weights!$D$6*Index_OTRI!G22)</f>
        <v>-0.2483828553356022</v>
      </c>
      <c r="H22" s="10">
        <f>(
Index_Weights!$D$2*Index_LMI.TPCP!H22
+Index_Weights!$D$3*Index_LMI.TPUT!H22
+Index_Weights!$D$4*Index_VCRPM1.USA!H22
+Index_Weights!$D$5*Index_OTVI!H22
+Index_Weights!$D$6*Index_OTRI!H22)</f>
        <v>0.20045740014480171</v>
      </c>
    </row>
    <row r="23" spans="1:14" x14ac:dyDescent="0.3">
      <c r="A23" s="9" t="str">
        <v>MCI</v>
      </c>
      <c r="B23" s="10" t="s">
        <v>88</v>
      </c>
      <c r="C23" s="10">
        <f>(
Index_Weights!$D$2*Index_LMI.TPCP!C23
+Index_Weights!$D$3*Index_LMI.TPUT!C23
+Index_Weights!$D$4*Index_VCRPM1.USA!C23
+Index_Weights!$D$5*Index_OTVI!C23
+Index_Weights!$D$6*Index_OTRI!C23)</f>
        <v>-0.33932278633373325</v>
      </c>
      <c r="D23" s="10">
        <f>(
Index_Weights!$D$2*Index_LMI.TPCP!D23
+Index_Weights!$D$3*Index_LMI.TPUT!D23
+Index_Weights!$D$4*Index_VCRPM1.USA!D23
+Index_Weights!$D$5*Index_OTVI!D23
+Index_Weights!$D$6*Index_OTRI!D23)</f>
        <v>0.31262706414364994</v>
      </c>
      <c r="E23" s="10">
        <f>(
Index_Weights!$D$2*Index_LMI.TPCP!E23
+Index_Weights!$D$3*Index_LMI.TPUT!E23
+Index_Weights!$D$4*Index_VCRPM1.USA!E23
+Index_Weights!$D$5*Index_OTVI!E23
+Index_Weights!$D$6*Index_OTRI!E23)</f>
        <v>0.25520614968193633</v>
      </c>
      <c r="F23" s="10">
        <f>(
Index_Weights!$D$2*Index_LMI.TPCP!F23
+Index_Weights!$D$3*Index_LMI.TPUT!F23
+Index_Weights!$D$4*Index_VCRPM1.USA!F23
+Index_Weights!$D$5*Index_OTVI!F23
+Index_Weights!$D$6*Index_OTRI!F23)</f>
        <v>-0.31904250153691577</v>
      </c>
      <c r="G23" s="10">
        <f>(
Index_Weights!$D$2*Index_LMI.TPCP!G23
+Index_Weights!$D$3*Index_LMI.TPUT!G23
+Index_Weights!$D$4*Index_VCRPM1.USA!G23
+Index_Weights!$D$5*Index_OTVI!G23
+Index_Weights!$D$6*Index_OTRI!G23)</f>
        <v>-0.30578630442061427</v>
      </c>
      <c r="H23" s="10">
        <f>(
Index_Weights!$D$2*Index_LMI.TPCP!H23
+Index_Weights!$D$3*Index_LMI.TPUT!H23
+Index_Weights!$D$4*Index_VCRPM1.USA!H23
+Index_Weights!$D$5*Index_OTVI!H23
+Index_Weights!$D$6*Index_OTRI!H23)</f>
        <v>0.11349627669546158</v>
      </c>
    </row>
    <row r="24" spans="1:14" x14ac:dyDescent="0.3">
      <c r="A24" s="9" t="str">
        <v>CMH</v>
      </c>
      <c r="B24" s="10" t="s">
        <v>88</v>
      </c>
      <c r="C24" s="10">
        <f>(
Index_Weights!$D$2*Index_LMI.TPCP!C24
+Index_Weights!$D$3*Index_LMI.TPUT!C24
+Index_Weights!$D$4*Index_VCRPM1.USA!C24
+Index_Weights!$D$5*Index_OTVI!C24
+Index_Weights!$D$6*Index_OTRI!C24)</f>
        <v>-0.34234306248975382</v>
      </c>
      <c r="D24" s="10">
        <f>(
Index_Weights!$D$2*Index_LMI.TPCP!D24
+Index_Weights!$D$3*Index_LMI.TPUT!D24
+Index_Weights!$D$4*Index_VCRPM1.USA!D24
+Index_Weights!$D$5*Index_OTVI!D24
+Index_Weights!$D$6*Index_OTRI!D24)</f>
        <v>0.4867221782106072</v>
      </c>
      <c r="E24" s="10">
        <f>(
Index_Weights!$D$2*Index_LMI.TPCP!E24
+Index_Weights!$D$3*Index_LMI.TPUT!E24
+Index_Weights!$D$4*Index_VCRPM1.USA!E24
+Index_Weights!$D$5*Index_OTVI!E24
+Index_Weights!$D$6*Index_OTRI!E24)</f>
        <v>0.2550540114442349</v>
      </c>
      <c r="F24" s="10">
        <f>(
Index_Weights!$D$2*Index_LMI.TPCP!F24
+Index_Weights!$D$3*Index_LMI.TPUT!F24
+Index_Weights!$D$4*Index_VCRPM1.USA!F24
+Index_Weights!$D$5*Index_OTVI!F24
+Index_Weights!$D$6*Index_OTRI!F24)</f>
        <v>-0.31901813301375048</v>
      </c>
      <c r="G24" s="10">
        <f>(
Index_Weights!$D$2*Index_LMI.TPCP!G24
+Index_Weights!$D$3*Index_LMI.TPUT!G24
+Index_Weights!$D$4*Index_VCRPM1.USA!G24
+Index_Weights!$D$5*Index_OTVI!G24
+Index_Weights!$D$6*Index_OTRI!G24)</f>
        <v>-0.25729974852457094</v>
      </c>
      <c r="H24" s="10">
        <f>(
Index_Weights!$D$2*Index_LMI.TPCP!H24
+Index_Weights!$D$3*Index_LMI.TPUT!H24
+Index_Weights!$D$4*Index_VCRPM1.USA!H24
+Index_Weights!$D$5*Index_OTVI!H24
+Index_Weights!$D$6*Index_OTRI!H24)</f>
        <v>0.16431850949897758</v>
      </c>
    </row>
    <row r="25" spans="1:14" x14ac:dyDescent="0.3">
      <c r="A25" s="9" t="str">
        <v>SAV</v>
      </c>
      <c r="B25" s="10" t="s">
        <v>88</v>
      </c>
      <c r="C25" s="10">
        <f>(
Index_Weights!$D$2*Index_LMI.TPCP!C25
+Index_Weights!$D$3*Index_LMI.TPUT!C25
+Index_Weights!$D$4*Index_VCRPM1.USA!C25
+Index_Weights!$D$5*Index_OTVI!C25
+Index_Weights!$D$6*Index_OTRI!C25)</f>
        <v>-0.31294736010494428</v>
      </c>
      <c r="D25" s="10">
        <f>(
Index_Weights!$D$2*Index_LMI.TPCP!D25
+Index_Weights!$D$3*Index_LMI.TPUT!D25
+Index_Weights!$D$4*Index_VCRPM1.USA!D25
+Index_Weights!$D$5*Index_OTVI!D25
+Index_Weights!$D$6*Index_OTRI!D25)</f>
        <v>0.70987484040300131</v>
      </c>
      <c r="E25" s="10">
        <f>(
Index_Weights!$D$2*Index_LMI.TPCP!E25
+Index_Weights!$D$3*Index_LMI.TPUT!E25
+Index_Weights!$D$4*Index_VCRPM1.USA!E25
+Index_Weights!$D$5*Index_OTVI!E25
+Index_Weights!$D$6*Index_OTRI!E25)</f>
        <v>0.37694336366580056</v>
      </c>
      <c r="F25" s="10">
        <f>(
Index_Weights!$D$2*Index_LMI.TPCP!F25
+Index_Weights!$D$3*Index_LMI.TPUT!F25
+Index_Weights!$D$4*Index_VCRPM1.USA!F25
+Index_Weights!$D$5*Index_OTVI!F25
+Index_Weights!$D$6*Index_OTRI!F25)</f>
        <v>-0.3544848671283819</v>
      </c>
      <c r="G25" s="10">
        <f>(
Index_Weights!$D$2*Index_LMI.TPCP!G25
+Index_Weights!$D$3*Index_LMI.TPUT!G25
+Index_Weights!$D$4*Index_VCRPM1.USA!G25
+Index_Weights!$D$5*Index_OTVI!G25
+Index_Weights!$D$6*Index_OTRI!G25)</f>
        <v>-0.2484513936461672</v>
      </c>
      <c r="H25" s="10">
        <f>(
Index_Weights!$D$2*Index_LMI.TPCP!H25
+Index_Weights!$D$3*Index_LMI.TPUT!H25
+Index_Weights!$D$4*Index_VCRPM1.USA!H25
+Index_Weights!$D$5*Index_OTVI!H25
+Index_Weights!$D$6*Index_OTRI!H25)</f>
        <v>0.41596662277397745</v>
      </c>
    </row>
    <row r="26" spans="1:14" x14ac:dyDescent="0.3">
      <c r="A26" s="9" t="str">
        <v>CHI</v>
      </c>
      <c r="B26" s="10" t="s">
        <v>88</v>
      </c>
      <c r="C26" s="10">
        <f>(
Index_Weights!$D$2*Index_LMI.TPCP!C26
+Index_Weights!$D$3*Index_LMI.TPUT!C26
+Index_Weights!$D$4*Index_VCRPM1.USA!C26
+Index_Weights!$D$5*Index_OTVI!C26
+Index_Weights!$D$6*Index_OTRI!C26)</f>
        <v>-0.35506099100390498</v>
      </c>
      <c r="D26" s="10">
        <f>(
Index_Weights!$D$2*Index_LMI.TPCP!D26
+Index_Weights!$D$3*Index_LMI.TPUT!D26
+Index_Weights!$D$4*Index_VCRPM1.USA!D26
+Index_Weights!$D$5*Index_OTVI!D26
+Index_Weights!$D$6*Index_OTRI!D26)</f>
        <v>0.32819899701330374</v>
      </c>
      <c r="E26" s="10">
        <f>(
Index_Weights!$D$2*Index_LMI.TPCP!E26
+Index_Weights!$D$3*Index_LMI.TPUT!E26
+Index_Weights!$D$4*Index_VCRPM1.USA!E26
+Index_Weights!$D$5*Index_OTVI!E26
+Index_Weights!$D$6*Index_OTRI!E26)</f>
        <v>0.38279546925784891</v>
      </c>
      <c r="F26" s="10">
        <f>(
Index_Weights!$D$2*Index_LMI.TPCP!F26
+Index_Weights!$D$3*Index_LMI.TPUT!F26
+Index_Weights!$D$4*Index_VCRPM1.USA!F26
+Index_Weights!$D$5*Index_OTVI!F26
+Index_Weights!$D$6*Index_OTRI!F26)</f>
        <v>-0.29473003781713747</v>
      </c>
      <c r="G26" s="10">
        <f>(
Index_Weights!$D$2*Index_LMI.TPCP!G26
+Index_Weights!$D$3*Index_LMI.TPUT!G26
+Index_Weights!$D$4*Index_VCRPM1.USA!G26
+Index_Weights!$D$5*Index_OTVI!G26
+Index_Weights!$D$6*Index_OTRI!G26)</f>
        <v>-0.28955283392688858</v>
      </c>
      <c r="H26" s="10">
        <f>(
Index_Weights!$D$2*Index_LMI.TPCP!H26
+Index_Weights!$D$3*Index_LMI.TPUT!H26
+Index_Weights!$D$4*Index_VCRPM1.USA!H26
+Index_Weights!$D$5*Index_OTVI!H26
+Index_Weights!$D$6*Index_OTRI!H26)</f>
        <v>0.18722706476166195</v>
      </c>
    </row>
    <row r="27" spans="1:14" x14ac:dyDescent="0.3">
      <c r="A27" s="9" t="str">
        <v>CLT</v>
      </c>
      <c r="B27" s="10" t="s">
        <v>88</v>
      </c>
      <c r="C27" s="10">
        <f>(
Index_Weights!$D$2*Index_LMI.TPCP!C27
+Index_Weights!$D$3*Index_LMI.TPUT!C27
+Index_Weights!$D$4*Index_VCRPM1.USA!C27
+Index_Weights!$D$5*Index_OTVI!C27
+Index_Weights!$D$6*Index_OTRI!C27)</f>
        <v>-0.36143467884825181</v>
      </c>
      <c r="D27" s="10">
        <f>(
Index_Weights!$D$2*Index_LMI.TPCP!D27
+Index_Weights!$D$3*Index_LMI.TPUT!D27
+Index_Weights!$D$4*Index_VCRPM1.USA!D27
+Index_Weights!$D$5*Index_OTVI!D27
+Index_Weights!$D$6*Index_OTRI!D27)</f>
        <v>0.60492793889101548</v>
      </c>
      <c r="E27" s="10">
        <f>(
Index_Weights!$D$2*Index_LMI.TPCP!E27
+Index_Weights!$D$3*Index_LMI.TPUT!E27
+Index_Weights!$D$4*Index_VCRPM1.USA!E27
+Index_Weights!$D$5*Index_OTVI!E27
+Index_Weights!$D$6*Index_OTRI!E27)</f>
        <v>0.3117214612221641</v>
      </c>
      <c r="F27" s="10">
        <f>(
Index_Weights!$D$2*Index_LMI.TPCP!F27
+Index_Weights!$D$3*Index_LMI.TPUT!F27
+Index_Weights!$D$4*Index_VCRPM1.USA!F27
+Index_Weights!$D$5*Index_OTVI!F27
+Index_Weights!$D$6*Index_OTRI!F27)</f>
        <v>-0.28263004017942406</v>
      </c>
      <c r="G27" s="10">
        <f>(
Index_Weights!$D$2*Index_LMI.TPCP!G27
+Index_Weights!$D$3*Index_LMI.TPUT!G27
+Index_Weights!$D$4*Index_VCRPM1.USA!G27
+Index_Weights!$D$5*Index_OTVI!G27
+Index_Weights!$D$6*Index_OTRI!G27)</f>
        <v>-0.3007166363256551</v>
      </c>
      <c r="H27" s="10">
        <f>(
Index_Weights!$D$2*Index_LMI.TPCP!H27
+Index_Weights!$D$3*Index_LMI.TPUT!H27
+Index_Weights!$D$4*Index_VCRPM1.USA!H27
+Index_Weights!$D$5*Index_OTVI!H27
+Index_Weights!$D$6*Index_OTRI!H27)</f>
        <v>0.129665484159422</v>
      </c>
    </row>
    <row r="28" spans="1:14" x14ac:dyDescent="0.3">
      <c r="A28" s="9" t="str">
        <v>EWR</v>
      </c>
      <c r="B28" s="10" t="s">
        <v>88</v>
      </c>
      <c r="C28" s="10">
        <f>(
Index_Weights!$D$2*Index_LMI.TPCP!C28
+Index_Weights!$D$3*Index_LMI.TPUT!C28
+Index_Weights!$D$4*Index_VCRPM1.USA!C28
+Index_Weights!$D$5*Index_OTVI!C28
+Index_Weights!$D$6*Index_OTRI!C28)</f>
        <v>-0.30044736621207679</v>
      </c>
      <c r="D28" s="10">
        <f>(
Index_Weights!$D$2*Index_LMI.TPCP!D28
+Index_Weights!$D$3*Index_LMI.TPUT!D28
+Index_Weights!$D$4*Index_VCRPM1.USA!D28
+Index_Weights!$D$5*Index_OTVI!D28
+Index_Weights!$D$6*Index_OTRI!D28)</f>
        <v>0.68301104327612627</v>
      </c>
      <c r="E28" s="10">
        <f>(
Index_Weights!$D$2*Index_LMI.TPCP!E28
+Index_Weights!$D$3*Index_LMI.TPUT!E28
+Index_Weights!$D$4*Index_VCRPM1.USA!E28
+Index_Weights!$D$5*Index_OTVI!E28
+Index_Weights!$D$6*Index_OTRI!E28)</f>
        <v>0.32456847414891982</v>
      </c>
      <c r="F28" s="10">
        <f>(
Index_Weights!$D$2*Index_LMI.TPCP!F28
+Index_Weights!$D$3*Index_LMI.TPUT!F28
+Index_Weights!$D$4*Index_VCRPM1.USA!F28
+Index_Weights!$D$5*Index_OTVI!F28
+Index_Weights!$D$6*Index_OTRI!F28)</f>
        <v>-0.31528630092317556</v>
      </c>
      <c r="G28" s="10">
        <f>(
Index_Weights!$D$2*Index_LMI.TPCP!G28
+Index_Weights!$D$3*Index_LMI.TPUT!G28
+Index_Weights!$D$4*Index_VCRPM1.USA!G28
+Index_Weights!$D$5*Index_OTVI!G28
+Index_Weights!$D$6*Index_OTRI!G28)</f>
        <v>-0.29938461857935933</v>
      </c>
      <c r="H28" s="10">
        <f>(
Index_Weights!$D$2*Index_LMI.TPCP!H28
+Index_Weights!$D$3*Index_LMI.TPUT!H28
+Index_Weights!$D$4*Index_VCRPM1.USA!H28
+Index_Weights!$D$5*Index_OTVI!H28
+Index_Weights!$D$6*Index_OTRI!H28)</f>
        <v>0.16254823436689236</v>
      </c>
    </row>
    <row r="29" spans="1:14" x14ac:dyDescent="0.3">
      <c r="A29" s="9" t="str">
        <v>PHL</v>
      </c>
      <c r="B29" s="10" t="s">
        <v>88</v>
      </c>
      <c r="C29" s="10">
        <f>(
Index_Weights!$D$2*Index_LMI.TPCP!C29
+Index_Weights!$D$3*Index_LMI.TPUT!C29
+Index_Weights!$D$4*Index_VCRPM1.USA!C29
+Index_Weights!$D$5*Index_OTVI!C29
+Index_Weights!$D$6*Index_OTRI!C29)</f>
        <v>-0.32894817259289932</v>
      </c>
      <c r="D29" s="10">
        <f>(
Index_Weights!$D$2*Index_LMI.TPCP!D29
+Index_Weights!$D$3*Index_LMI.TPUT!D29
+Index_Weights!$D$4*Index_VCRPM1.USA!D29
+Index_Weights!$D$5*Index_OTVI!D29
+Index_Weights!$D$6*Index_OTRI!D29)</f>
        <v>0.59057091373073289</v>
      </c>
      <c r="E29" s="10">
        <f>(
Index_Weights!$D$2*Index_LMI.TPCP!E29
+Index_Weights!$D$3*Index_LMI.TPUT!E29
+Index_Weights!$D$4*Index_VCRPM1.USA!E29
+Index_Weights!$D$5*Index_OTVI!E29
+Index_Weights!$D$6*Index_OTRI!E29)</f>
        <v>0.33003584357625704</v>
      </c>
      <c r="F29" s="10">
        <f>(
Index_Weights!$D$2*Index_LMI.TPCP!F29
+Index_Weights!$D$3*Index_LMI.TPUT!F29
+Index_Weights!$D$4*Index_VCRPM1.USA!F29
+Index_Weights!$D$5*Index_OTVI!F29
+Index_Weights!$D$6*Index_OTRI!F29)</f>
        <v>-0.26952108244198847</v>
      </c>
      <c r="G29" s="10">
        <f>(
Index_Weights!$D$2*Index_LMI.TPCP!G29
+Index_Weights!$D$3*Index_LMI.TPUT!G29
+Index_Weights!$D$4*Index_VCRPM1.USA!G29
+Index_Weights!$D$5*Index_OTVI!G29
+Index_Weights!$D$6*Index_OTRI!G29)</f>
        <v>-0.29804116317108958</v>
      </c>
      <c r="H29" s="10">
        <f>(
Index_Weights!$D$2*Index_LMI.TPCP!H29
+Index_Weights!$D$3*Index_LMI.TPUT!H29
+Index_Weights!$D$4*Index_VCRPM1.USA!H29
+Index_Weights!$D$5*Index_OTVI!H29
+Index_Weights!$D$6*Index_OTRI!H29)</f>
        <v>5.4850233520790499E-2</v>
      </c>
    </row>
    <row r="30" spans="1:14" x14ac:dyDescent="0.3">
      <c r="A30" s="9" t="str">
        <v>HOU</v>
      </c>
      <c r="B30" s="10" t="s">
        <v>88</v>
      </c>
      <c r="C30" s="10">
        <f>(
Index_Weights!$D$2*Index_LMI.TPCP!C30
+Index_Weights!$D$3*Index_LMI.TPUT!C30
+Index_Weights!$D$4*Index_VCRPM1.USA!C30
+Index_Weights!$D$5*Index_OTVI!C30
+Index_Weights!$D$6*Index_OTRI!C30)</f>
        <v>-0.34666923304979946</v>
      </c>
      <c r="D30" s="10">
        <f>(
Index_Weights!$D$2*Index_LMI.TPCP!D30
+Index_Weights!$D$3*Index_LMI.TPUT!D30
+Index_Weights!$D$4*Index_VCRPM1.USA!D30
+Index_Weights!$D$5*Index_OTVI!D30
+Index_Weights!$D$6*Index_OTRI!D30)</f>
        <v>0.71767593384387007</v>
      </c>
      <c r="E30" s="10">
        <f>(
Index_Weights!$D$2*Index_LMI.TPCP!E30
+Index_Weights!$D$3*Index_LMI.TPUT!E30
+Index_Weights!$D$4*Index_VCRPM1.USA!E30
+Index_Weights!$D$5*Index_OTVI!E30
+Index_Weights!$D$6*Index_OTRI!E30)</f>
        <v>0.31685492994144165</v>
      </c>
      <c r="F30" s="10">
        <f>(
Index_Weights!$D$2*Index_LMI.TPCP!F30
+Index_Weights!$D$3*Index_LMI.TPUT!F30
+Index_Weights!$D$4*Index_VCRPM1.USA!F30
+Index_Weights!$D$5*Index_OTVI!F30
+Index_Weights!$D$6*Index_OTRI!F30)</f>
        <v>-0.27778948051210783</v>
      </c>
      <c r="G30" s="10">
        <f>(
Index_Weights!$D$2*Index_LMI.TPCP!G30
+Index_Weights!$D$3*Index_LMI.TPUT!G30
+Index_Weights!$D$4*Index_VCRPM1.USA!G30
+Index_Weights!$D$5*Index_OTVI!G30
+Index_Weights!$D$6*Index_OTRI!G30)</f>
        <v>-0.24316518392493469</v>
      </c>
      <c r="H30" s="10">
        <f>(
Index_Weights!$D$2*Index_LMI.TPCP!H30
+Index_Weights!$D$3*Index_LMI.TPUT!H30
+Index_Weights!$D$4*Index_VCRPM1.USA!H30
+Index_Weights!$D$5*Index_OTVI!H30
+Index_Weights!$D$6*Index_OTRI!H30)</f>
        <v>0.1431317246140647</v>
      </c>
    </row>
    <row r="31" spans="1:14" x14ac:dyDescent="0.3">
      <c r="A31" s="9" t="str">
        <v>ATL</v>
      </c>
      <c r="B31" s="10" t="s">
        <v>88</v>
      </c>
      <c r="C31" s="10">
        <f>(
Index_Weights!$D$2*Index_LMI.TPCP!C31
+Index_Weights!$D$3*Index_LMI.TPUT!C31
+Index_Weights!$D$4*Index_VCRPM1.USA!C31
+Index_Weights!$D$5*Index_OTVI!C31
+Index_Weights!$D$6*Index_OTRI!C31)</f>
        <v>-0.37405344517481565</v>
      </c>
      <c r="D31" s="10">
        <f>(
Index_Weights!$D$2*Index_LMI.TPCP!D31
+Index_Weights!$D$3*Index_LMI.TPUT!D31
+Index_Weights!$D$4*Index_VCRPM1.USA!D31
+Index_Weights!$D$5*Index_OTVI!D31
+Index_Weights!$D$6*Index_OTRI!D31)</f>
        <v>0.76934369131564306</v>
      </c>
      <c r="E31" s="10">
        <f>(
Index_Weights!$D$2*Index_LMI.TPCP!E31
+Index_Weights!$D$3*Index_LMI.TPUT!E31
+Index_Weights!$D$4*Index_VCRPM1.USA!E31
+Index_Weights!$D$5*Index_OTVI!E31
+Index_Weights!$D$6*Index_OTRI!E31)</f>
        <v>0.29832311651882032</v>
      </c>
      <c r="F31" s="10">
        <f>(
Index_Weights!$D$2*Index_LMI.TPCP!F31
+Index_Weights!$D$3*Index_LMI.TPUT!F31
+Index_Weights!$D$4*Index_VCRPM1.USA!F31
+Index_Weights!$D$5*Index_OTVI!F31
+Index_Weights!$D$6*Index_OTRI!F31)</f>
        <v>-0.32189337306010379</v>
      </c>
      <c r="G31" s="10">
        <f>(
Index_Weights!$D$2*Index_LMI.TPCP!G31
+Index_Weights!$D$3*Index_LMI.TPUT!G31
+Index_Weights!$D$4*Index_VCRPM1.USA!G31
+Index_Weights!$D$5*Index_OTVI!G31
+Index_Weights!$D$6*Index_OTRI!G31)</f>
        <v>-0.30157295582457666</v>
      </c>
      <c r="H31" s="10">
        <f>(
Index_Weights!$D$2*Index_LMI.TPCP!H31
+Index_Weights!$D$3*Index_LMI.TPUT!H31
+Index_Weights!$D$4*Index_VCRPM1.USA!H31
+Index_Weights!$D$5*Index_OTVI!H31
+Index_Weights!$D$6*Index_OTRI!H31)</f>
        <v>0.22008976219004803</v>
      </c>
    </row>
    <row r="32" spans="1:14" x14ac:dyDescent="0.3">
      <c r="A32" s="9" t="str">
        <v>AUS</v>
      </c>
      <c r="B32" s="10" t="s">
        <v>88</v>
      </c>
      <c r="C32" s="10">
        <f>(
Index_Weights!$D$2*Index_LMI.TPCP!C32
+Index_Weights!$D$3*Index_LMI.TPUT!C32
+Index_Weights!$D$4*Index_VCRPM1.USA!C32
+Index_Weights!$D$5*Index_OTVI!C32
+Index_Weights!$D$6*Index_OTRI!C32)</f>
        <v>-0.34635062073871309</v>
      </c>
      <c r="D32" s="10">
        <f>(
Index_Weights!$D$2*Index_LMI.TPCP!D32
+Index_Weights!$D$3*Index_LMI.TPUT!D32
+Index_Weights!$D$4*Index_VCRPM1.USA!D32
+Index_Weights!$D$5*Index_OTVI!D32
+Index_Weights!$D$6*Index_OTRI!D32)</f>
        <v>1.0355776839764887</v>
      </c>
      <c r="E32" s="10">
        <f>(
Index_Weights!$D$2*Index_LMI.TPCP!E32
+Index_Weights!$D$3*Index_LMI.TPUT!E32
+Index_Weights!$D$4*Index_VCRPM1.USA!E32
+Index_Weights!$D$5*Index_OTVI!E32
+Index_Weights!$D$6*Index_OTRI!E32)</f>
        <v>0.32940109092404912</v>
      </c>
      <c r="F32" s="10">
        <f>(
Index_Weights!$D$2*Index_LMI.TPCP!F32
+Index_Weights!$D$3*Index_LMI.TPUT!F32
+Index_Weights!$D$4*Index_VCRPM1.USA!F32
+Index_Weights!$D$5*Index_OTVI!F32
+Index_Weights!$D$6*Index_OTRI!F32)</f>
        <v>-0.25067231811001284</v>
      </c>
      <c r="G32" s="10">
        <f>(
Index_Weights!$D$2*Index_LMI.TPCP!G32
+Index_Weights!$D$3*Index_LMI.TPUT!G32
+Index_Weights!$D$4*Index_VCRPM1.USA!G32
+Index_Weights!$D$5*Index_OTVI!G32
+Index_Weights!$D$6*Index_OTRI!G32)</f>
        <v>-0.23841620266408453</v>
      </c>
      <c r="H32" s="10">
        <f>(
Index_Weights!$D$2*Index_LMI.TPCP!H32
+Index_Weights!$D$3*Index_LMI.TPUT!H32
+Index_Weights!$D$4*Index_VCRPM1.USA!H32
+Index_Weights!$D$5*Index_OTVI!H32
+Index_Weights!$D$6*Index_OTRI!H32)</f>
        <v>0.13365204560255528</v>
      </c>
    </row>
    <row r="33" spans="1:8" x14ac:dyDescent="0.3">
      <c r="A33" s="9" t="str">
        <v>JAX</v>
      </c>
      <c r="B33" s="10" t="s">
        <v>88</v>
      </c>
      <c r="C33" s="10">
        <f>(
Index_Weights!$D$2*Index_LMI.TPCP!C33
+Index_Weights!$D$3*Index_LMI.TPUT!C33
+Index_Weights!$D$4*Index_VCRPM1.USA!C33
+Index_Weights!$D$5*Index_OTVI!C33
+Index_Weights!$D$6*Index_OTRI!C33)</f>
        <v>-0.30302215836771784</v>
      </c>
      <c r="D33" s="10">
        <f>(
Index_Weights!$D$2*Index_LMI.TPCP!D33
+Index_Weights!$D$3*Index_LMI.TPUT!D33
+Index_Weights!$D$4*Index_VCRPM1.USA!D33
+Index_Weights!$D$5*Index_OTVI!D33
+Index_Weights!$D$6*Index_OTRI!D33)</f>
        <v>0.55511396445046379</v>
      </c>
      <c r="E33" s="10">
        <f>(
Index_Weights!$D$2*Index_LMI.TPCP!E33
+Index_Weights!$D$3*Index_LMI.TPUT!E33
+Index_Weights!$D$4*Index_VCRPM1.USA!E33
+Index_Weights!$D$5*Index_OTVI!E33
+Index_Weights!$D$6*Index_OTRI!E33)</f>
        <v>0.48496177127478801</v>
      </c>
      <c r="F33" s="10">
        <f>(
Index_Weights!$D$2*Index_LMI.TPCP!F33
+Index_Weights!$D$3*Index_LMI.TPUT!F33
+Index_Weights!$D$4*Index_VCRPM1.USA!F33
+Index_Weights!$D$5*Index_OTVI!F33
+Index_Weights!$D$6*Index_OTRI!F33)</f>
        <v>-0.32992120672521141</v>
      </c>
      <c r="G33" s="10">
        <f>(
Index_Weights!$D$2*Index_LMI.TPCP!G33
+Index_Weights!$D$3*Index_LMI.TPUT!G33
+Index_Weights!$D$4*Index_VCRPM1.USA!G33
+Index_Weights!$D$5*Index_OTVI!G33
+Index_Weights!$D$6*Index_OTRI!G33)</f>
        <v>-0.29515218684361971</v>
      </c>
      <c r="H33" s="10">
        <f>(
Index_Weights!$D$2*Index_LMI.TPCP!H33
+Index_Weights!$D$3*Index_LMI.TPUT!H33
+Index_Weights!$D$4*Index_VCRPM1.USA!H33
+Index_Weights!$D$5*Index_OTVI!H33
+Index_Weights!$D$6*Index_OTRI!H33)</f>
        <v>0.20578868800002578</v>
      </c>
    </row>
    <row r="34" spans="1:8" x14ac:dyDescent="0.3">
      <c r="A34" s="9" t="str">
        <v>JOT</v>
      </c>
      <c r="B34" s="10" t="s">
        <v>88</v>
      </c>
      <c r="C34" s="10">
        <f>(
Index_Weights!$D$2*Index_LMI.TPCP!C34
+Index_Weights!$D$3*Index_LMI.TPUT!C34
+Index_Weights!$D$4*Index_VCRPM1.USA!C34
+Index_Weights!$D$5*Index_OTVI!C34
+Index_Weights!$D$6*Index_OTRI!C34)</f>
        <v>-0.38168721910684211</v>
      </c>
      <c r="D34" s="10">
        <f>(
Index_Weights!$D$2*Index_LMI.TPCP!D34
+Index_Weights!$D$3*Index_LMI.TPUT!D34
+Index_Weights!$D$4*Index_VCRPM1.USA!D34
+Index_Weights!$D$5*Index_OTVI!D34
+Index_Weights!$D$6*Index_OTRI!D34)</f>
        <v>0.34149807353357298</v>
      </c>
      <c r="E34" s="10">
        <f>(
Index_Weights!$D$2*Index_LMI.TPCP!E34
+Index_Weights!$D$3*Index_LMI.TPUT!E34
+Index_Weights!$D$4*Index_VCRPM1.USA!E34
+Index_Weights!$D$5*Index_OTVI!E34
+Index_Weights!$D$6*Index_OTRI!E34)</f>
        <v>0.33704863642120347</v>
      </c>
      <c r="F34" s="10">
        <f>(
Index_Weights!$D$2*Index_LMI.TPCP!F34
+Index_Weights!$D$3*Index_LMI.TPUT!F34
+Index_Weights!$D$4*Index_VCRPM1.USA!F34
+Index_Weights!$D$5*Index_OTVI!F34
+Index_Weights!$D$6*Index_OTRI!F34)</f>
        <v>-0.29033386887258306</v>
      </c>
      <c r="G34" s="10">
        <f>(
Index_Weights!$D$2*Index_LMI.TPCP!G34
+Index_Weights!$D$3*Index_LMI.TPUT!G34
+Index_Weights!$D$4*Index_VCRPM1.USA!G34
+Index_Weights!$D$5*Index_OTVI!G34
+Index_Weights!$D$6*Index_OTRI!G34)</f>
        <v>-0.29789563849067391</v>
      </c>
      <c r="H34" s="10">
        <f>(
Index_Weights!$D$2*Index_LMI.TPCP!H34
+Index_Weights!$D$3*Index_LMI.TPUT!H34
+Index_Weights!$D$4*Index_VCRPM1.USA!H34
+Index_Weights!$D$5*Index_OTVI!H34
+Index_Weights!$D$6*Index_OTRI!H34)</f>
        <v>0.17226296869724206</v>
      </c>
    </row>
    <row r="35" spans="1:8" x14ac:dyDescent="0.3">
      <c r="A35" s="9" t="str">
        <v>TUS</v>
      </c>
      <c r="B35" s="10" t="s">
        <v>88</v>
      </c>
      <c r="C35" s="10">
        <f>(
Index_Weights!$D$2*Index_LMI.TPCP!C35
+Index_Weights!$D$3*Index_LMI.TPUT!C35
+Index_Weights!$D$4*Index_VCRPM1.USA!C35
+Index_Weights!$D$5*Index_OTVI!C35
+Index_Weights!$D$6*Index_OTRI!C35)</f>
        <v>-0.23343486760479226</v>
      </c>
      <c r="D35" s="10">
        <f>(
Index_Weights!$D$2*Index_LMI.TPCP!D35
+Index_Weights!$D$3*Index_LMI.TPUT!D35
+Index_Weights!$D$4*Index_VCRPM1.USA!D35
+Index_Weights!$D$5*Index_OTVI!D35
+Index_Weights!$D$6*Index_OTRI!D35)</f>
        <v>0.8382899003025206</v>
      </c>
      <c r="E35" s="10">
        <f>(
Index_Weights!$D$2*Index_LMI.TPCP!E35
+Index_Weights!$D$3*Index_LMI.TPUT!E35
+Index_Weights!$D$4*Index_VCRPM1.USA!E35
+Index_Weights!$D$5*Index_OTVI!E35
+Index_Weights!$D$6*Index_OTRI!E35)</f>
        <v>0.2032931768359188</v>
      </c>
      <c r="F35" s="10">
        <f>(
Index_Weights!$D$2*Index_LMI.TPCP!F35
+Index_Weights!$D$3*Index_LMI.TPUT!F35
+Index_Weights!$D$4*Index_VCRPM1.USA!F35
+Index_Weights!$D$5*Index_OTVI!F35
+Index_Weights!$D$6*Index_OTRI!F35)</f>
        <v>-0.31545251826000853</v>
      </c>
      <c r="G35" s="10">
        <f>(
Index_Weights!$D$2*Index_LMI.TPCP!G35
+Index_Weights!$D$3*Index_LMI.TPUT!G35
+Index_Weights!$D$4*Index_VCRPM1.USA!G35
+Index_Weights!$D$5*Index_OTVI!G35
+Index_Weights!$D$6*Index_OTRI!G35)</f>
        <v>-0.20179984826433583</v>
      </c>
      <c r="H35" s="10">
        <f>(
Index_Weights!$D$2*Index_LMI.TPCP!H35
+Index_Weights!$D$3*Index_LMI.TPUT!H35
+Index_Weights!$D$4*Index_VCRPM1.USA!H35
+Index_Weights!$D$5*Index_OTVI!H35
+Index_Weights!$D$6*Index_OTRI!H35)</f>
        <v>0.33172764799685517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260E-AC83-448D-900B-E252F56EC78D}">
  <dimension ref="A1:H35"/>
  <sheetViews>
    <sheetView workbookViewId="0">
      <selection activeCell="J19" sqref="J19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109375" style="9" bestFit="1" customWidth="1"/>
    <col min="4" max="5" width="6.77734375" style="9" bestFit="1" customWidth="1"/>
    <col min="6" max="7" width="6.109375" style="9" bestFit="1" customWidth="1"/>
    <col min="8" max="8" width="6.77734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LMI","TPCP",DATE(C$1,1,1),DATE(C$1,12,31),FALSE),,2))-AVERAGE(INDEX(_xldudf_SONAR_TICKER_RANGE("LMI","TPCP",DATE(B$1,1,1),DATE(B$1,12,31),FALSE),,2)))/AVERAGE(INDEX(_xldudf_SONAR_TICKER_RANGE("LMI","TPCP",DATE(B$1,1,1),DATE(B$1,12,31),FALSE),,2)))</f>
        <v>0.68467798186468254</v>
      </c>
      <c r="D2" s="10">
        <f t="shared" si="0"/>
        <v>-0.23002290982362197</v>
      </c>
      <c r="E2" s="10">
        <f t="shared" si="0"/>
        <v>-0.21885739146587679</v>
      </c>
      <c r="F2" s="10">
        <f t="shared" si="0"/>
        <v>0.65921967174814577</v>
      </c>
      <c r="G2" s="10">
        <f t="shared" si="0"/>
        <v>9.984787719540876E-2</v>
      </c>
      <c r="H2" s="10">
        <f t="shared" si="0"/>
        <v>-0.17276499434175796</v>
      </c>
    </row>
    <row r="3" spans="1:8" x14ac:dyDescent="0.3">
      <c r="A3" s="9" t="str">
        <v>ONT</v>
      </c>
      <c r="B3" s="9" t="s">
        <v>88</v>
      </c>
      <c r="C3" s="10">
        <f t="shared" si="0"/>
        <v>0.68467798186468254</v>
      </c>
      <c r="D3" s="10">
        <f t="shared" si="0"/>
        <v>-0.23002290982362197</v>
      </c>
      <c r="E3" s="10">
        <f t="shared" si="0"/>
        <v>-0.21885739146587679</v>
      </c>
      <c r="F3" s="10">
        <f t="shared" si="0"/>
        <v>0.65921967174814577</v>
      </c>
      <c r="G3" s="10">
        <f t="shared" si="0"/>
        <v>9.984787719540876E-2</v>
      </c>
      <c r="H3" s="10">
        <f t="shared" si="0"/>
        <v>-0.17276499434175796</v>
      </c>
    </row>
    <row r="4" spans="1:8" x14ac:dyDescent="0.3">
      <c r="A4" s="9" t="str">
        <v>DEN</v>
      </c>
      <c r="B4" s="9" t="s">
        <v>88</v>
      </c>
      <c r="C4" s="10">
        <f t="shared" si="0"/>
        <v>0.68467798186468254</v>
      </c>
      <c r="D4" s="10">
        <f t="shared" si="0"/>
        <v>-0.23002290982362197</v>
      </c>
      <c r="E4" s="10">
        <f t="shared" si="0"/>
        <v>-0.21885739146587679</v>
      </c>
      <c r="F4" s="10">
        <f t="shared" si="0"/>
        <v>0.65921967174814577</v>
      </c>
      <c r="G4" s="10">
        <f t="shared" si="0"/>
        <v>9.984787719540876E-2</v>
      </c>
      <c r="H4" s="10">
        <f t="shared" si="0"/>
        <v>-0.17276499434175796</v>
      </c>
    </row>
    <row r="5" spans="1:8" x14ac:dyDescent="0.3">
      <c r="A5" s="9" t="str">
        <v>SCK</v>
      </c>
      <c r="B5" s="9" t="s">
        <v>88</v>
      </c>
      <c r="C5" s="10">
        <f t="shared" si="0"/>
        <v>0.68467798186468254</v>
      </c>
      <c r="D5" s="10">
        <f t="shared" si="0"/>
        <v>-0.23002290982362197</v>
      </c>
      <c r="E5" s="10">
        <f t="shared" si="0"/>
        <v>-0.21885739146587679</v>
      </c>
      <c r="F5" s="10">
        <f t="shared" si="0"/>
        <v>0.65921967174814577</v>
      </c>
      <c r="G5" s="10">
        <f t="shared" si="0"/>
        <v>9.984787719540876E-2</v>
      </c>
      <c r="H5" s="10">
        <f t="shared" si="0"/>
        <v>-0.17276499434175796</v>
      </c>
    </row>
    <row r="6" spans="1:8" x14ac:dyDescent="0.3">
      <c r="A6" s="9" t="str">
        <v>TMA</v>
      </c>
      <c r="B6" s="9" t="s">
        <v>88</v>
      </c>
      <c r="C6" s="10">
        <f t="shared" si="0"/>
        <v>0.68467798186468254</v>
      </c>
      <c r="D6" s="10">
        <f t="shared" si="0"/>
        <v>-0.23002290982362197</v>
      </c>
      <c r="E6" s="10">
        <f t="shared" si="0"/>
        <v>-0.21885739146587679</v>
      </c>
      <c r="F6" s="10">
        <f t="shared" si="0"/>
        <v>0.65921967174814577</v>
      </c>
      <c r="G6" s="10">
        <f t="shared" si="0"/>
        <v>9.984787719540876E-2</v>
      </c>
      <c r="H6" s="10">
        <f t="shared" si="0"/>
        <v>-0.17276499434175796</v>
      </c>
    </row>
    <row r="7" spans="1:8" x14ac:dyDescent="0.3">
      <c r="A7" s="9" t="str">
        <v>MKE</v>
      </c>
      <c r="B7" s="9" t="s">
        <v>88</v>
      </c>
      <c r="C7" s="10">
        <f t="shared" si="0"/>
        <v>0.68467798186468254</v>
      </c>
      <c r="D7" s="10">
        <f t="shared" si="0"/>
        <v>-0.23002290982362197</v>
      </c>
      <c r="E7" s="10">
        <f t="shared" si="0"/>
        <v>-0.21885739146587679</v>
      </c>
      <c r="F7" s="10">
        <f t="shared" si="0"/>
        <v>0.65921967174814577</v>
      </c>
      <c r="G7" s="10">
        <f t="shared" si="0"/>
        <v>9.984787719540876E-2</v>
      </c>
      <c r="H7" s="10">
        <f t="shared" si="0"/>
        <v>-0.17276499434175796</v>
      </c>
    </row>
    <row r="8" spans="1:8" x14ac:dyDescent="0.3">
      <c r="A8" s="9" t="str">
        <v>PDX</v>
      </c>
      <c r="B8" s="9" t="s">
        <v>88</v>
      </c>
      <c r="C8" s="10">
        <f t="shared" si="0"/>
        <v>0.68467798186468254</v>
      </c>
      <c r="D8" s="10">
        <f t="shared" si="0"/>
        <v>-0.23002290982362197</v>
      </c>
      <c r="E8" s="10">
        <f t="shared" si="0"/>
        <v>-0.21885739146587679</v>
      </c>
      <c r="F8" s="10">
        <f t="shared" si="0"/>
        <v>0.65921967174814577</v>
      </c>
      <c r="G8" s="10">
        <f t="shared" si="0"/>
        <v>9.984787719540876E-2</v>
      </c>
      <c r="H8" s="10">
        <f t="shared" si="0"/>
        <v>-0.17276499434175796</v>
      </c>
    </row>
    <row r="9" spans="1:8" x14ac:dyDescent="0.3">
      <c r="A9" s="9" t="str">
        <v>IND</v>
      </c>
      <c r="B9" s="9" t="s">
        <v>88</v>
      </c>
      <c r="C9" s="10">
        <f t="shared" si="0"/>
        <v>0.68467798186468254</v>
      </c>
      <c r="D9" s="10">
        <f t="shared" si="0"/>
        <v>-0.23002290982362197</v>
      </c>
      <c r="E9" s="10">
        <f t="shared" si="0"/>
        <v>-0.21885739146587679</v>
      </c>
      <c r="F9" s="10">
        <f t="shared" si="0"/>
        <v>0.65921967174814577</v>
      </c>
      <c r="G9" s="10">
        <f t="shared" si="0"/>
        <v>9.984787719540876E-2</v>
      </c>
      <c r="H9" s="10">
        <f t="shared" si="0"/>
        <v>-0.17276499434175796</v>
      </c>
    </row>
    <row r="10" spans="1:8" x14ac:dyDescent="0.3">
      <c r="A10" s="9" t="str">
        <v>ROA</v>
      </c>
      <c r="B10" s="9" t="s">
        <v>88</v>
      </c>
      <c r="C10" s="10">
        <f t="shared" si="0"/>
        <v>0.68467798186468254</v>
      </c>
      <c r="D10" s="10">
        <f t="shared" si="0"/>
        <v>-0.23002290982362197</v>
      </c>
      <c r="E10" s="10">
        <f t="shared" si="0"/>
        <v>-0.21885739146587679</v>
      </c>
      <c r="F10" s="10">
        <f t="shared" si="0"/>
        <v>0.65921967174814577</v>
      </c>
      <c r="G10" s="10">
        <f t="shared" si="0"/>
        <v>9.984787719540876E-2</v>
      </c>
      <c r="H10" s="10">
        <f t="shared" si="0"/>
        <v>-0.17276499434175796</v>
      </c>
    </row>
    <row r="11" spans="1:8" x14ac:dyDescent="0.3">
      <c r="A11" s="9" t="str">
        <v>DAL</v>
      </c>
      <c r="B11" s="9" t="s">
        <v>88</v>
      </c>
      <c r="C11" s="10">
        <f t="shared" si="0"/>
        <v>0.68467798186468254</v>
      </c>
      <c r="D11" s="10">
        <f t="shared" si="0"/>
        <v>-0.23002290982362197</v>
      </c>
      <c r="E11" s="10">
        <f t="shared" si="0"/>
        <v>-0.21885739146587679</v>
      </c>
      <c r="F11" s="10">
        <f t="shared" si="0"/>
        <v>0.65921967174814577</v>
      </c>
      <c r="G11" s="10">
        <f t="shared" si="0"/>
        <v>9.984787719540876E-2</v>
      </c>
      <c r="H11" s="10">
        <f t="shared" si="0"/>
        <v>-0.17276499434175796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LMI","TPCP",DATE(C$1,1,1),DATE(C$1,12,31),FALSE),,2))-AVERAGE(INDEX(_xldudf_SONAR_TICKER_RANGE("LMI","TPCP",DATE(B$1,1,1),DATE(B$1,12,31),FALSE),,2)))/AVERAGE(INDEX(_xldudf_SONAR_TICKER_RANGE("LMI","TPCP",DATE(B$1,1,1),DATE(B$1,12,31),FALSE),,2)))</f>
        <v>0.68467798186468254</v>
      </c>
      <c r="D12" s="10">
        <f t="shared" si="1"/>
        <v>-0.23002290982362197</v>
      </c>
      <c r="E12" s="10">
        <f t="shared" si="1"/>
        <v>-0.21885739146587679</v>
      </c>
      <c r="F12" s="10">
        <f t="shared" si="1"/>
        <v>0.65921967174814577</v>
      </c>
      <c r="G12" s="10">
        <f t="shared" si="1"/>
        <v>9.984787719540876E-2</v>
      </c>
      <c r="H12" s="10">
        <f t="shared" si="1"/>
        <v>-0.17276499434175796</v>
      </c>
    </row>
    <row r="13" spans="1:8" x14ac:dyDescent="0.3">
      <c r="A13" s="9" t="str">
        <v>DCU</v>
      </c>
      <c r="B13" s="9" t="s">
        <v>88</v>
      </c>
      <c r="C13" s="10">
        <f t="shared" si="1"/>
        <v>0.68467798186468254</v>
      </c>
      <c r="D13" s="10">
        <f t="shared" si="1"/>
        <v>-0.23002290982362197</v>
      </c>
      <c r="E13" s="10">
        <f t="shared" si="1"/>
        <v>-0.21885739146587679</v>
      </c>
      <c r="F13" s="10">
        <f t="shared" si="1"/>
        <v>0.65921967174814577</v>
      </c>
      <c r="G13" s="10">
        <f t="shared" si="1"/>
        <v>9.984787719540876E-2</v>
      </c>
      <c r="H13" s="10">
        <f t="shared" si="1"/>
        <v>-0.17276499434175796</v>
      </c>
    </row>
    <row r="14" spans="1:8" x14ac:dyDescent="0.3">
      <c r="A14" s="9" t="str">
        <v>GRR</v>
      </c>
      <c r="B14" s="9" t="s">
        <v>88</v>
      </c>
      <c r="C14" s="10">
        <f t="shared" si="1"/>
        <v>0.68467798186468254</v>
      </c>
      <c r="D14" s="10">
        <f t="shared" si="1"/>
        <v>-0.23002290982362197</v>
      </c>
      <c r="E14" s="10">
        <f t="shared" si="1"/>
        <v>-0.21885739146587679</v>
      </c>
      <c r="F14" s="10">
        <f t="shared" si="1"/>
        <v>0.65921967174814577</v>
      </c>
      <c r="G14" s="10">
        <f t="shared" si="1"/>
        <v>9.984787719540876E-2</v>
      </c>
      <c r="H14" s="10">
        <f t="shared" si="1"/>
        <v>-0.17276499434175796</v>
      </c>
    </row>
    <row r="15" spans="1:8" x14ac:dyDescent="0.3">
      <c r="A15" s="9" t="str">
        <v>PHX</v>
      </c>
      <c r="B15" s="9" t="s">
        <v>88</v>
      </c>
      <c r="C15" s="10">
        <f t="shared" si="1"/>
        <v>0.68467798186468254</v>
      </c>
      <c r="D15" s="10">
        <f t="shared" si="1"/>
        <v>-0.23002290982362197</v>
      </c>
      <c r="E15" s="10">
        <f t="shared" si="1"/>
        <v>-0.21885739146587679</v>
      </c>
      <c r="F15" s="10">
        <f t="shared" si="1"/>
        <v>0.65921967174814577</v>
      </c>
      <c r="G15" s="10">
        <f t="shared" si="1"/>
        <v>9.984787719540876E-2</v>
      </c>
      <c r="H15" s="10">
        <f t="shared" si="1"/>
        <v>-0.17276499434175796</v>
      </c>
    </row>
    <row r="16" spans="1:8" x14ac:dyDescent="0.3">
      <c r="A16" s="9" t="str">
        <v>MDT</v>
      </c>
      <c r="B16" s="9" t="s">
        <v>88</v>
      </c>
      <c r="C16" s="10">
        <f t="shared" si="1"/>
        <v>0.68467798186468254</v>
      </c>
      <c r="D16" s="10">
        <f t="shared" si="1"/>
        <v>-0.23002290982362197</v>
      </c>
      <c r="E16" s="10">
        <f t="shared" si="1"/>
        <v>-0.21885739146587679</v>
      </c>
      <c r="F16" s="10">
        <f t="shared" si="1"/>
        <v>0.65921967174814577</v>
      </c>
      <c r="G16" s="10">
        <f t="shared" si="1"/>
        <v>9.984787719540876E-2</v>
      </c>
      <c r="H16" s="10">
        <f t="shared" si="1"/>
        <v>-0.17276499434175796</v>
      </c>
    </row>
    <row r="17" spans="1:8" x14ac:dyDescent="0.3">
      <c r="A17" s="9" t="str">
        <v>DBQ</v>
      </c>
      <c r="B17" s="9" t="s">
        <v>88</v>
      </c>
      <c r="C17" s="10">
        <f t="shared" si="1"/>
        <v>0.68467798186468254</v>
      </c>
      <c r="D17" s="10">
        <f t="shared" si="1"/>
        <v>-0.23002290982362197</v>
      </c>
      <c r="E17" s="10">
        <f t="shared" si="1"/>
        <v>-0.21885739146587679</v>
      </c>
      <c r="F17" s="10">
        <f t="shared" si="1"/>
        <v>0.65921967174814577</v>
      </c>
      <c r="G17" s="10">
        <f t="shared" si="1"/>
        <v>9.984787719540876E-2</v>
      </c>
      <c r="H17" s="10">
        <f t="shared" si="1"/>
        <v>-0.17276499434175796</v>
      </c>
    </row>
    <row r="18" spans="1:8" x14ac:dyDescent="0.3">
      <c r="A18" s="9" t="str">
        <v>FAT</v>
      </c>
      <c r="B18" s="9" t="s">
        <v>88</v>
      </c>
      <c r="C18" s="10">
        <f t="shared" si="1"/>
        <v>0.68467798186468254</v>
      </c>
      <c r="D18" s="10">
        <f t="shared" si="1"/>
        <v>-0.23002290982362197</v>
      </c>
      <c r="E18" s="10">
        <f t="shared" si="1"/>
        <v>-0.21885739146587679</v>
      </c>
      <c r="F18" s="10">
        <f t="shared" si="1"/>
        <v>0.65921967174814577</v>
      </c>
      <c r="G18" s="10">
        <f t="shared" si="1"/>
        <v>9.984787719540876E-2</v>
      </c>
      <c r="H18" s="10">
        <f t="shared" si="1"/>
        <v>-0.17276499434175796</v>
      </c>
    </row>
    <row r="19" spans="1:8" x14ac:dyDescent="0.3">
      <c r="A19" s="9" t="str">
        <v>CAE</v>
      </c>
      <c r="B19" s="9" t="s">
        <v>88</v>
      </c>
      <c r="C19" s="10">
        <f t="shared" si="1"/>
        <v>0.68467798186468254</v>
      </c>
      <c r="D19" s="10">
        <f t="shared" si="1"/>
        <v>-0.23002290982362197</v>
      </c>
      <c r="E19" s="10">
        <f t="shared" si="1"/>
        <v>-0.21885739146587679</v>
      </c>
      <c r="F19" s="10">
        <f t="shared" si="1"/>
        <v>0.65921967174814577</v>
      </c>
      <c r="G19" s="10">
        <f t="shared" si="1"/>
        <v>9.984787719540876E-2</v>
      </c>
      <c r="H19" s="10">
        <f t="shared" si="1"/>
        <v>-0.17276499434175796</v>
      </c>
    </row>
    <row r="20" spans="1:8" x14ac:dyDescent="0.3">
      <c r="A20" s="9" t="str">
        <v>SEA</v>
      </c>
      <c r="B20" s="9" t="s">
        <v>88</v>
      </c>
      <c r="C20" s="10">
        <f t="shared" si="1"/>
        <v>0.68467798186468254</v>
      </c>
      <c r="D20" s="10">
        <f t="shared" si="1"/>
        <v>-0.23002290982362197</v>
      </c>
      <c r="E20" s="10">
        <f t="shared" si="1"/>
        <v>-0.21885739146587679</v>
      </c>
      <c r="F20" s="10">
        <f t="shared" si="1"/>
        <v>0.65921967174814577</v>
      </c>
      <c r="G20" s="10">
        <f t="shared" si="1"/>
        <v>9.984787719540876E-2</v>
      </c>
      <c r="H20" s="10">
        <f t="shared" si="1"/>
        <v>-0.17276499434175796</v>
      </c>
    </row>
    <row r="21" spans="1:8" x14ac:dyDescent="0.3">
      <c r="A21" s="9" t="str">
        <v>ORF</v>
      </c>
      <c r="B21" s="9" t="s">
        <v>88</v>
      </c>
      <c r="C21" s="10">
        <f t="shared" si="1"/>
        <v>0.68467798186468254</v>
      </c>
      <c r="D21" s="10">
        <f t="shared" si="1"/>
        <v>-0.23002290982362197</v>
      </c>
      <c r="E21" s="10">
        <f t="shared" si="1"/>
        <v>-0.21885739146587679</v>
      </c>
      <c r="F21" s="10">
        <f t="shared" si="1"/>
        <v>0.65921967174814577</v>
      </c>
      <c r="G21" s="10">
        <f t="shared" si="1"/>
        <v>9.984787719540876E-2</v>
      </c>
      <c r="H21" s="10">
        <f t="shared" si="1"/>
        <v>-0.17276499434175796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LMI","TPCP",DATE(C$1,1,1),DATE(C$1,12,31),FALSE),,2))-AVERAGE(INDEX(_xldudf_SONAR_TICKER_RANGE("LMI","TPCP",DATE(B$1,1,1),DATE(B$1,12,31),FALSE),,2)))/AVERAGE(INDEX(_xldudf_SONAR_TICKER_RANGE("LMI","TPCP",DATE(B$1,1,1),DATE(B$1,12,31),FALSE),,2)))</f>
        <v>0.68467798186468254</v>
      </c>
      <c r="D22" s="10">
        <f t="shared" si="2"/>
        <v>-0.23002290982362197</v>
      </c>
      <c r="E22" s="10">
        <f t="shared" si="2"/>
        <v>-0.21885739146587679</v>
      </c>
      <c r="F22" s="10">
        <f t="shared" si="2"/>
        <v>0.65921967174814577</v>
      </c>
      <c r="G22" s="10">
        <f t="shared" si="2"/>
        <v>9.984787719540876E-2</v>
      </c>
      <c r="H22" s="10">
        <f t="shared" si="2"/>
        <v>-0.17276499434175796</v>
      </c>
    </row>
    <row r="23" spans="1:8" x14ac:dyDescent="0.3">
      <c r="A23" s="9" t="str">
        <v>MCI</v>
      </c>
      <c r="B23" s="9" t="s">
        <v>88</v>
      </c>
      <c r="C23" s="10">
        <f t="shared" si="2"/>
        <v>0.68467798186468254</v>
      </c>
      <c r="D23" s="10">
        <f t="shared" si="2"/>
        <v>-0.23002290982362197</v>
      </c>
      <c r="E23" s="10">
        <f t="shared" si="2"/>
        <v>-0.21885739146587679</v>
      </c>
      <c r="F23" s="10">
        <f t="shared" si="2"/>
        <v>0.65921967174814577</v>
      </c>
      <c r="G23" s="10">
        <f t="shared" si="2"/>
        <v>9.984787719540876E-2</v>
      </c>
      <c r="H23" s="10">
        <f t="shared" si="2"/>
        <v>-0.17276499434175796</v>
      </c>
    </row>
    <row r="24" spans="1:8" x14ac:dyDescent="0.3">
      <c r="A24" s="9" t="str">
        <v>CMH</v>
      </c>
      <c r="B24" s="9" t="s">
        <v>88</v>
      </c>
      <c r="C24" s="10">
        <f t="shared" si="2"/>
        <v>0.68467798186468254</v>
      </c>
      <c r="D24" s="10">
        <f t="shared" si="2"/>
        <v>-0.23002290982362197</v>
      </c>
      <c r="E24" s="10">
        <f t="shared" si="2"/>
        <v>-0.21885739146587679</v>
      </c>
      <c r="F24" s="10">
        <f t="shared" si="2"/>
        <v>0.65921967174814577</v>
      </c>
      <c r="G24" s="10">
        <f t="shared" si="2"/>
        <v>9.984787719540876E-2</v>
      </c>
      <c r="H24" s="10">
        <f t="shared" si="2"/>
        <v>-0.17276499434175796</v>
      </c>
    </row>
    <row r="25" spans="1:8" x14ac:dyDescent="0.3">
      <c r="A25" s="9" t="str">
        <v>SAV</v>
      </c>
      <c r="B25" s="9" t="s">
        <v>88</v>
      </c>
      <c r="C25" s="10">
        <f t="shared" si="2"/>
        <v>0.68467798186468254</v>
      </c>
      <c r="D25" s="10">
        <f t="shared" si="2"/>
        <v>-0.23002290982362197</v>
      </c>
      <c r="E25" s="10">
        <f t="shared" si="2"/>
        <v>-0.21885739146587679</v>
      </c>
      <c r="F25" s="10">
        <f t="shared" si="2"/>
        <v>0.65921967174814577</v>
      </c>
      <c r="G25" s="10">
        <f t="shared" si="2"/>
        <v>9.984787719540876E-2</v>
      </c>
      <c r="H25" s="10">
        <f t="shared" si="2"/>
        <v>-0.17276499434175796</v>
      </c>
    </row>
    <row r="26" spans="1:8" x14ac:dyDescent="0.3">
      <c r="A26" s="9" t="str">
        <v>CHI</v>
      </c>
      <c r="B26" s="9" t="s">
        <v>88</v>
      </c>
      <c r="C26" s="10">
        <f t="shared" si="2"/>
        <v>0.68467798186468254</v>
      </c>
      <c r="D26" s="10">
        <f t="shared" si="2"/>
        <v>-0.23002290982362197</v>
      </c>
      <c r="E26" s="10">
        <f t="shared" si="2"/>
        <v>-0.21885739146587679</v>
      </c>
      <c r="F26" s="10">
        <f t="shared" si="2"/>
        <v>0.65921967174814577</v>
      </c>
      <c r="G26" s="10">
        <f t="shared" si="2"/>
        <v>9.984787719540876E-2</v>
      </c>
      <c r="H26" s="10">
        <f t="shared" si="2"/>
        <v>-0.17276499434175796</v>
      </c>
    </row>
    <row r="27" spans="1:8" x14ac:dyDescent="0.3">
      <c r="A27" s="9" t="str">
        <v>CLT</v>
      </c>
      <c r="B27" s="9" t="s">
        <v>88</v>
      </c>
      <c r="C27" s="10">
        <f t="shared" si="2"/>
        <v>0.68467798186468254</v>
      </c>
      <c r="D27" s="10">
        <f t="shared" si="2"/>
        <v>-0.23002290982362197</v>
      </c>
      <c r="E27" s="10">
        <f t="shared" si="2"/>
        <v>-0.21885739146587679</v>
      </c>
      <c r="F27" s="10">
        <f t="shared" si="2"/>
        <v>0.65921967174814577</v>
      </c>
      <c r="G27" s="10">
        <f t="shared" si="2"/>
        <v>9.984787719540876E-2</v>
      </c>
      <c r="H27" s="10">
        <f t="shared" si="2"/>
        <v>-0.17276499434175796</v>
      </c>
    </row>
    <row r="28" spans="1:8" x14ac:dyDescent="0.3">
      <c r="A28" s="9" t="str">
        <v>EWR</v>
      </c>
      <c r="B28" s="9" t="s">
        <v>88</v>
      </c>
      <c r="C28" s="10">
        <f t="shared" si="2"/>
        <v>0.68467798186468254</v>
      </c>
      <c r="D28" s="10">
        <f t="shared" si="2"/>
        <v>-0.23002290982362197</v>
      </c>
      <c r="E28" s="10">
        <f t="shared" si="2"/>
        <v>-0.21885739146587679</v>
      </c>
      <c r="F28" s="10">
        <f t="shared" si="2"/>
        <v>0.65921967174814577</v>
      </c>
      <c r="G28" s="10">
        <f t="shared" si="2"/>
        <v>9.984787719540876E-2</v>
      </c>
      <c r="H28" s="10">
        <f t="shared" si="2"/>
        <v>-0.17276499434175796</v>
      </c>
    </row>
    <row r="29" spans="1:8" x14ac:dyDescent="0.3">
      <c r="A29" s="9" t="str">
        <v>PHL</v>
      </c>
      <c r="B29" s="9" t="s">
        <v>88</v>
      </c>
      <c r="C29" s="10">
        <f t="shared" si="2"/>
        <v>0.68467798186468254</v>
      </c>
      <c r="D29" s="10">
        <f t="shared" si="2"/>
        <v>-0.23002290982362197</v>
      </c>
      <c r="E29" s="10">
        <f t="shared" si="2"/>
        <v>-0.21885739146587679</v>
      </c>
      <c r="F29" s="10">
        <f t="shared" si="2"/>
        <v>0.65921967174814577</v>
      </c>
      <c r="G29" s="10">
        <f t="shared" si="2"/>
        <v>9.984787719540876E-2</v>
      </c>
      <c r="H29" s="10">
        <f t="shared" si="2"/>
        <v>-0.17276499434175796</v>
      </c>
    </row>
    <row r="30" spans="1:8" x14ac:dyDescent="0.3">
      <c r="A30" s="9" t="str">
        <v>HOU</v>
      </c>
      <c r="B30" s="9" t="s">
        <v>88</v>
      </c>
      <c r="C30" s="10">
        <f t="shared" si="2"/>
        <v>0.68467798186468254</v>
      </c>
      <c r="D30" s="10">
        <f t="shared" si="2"/>
        <v>-0.23002290982362197</v>
      </c>
      <c r="E30" s="10">
        <f t="shared" si="2"/>
        <v>-0.21885739146587679</v>
      </c>
      <c r="F30" s="10">
        <f t="shared" si="2"/>
        <v>0.65921967174814577</v>
      </c>
      <c r="G30" s="10">
        <f t="shared" si="2"/>
        <v>9.984787719540876E-2</v>
      </c>
      <c r="H30" s="10">
        <f t="shared" si="2"/>
        <v>-0.17276499434175796</v>
      </c>
    </row>
    <row r="31" spans="1:8" x14ac:dyDescent="0.3">
      <c r="A31" s="9" t="str">
        <v>ATL</v>
      </c>
      <c r="B31" s="9" t="s">
        <v>88</v>
      </c>
      <c r="C31" s="10">
        <f t="shared" si="2"/>
        <v>0.68467798186468254</v>
      </c>
      <c r="D31" s="10">
        <f t="shared" si="2"/>
        <v>-0.23002290982362197</v>
      </c>
      <c r="E31" s="10">
        <f t="shared" si="2"/>
        <v>-0.21885739146587679</v>
      </c>
      <c r="F31" s="10">
        <f t="shared" si="2"/>
        <v>0.65921967174814577</v>
      </c>
      <c r="G31" s="10">
        <f t="shared" si="2"/>
        <v>9.984787719540876E-2</v>
      </c>
      <c r="H31" s="10">
        <f t="shared" si="2"/>
        <v>-0.17276499434175796</v>
      </c>
    </row>
    <row r="32" spans="1:8" x14ac:dyDescent="0.3">
      <c r="A32" s="9" t="str">
        <v>AUS</v>
      </c>
      <c r="B32" s="9" t="s">
        <v>88</v>
      </c>
      <c r="C32" s="10">
        <f t="shared" ref="C32:H41" si="3">((AVERAGE(INDEX(_xldudf_SONAR_TICKER_RANGE("LMI","TPCP",DATE(C$1,1,1),DATE(C$1,12,31),FALSE),,2))-AVERAGE(INDEX(_xldudf_SONAR_TICKER_RANGE("LMI","TPCP",DATE(B$1,1,1),DATE(B$1,12,31),FALSE),,2)))/AVERAGE(INDEX(_xldudf_SONAR_TICKER_RANGE("LMI","TPCP",DATE(B$1,1,1),DATE(B$1,12,31),FALSE),,2)))</f>
        <v>0.68467798186468254</v>
      </c>
      <c r="D32" s="10">
        <f t="shared" si="3"/>
        <v>-0.23002290982362197</v>
      </c>
      <c r="E32" s="10">
        <f t="shared" si="3"/>
        <v>-0.21885739146587679</v>
      </c>
      <c r="F32" s="10">
        <f t="shared" si="3"/>
        <v>0.65921967174814577</v>
      </c>
      <c r="G32" s="10">
        <f t="shared" si="3"/>
        <v>9.984787719540876E-2</v>
      </c>
      <c r="H32" s="10">
        <f t="shared" si="3"/>
        <v>-0.17276499434175796</v>
      </c>
    </row>
    <row r="33" spans="1:8" x14ac:dyDescent="0.3">
      <c r="A33" s="9" t="str">
        <v>JAX</v>
      </c>
      <c r="B33" s="9" t="s">
        <v>88</v>
      </c>
      <c r="C33" s="10">
        <f t="shared" si="3"/>
        <v>0.68467798186468254</v>
      </c>
      <c r="D33" s="10">
        <f t="shared" si="3"/>
        <v>-0.23002290982362197</v>
      </c>
      <c r="E33" s="10">
        <f t="shared" si="3"/>
        <v>-0.21885739146587679</v>
      </c>
      <c r="F33" s="10">
        <f t="shared" si="3"/>
        <v>0.65921967174814577</v>
      </c>
      <c r="G33" s="10">
        <f t="shared" si="3"/>
        <v>9.984787719540876E-2</v>
      </c>
      <c r="H33" s="10">
        <f t="shared" si="3"/>
        <v>-0.17276499434175796</v>
      </c>
    </row>
    <row r="34" spans="1:8" x14ac:dyDescent="0.3">
      <c r="A34" s="9" t="str">
        <v>JOT</v>
      </c>
      <c r="B34" s="9" t="s">
        <v>88</v>
      </c>
      <c r="C34" s="10">
        <f t="shared" si="3"/>
        <v>0.68467798186468254</v>
      </c>
      <c r="D34" s="10">
        <f t="shared" si="3"/>
        <v>-0.23002290982362197</v>
      </c>
      <c r="E34" s="10">
        <f t="shared" si="3"/>
        <v>-0.21885739146587679</v>
      </c>
      <c r="F34" s="10">
        <f t="shared" si="3"/>
        <v>0.65921967174814577</v>
      </c>
      <c r="G34" s="10">
        <f t="shared" si="3"/>
        <v>9.984787719540876E-2</v>
      </c>
      <c r="H34" s="10">
        <f t="shared" si="3"/>
        <v>-0.17276499434175796</v>
      </c>
    </row>
    <row r="35" spans="1:8" x14ac:dyDescent="0.3">
      <c r="A35" s="9" t="str">
        <v>TUS</v>
      </c>
      <c r="B35" s="9" t="s">
        <v>88</v>
      </c>
      <c r="C35" s="10">
        <f t="shared" si="3"/>
        <v>0.68467798186468254</v>
      </c>
      <c r="D35" s="10">
        <f t="shared" si="3"/>
        <v>-0.23002290982362197</v>
      </c>
      <c r="E35" s="10">
        <f t="shared" si="3"/>
        <v>-0.21885739146587679</v>
      </c>
      <c r="F35" s="10">
        <f t="shared" si="3"/>
        <v>0.65921967174814577</v>
      </c>
      <c r="G35" s="10">
        <f t="shared" si="3"/>
        <v>9.984787719540876E-2</v>
      </c>
      <c r="H35" s="10">
        <f t="shared" si="3"/>
        <v>-0.17276499434175796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CBC1-A6B5-4C2B-BF94-6BEA31173DAC}">
  <dimension ref="A1:H35"/>
  <sheetViews>
    <sheetView workbookViewId="0">
      <selection sqref="A1:H1048576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77734375" style="9" bestFit="1" customWidth="1"/>
    <col min="4" max="4" width="5.109375" style="9" bestFit="1" customWidth="1"/>
    <col min="5" max="5" width="6.109375" style="9" bestFit="1" customWidth="1"/>
    <col min="6" max="7" width="6.77734375" style="9" bestFit="1" customWidth="1"/>
    <col min="8" max="8" width="6.109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LMI","TPUT",DATE(C$1,1,1),DATE(C$1,12,31),FALSE),,2))-AVERAGE(INDEX(_xldudf_SONAR_TICKER_RANGE("LMI","TPUT",DATE(B$1,1,1),DATE(B$1,12,31),FALSE),,2)))/AVERAGE(INDEX(_xldudf_SONAR_TICKER_RANGE("LMI","TPUT",DATE(B$1,1,1),DATE(B$1,12,31),FALSE),,2)))</f>
        <v>-0.20531367999636055</v>
      </c>
      <c r="D2" s="10">
        <f t="shared" si="0"/>
        <v>1.5213533318067277E-2</v>
      </c>
      <c r="E2" s="10">
        <f t="shared" si="0"/>
        <v>0.15479344085814822</v>
      </c>
      <c r="F2" s="10">
        <f t="shared" si="0"/>
        <v>-0.12923441959985268</v>
      </c>
      <c r="G2" s="10">
        <f t="shared" si="0"/>
        <v>-0.13527457275441951</v>
      </c>
      <c r="H2" s="10">
        <f t="shared" si="0"/>
        <v>0.12970168612191937</v>
      </c>
    </row>
    <row r="3" spans="1:8" x14ac:dyDescent="0.3">
      <c r="A3" s="9" t="str">
        <v>ONT</v>
      </c>
      <c r="B3" s="9" t="s">
        <v>88</v>
      </c>
      <c r="C3" s="10">
        <f t="shared" si="0"/>
        <v>-0.20531367999636055</v>
      </c>
      <c r="D3" s="10">
        <f t="shared" si="0"/>
        <v>1.5213533318067277E-2</v>
      </c>
      <c r="E3" s="10">
        <f t="shared" si="0"/>
        <v>0.15479344085814822</v>
      </c>
      <c r="F3" s="10">
        <f t="shared" si="0"/>
        <v>-0.12923441959985268</v>
      </c>
      <c r="G3" s="10">
        <f t="shared" si="0"/>
        <v>-0.13527457275441951</v>
      </c>
      <c r="H3" s="10">
        <f t="shared" si="0"/>
        <v>0.12970168612191937</v>
      </c>
    </row>
    <row r="4" spans="1:8" x14ac:dyDescent="0.3">
      <c r="A4" s="9" t="str">
        <v>DEN</v>
      </c>
      <c r="B4" s="9" t="s">
        <v>88</v>
      </c>
      <c r="C4" s="10">
        <f t="shared" si="0"/>
        <v>-0.20531367999636055</v>
      </c>
      <c r="D4" s="10">
        <f t="shared" si="0"/>
        <v>1.5213533318067277E-2</v>
      </c>
      <c r="E4" s="10">
        <f t="shared" si="0"/>
        <v>0.15479344085814822</v>
      </c>
      <c r="F4" s="10">
        <f t="shared" si="0"/>
        <v>-0.12923441959985268</v>
      </c>
      <c r="G4" s="10">
        <f t="shared" si="0"/>
        <v>-0.13527457275441951</v>
      </c>
      <c r="H4" s="10">
        <f t="shared" si="0"/>
        <v>0.12970168612191937</v>
      </c>
    </row>
    <row r="5" spans="1:8" x14ac:dyDescent="0.3">
      <c r="A5" s="9" t="str">
        <v>SCK</v>
      </c>
      <c r="B5" s="9" t="s">
        <v>88</v>
      </c>
      <c r="C5" s="10">
        <f t="shared" si="0"/>
        <v>-0.20531367999636055</v>
      </c>
      <c r="D5" s="10">
        <f t="shared" si="0"/>
        <v>1.5213533318067277E-2</v>
      </c>
      <c r="E5" s="10">
        <f t="shared" si="0"/>
        <v>0.15479344085814822</v>
      </c>
      <c r="F5" s="10">
        <f t="shared" si="0"/>
        <v>-0.12923441959985268</v>
      </c>
      <c r="G5" s="10">
        <f t="shared" si="0"/>
        <v>-0.13527457275441951</v>
      </c>
      <c r="H5" s="10">
        <f t="shared" si="0"/>
        <v>0.12970168612191937</v>
      </c>
    </row>
    <row r="6" spans="1:8" x14ac:dyDescent="0.3">
      <c r="A6" s="9" t="str">
        <v>TMA</v>
      </c>
      <c r="B6" s="9" t="s">
        <v>88</v>
      </c>
      <c r="C6" s="10">
        <f t="shared" si="0"/>
        <v>-0.20531367999636055</v>
      </c>
      <c r="D6" s="10">
        <f t="shared" si="0"/>
        <v>1.5213533318067277E-2</v>
      </c>
      <c r="E6" s="10">
        <f t="shared" si="0"/>
        <v>0.15479344085814822</v>
      </c>
      <c r="F6" s="10">
        <f t="shared" si="0"/>
        <v>-0.12923441959985268</v>
      </c>
      <c r="G6" s="10">
        <f t="shared" si="0"/>
        <v>-0.13527457275441951</v>
      </c>
      <c r="H6" s="10">
        <f t="shared" si="0"/>
        <v>0.12970168612191937</v>
      </c>
    </row>
    <row r="7" spans="1:8" x14ac:dyDescent="0.3">
      <c r="A7" s="9" t="str">
        <v>MKE</v>
      </c>
      <c r="B7" s="9" t="s">
        <v>88</v>
      </c>
      <c r="C7" s="10">
        <f t="shared" si="0"/>
        <v>-0.20531367999636055</v>
      </c>
      <c r="D7" s="10">
        <f t="shared" si="0"/>
        <v>1.5213533318067277E-2</v>
      </c>
      <c r="E7" s="10">
        <f t="shared" si="0"/>
        <v>0.15479344085814822</v>
      </c>
      <c r="F7" s="10">
        <f t="shared" si="0"/>
        <v>-0.12923441959985268</v>
      </c>
      <c r="G7" s="10">
        <f t="shared" si="0"/>
        <v>-0.13527457275441951</v>
      </c>
      <c r="H7" s="10">
        <f t="shared" si="0"/>
        <v>0.12970168612191937</v>
      </c>
    </row>
    <row r="8" spans="1:8" x14ac:dyDescent="0.3">
      <c r="A8" s="9" t="str">
        <v>PDX</v>
      </c>
      <c r="B8" s="9" t="s">
        <v>88</v>
      </c>
      <c r="C8" s="10">
        <f t="shared" si="0"/>
        <v>-0.20531367999636055</v>
      </c>
      <c r="D8" s="10">
        <f t="shared" si="0"/>
        <v>1.5213533318067277E-2</v>
      </c>
      <c r="E8" s="10">
        <f t="shared" si="0"/>
        <v>0.15479344085814822</v>
      </c>
      <c r="F8" s="10">
        <f t="shared" si="0"/>
        <v>-0.12923441959985268</v>
      </c>
      <c r="G8" s="10">
        <f t="shared" si="0"/>
        <v>-0.13527457275441951</v>
      </c>
      <c r="H8" s="10">
        <f t="shared" si="0"/>
        <v>0.12970168612191937</v>
      </c>
    </row>
    <row r="9" spans="1:8" x14ac:dyDescent="0.3">
      <c r="A9" s="9" t="str">
        <v>IND</v>
      </c>
      <c r="B9" s="9" t="s">
        <v>88</v>
      </c>
      <c r="C9" s="10">
        <f t="shared" si="0"/>
        <v>-0.20531367999636055</v>
      </c>
      <c r="D9" s="10">
        <f t="shared" si="0"/>
        <v>1.5213533318067277E-2</v>
      </c>
      <c r="E9" s="10">
        <f t="shared" si="0"/>
        <v>0.15479344085814822</v>
      </c>
      <c r="F9" s="10">
        <f t="shared" si="0"/>
        <v>-0.12923441959985268</v>
      </c>
      <c r="G9" s="10">
        <f t="shared" si="0"/>
        <v>-0.13527457275441951</v>
      </c>
      <c r="H9" s="10">
        <f t="shared" si="0"/>
        <v>0.12970168612191937</v>
      </c>
    </row>
    <row r="10" spans="1:8" x14ac:dyDescent="0.3">
      <c r="A10" s="9" t="str">
        <v>ROA</v>
      </c>
      <c r="B10" s="9" t="s">
        <v>88</v>
      </c>
      <c r="C10" s="10">
        <f t="shared" si="0"/>
        <v>-0.20531367999636055</v>
      </c>
      <c r="D10" s="10">
        <f t="shared" si="0"/>
        <v>1.5213533318067277E-2</v>
      </c>
      <c r="E10" s="10">
        <f t="shared" si="0"/>
        <v>0.15479344085814822</v>
      </c>
      <c r="F10" s="10">
        <f t="shared" si="0"/>
        <v>-0.12923441959985268</v>
      </c>
      <c r="G10" s="10">
        <f t="shared" si="0"/>
        <v>-0.13527457275441951</v>
      </c>
      <c r="H10" s="10">
        <f t="shared" si="0"/>
        <v>0.12970168612191937</v>
      </c>
    </row>
    <row r="11" spans="1:8" x14ac:dyDescent="0.3">
      <c r="A11" s="9" t="str">
        <v>DAL</v>
      </c>
      <c r="B11" s="9" t="s">
        <v>88</v>
      </c>
      <c r="C11" s="10">
        <f t="shared" si="0"/>
        <v>-0.20531367999636055</v>
      </c>
      <c r="D11" s="10">
        <f t="shared" si="0"/>
        <v>1.5213533318067277E-2</v>
      </c>
      <c r="E11" s="10">
        <f t="shared" si="0"/>
        <v>0.15479344085814822</v>
      </c>
      <c r="F11" s="10">
        <f t="shared" si="0"/>
        <v>-0.12923441959985268</v>
      </c>
      <c r="G11" s="10">
        <f t="shared" si="0"/>
        <v>-0.13527457275441951</v>
      </c>
      <c r="H11" s="10">
        <f t="shared" si="0"/>
        <v>0.12970168612191937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LMI","TPUT",DATE(C$1,1,1),DATE(C$1,12,31),FALSE),,2))-AVERAGE(INDEX(_xldudf_SONAR_TICKER_RANGE("LMI","TPUT",DATE(B$1,1,1),DATE(B$1,12,31),FALSE),,2)))/AVERAGE(INDEX(_xldudf_SONAR_TICKER_RANGE("LMI","TPUT",DATE(B$1,1,1),DATE(B$1,12,31),FALSE),,2)))</f>
        <v>-0.20531367999636055</v>
      </c>
      <c r="D12" s="10">
        <f t="shared" si="1"/>
        <v>1.5213533318067277E-2</v>
      </c>
      <c r="E12" s="10">
        <f t="shared" si="1"/>
        <v>0.15479344085814822</v>
      </c>
      <c r="F12" s="10">
        <f t="shared" si="1"/>
        <v>-0.12923441959985268</v>
      </c>
      <c r="G12" s="10">
        <f t="shared" si="1"/>
        <v>-0.13527457275441951</v>
      </c>
      <c r="H12" s="10">
        <f t="shared" si="1"/>
        <v>0.12970168612191937</v>
      </c>
    </row>
    <row r="13" spans="1:8" x14ac:dyDescent="0.3">
      <c r="A13" s="9" t="str">
        <v>DCU</v>
      </c>
      <c r="B13" s="9" t="s">
        <v>88</v>
      </c>
      <c r="C13" s="10">
        <f t="shared" si="1"/>
        <v>-0.20531367999636055</v>
      </c>
      <c r="D13" s="10">
        <f t="shared" si="1"/>
        <v>1.5213533318067277E-2</v>
      </c>
      <c r="E13" s="10">
        <f t="shared" si="1"/>
        <v>0.15479344085814822</v>
      </c>
      <c r="F13" s="10">
        <f t="shared" si="1"/>
        <v>-0.12923441959985268</v>
      </c>
      <c r="G13" s="10">
        <f t="shared" si="1"/>
        <v>-0.13527457275441951</v>
      </c>
      <c r="H13" s="10">
        <f t="shared" si="1"/>
        <v>0.12970168612191937</v>
      </c>
    </row>
    <row r="14" spans="1:8" x14ac:dyDescent="0.3">
      <c r="A14" s="9" t="str">
        <v>GRR</v>
      </c>
      <c r="B14" s="9" t="s">
        <v>88</v>
      </c>
      <c r="C14" s="10">
        <f t="shared" si="1"/>
        <v>-0.20531367999636055</v>
      </c>
      <c r="D14" s="10">
        <f t="shared" si="1"/>
        <v>1.5213533318067277E-2</v>
      </c>
      <c r="E14" s="10">
        <f t="shared" si="1"/>
        <v>0.15479344085814822</v>
      </c>
      <c r="F14" s="10">
        <f t="shared" si="1"/>
        <v>-0.12923441959985268</v>
      </c>
      <c r="G14" s="10">
        <f t="shared" si="1"/>
        <v>-0.13527457275441951</v>
      </c>
      <c r="H14" s="10">
        <f t="shared" si="1"/>
        <v>0.12970168612191937</v>
      </c>
    </row>
    <row r="15" spans="1:8" x14ac:dyDescent="0.3">
      <c r="A15" s="9" t="str">
        <v>PHX</v>
      </c>
      <c r="B15" s="9" t="s">
        <v>88</v>
      </c>
      <c r="C15" s="10">
        <f t="shared" si="1"/>
        <v>-0.20531367999636055</v>
      </c>
      <c r="D15" s="10">
        <f t="shared" si="1"/>
        <v>1.5213533318067277E-2</v>
      </c>
      <c r="E15" s="10">
        <f t="shared" si="1"/>
        <v>0.15479344085814822</v>
      </c>
      <c r="F15" s="10">
        <f t="shared" si="1"/>
        <v>-0.12923441959985268</v>
      </c>
      <c r="G15" s="10">
        <f t="shared" si="1"/>
        <v>-0.13527457275441951</v>
      </c>
      <c r="H15" s="10">
        <f t="shared" si="1"/>
        <v>0.12970168612191937</v>
      </c>
    </row>
    <row r="16" spans="1:8" x14ac:dyDescent="0.3">
      <c r="A16" s="9" t="str">
        <v>MDT</v>
      </c>
      <c r="B16" s="9" t="s">
        <v>88</v>
      </c>
      <c r="C16" s="10">
        <f t="shared" si="1"/>
        <v>-0.20531367999636055</v>
      </c>
      <c r="D16" s="10">
        <f t="shared" si="1"/>
        <v>1.5213533318067277E-2</v>
      </c>
      <c r="E16" s="10">
        <f t="shared" si="1"/>
        <v>0.15479344085814822</v>
      </c>
      <c r="F16" s="10">
        <f t="shared" si="1"/>
        <v>-0.12923441959985268</v>
      </c>
      <c r="G16" s="10">
        <f t="shared" si="1"/>
        <v>-0.13527457275441951</v>
      </c>
      <c r="H16" s="10">
        <f t="shared" si="1"/>
        <v>0.12970168612191937</v>
      </c>
    </row>
    <row r="17" spans="1:8" x14ac:dyDescent="0.3">
      <c r="A17" s="9" t="str">
        <v>DBQ</v>
      </c>
      <c r="B17" s="9" t="s">
        <v>88</v>
      </c>
      <c r="C17" s="10">
        <f t="shared" si="1"/>
        <v>-0.20531367999636055</v>
      </c>
      <c r="D17" s="10">
        <f t="shared" si="1"/>
        <v>1.5213533318067277E-2</v>
      </c>
      <c r="E17" s="10">
        <f t="shared" si="1"/>
        <v>0.15479344085814822</v>
      </c>
      <c r="F17" s="10">
        <f t="shared" si="1"/>
        <v>-0.12923441959985268</v>
      </c>
      <c r="G17" s="10">
        <f t="shared" si="1"/>
        <v>-0.13527457275441951</v>
      </c>
      <c r="H17" s="10">
        <f t="shared" si="1"/>
        <v>0.12970168612191937</v>
      </c>
    </row>
    <row r="18" spans="1:8" x14ac:dyDescent="0.3">
      <c r="A18" s="9" t="str">
        <v>FAT</v>
      </c>
      <c r="B18" s="9" t="s">
        <v>88</v>
      </c>
      <c r="C18" s="10">
        <f t="shared" si="1"/>
        <v>-0.20531367999636055</v>
      </c>
      <c r="D18" s="10">
        <f t="shared" si="1"/>
        <v>1.5213533318067277E-2</v>
      </c>
      <c r="E18" s="10">
        <f t="shared" si="1"/>
        <v>0.15479344085814822</v>
      </c>
      <c r="F18" s="10">
        <f t="shared" si="1"/>
        <v>-0.12923441959985268</v>
      </c>
      <c r="G18" s="10">
        <f t="shared" si="1"/>
        <v>-0.13527457275441951</v>
      </c>
      <c r="H18" s="10">
        <f t="shared" si="1"/>
        <v>0.12970168612191937</v>
      </c>
    </row>
    <row r="19" spans="1:8" x14ac:dyDescent="0.3">
      <c r="A19" s="9" t="str">
        <v>CAE</v>
      </c>
      <c r="B19" s="9" t="s">
        <v>88</v>
      </c>
      <c r="C19" s="10">
        <f t="shared" si="1"/>
        <v>-0.20531367999636055</v>
      </c>
      <c r="D19" s="10">
        <f t="shared" si="1"/>
        <v>1.5213533318067277E-2</v>
      </c>
      <c r="E19" s="10">
        <f t="shared" si="1"/>
        <v>0.15479344085814822</v>
      </c>
      <c r="F19" s="10">
        <f t="shared" si="1"/>
        <v>-0.12923441959985268</v>
      </c>
      <c r="G19" s="10">
        <f t="shared" si="1"/>
        <v>-0.13527457275441951</v>
      </c>
      <c r="H19" s="10">
        <f t="shared" si="1"/>
        <v>0.12970168612191937</v>
      </c>
    </row>
    <row r="20" spans="1:8" x14ac:dyDescent="0.3">
      <c r="A20" s="9" t="str">
        <v>SEA</v>
      </c>
      <c r="B20" s="9" t="s">
        <v>88</v>
      </c>
      <c r="C20" s="10">
        <f t="shared" si="1"/>
        <v>-0.20531367999636055</v>
      </c>
      <c r="D20" s="10">
        <f t="shared" si="1"/>
        <v>1.5213533318067277E-2</v>
      </c>
      <c r="E20" s="10">
        <f t="shared" si="1"/>
        <v>0.15479344085814822</v>
      </c>
      <c r="F20" s="10">
        <f t="shared" si="1"/>
        <v>-0.12923441959985268</v>
      </c>
      <c r="G20" s="10">
        <f t="shared" si="1"/>
        <v>-0.13527457275441951</v>
      </c>
      <c r="H20" s="10">
        <f t="shared" si="1"/>
        <v>0.12970168612191937</v>
      </c>
    </row>
    <row r="21" spans="1:8" x14ac:dyDescent="0.3">
      <c r="A21" s="9" t="str">
        <v>ORF</v>
      </c>
      <c r="B21" s="9" t="s">
        <v>88</v>
      </c>
      <c r="C21" s="10">
        <f t="shared" si="1"/>
        <v>-0.20531367999636055</v>
      </c>
      <c r="D21" s="10">
        <f t="shared" si="1"/>
        <v>1.5213533318067277E-2</v>
      </c>
      <c r="E21" s="10">
        <f t="shared" si="1"/>
        <v>0.15479344085814822</v>
      </c>
      <c r="F21" s="10">
        <f t="shared" si="1"/>
        <v>-0.12923441959985268</v>
      </c>
      <c r="G21" s="10">
        <f t="shared" si="1"/>
        <v>-0.13527457275441951</v>
      </c>
      <c r="H21" s="10">
        <f t="shared" si="1"/>
        <v>0.12970168612191937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LMI","TPUT",DATE(C$1,1,1),DATE(C$1,12,31),FALSE),,2))-AVERAGE(INDEX(_xldudf_SONAR_TICKER_RANGE("LMI","TPUT",DATE(B$1,1,1),DATE(B$1,12,31),FALSE),,2)))/AVERAGE(INDEX(_xldudf_SONAR_TICKER_RANGE("LMI","TPUT",DATE(B$1,1,1),DATE(B$1,12,31),FALSE),,2)))</f>
        <v>-0.20531367999636055</v>
      </c>
      <c r="D22" s="10">
        <f t="shared" si="2"/>
        <v>1.5213533318067277E-2</v>
      </c>
      <c r="E22" s="10">
        <f t="shared" si="2"/>
        <v>0.15479344085814822</v>
      </c>
      <c r="F22" s="10">
        <f t="shared" si="2"/>
        <v>-0.12923441959985268</v>
      </c>
      <c r="G22" s="10">
        <f t="shared" si="2"/>
        <v>-0.13527457275441951</v>
      </c>
      <c r="H22" s="10">
        <f t="shared" si="2"/>
        <v>0.12970168612191937</v>
      </c>
    </row>
    <row r="23" spans="1:8" x14ac:dyDescent="0.3">
      <c r="A23" s="9" t="str">
        <v>MCI</v>
      </c>
      <c r="B23" s="9" t="s">
        <v>88</v>
      </c>
      <c r="C23" s="10">
        <f t="shared" si="2"/>
        <v>-0.20531367999636055</v>
      </c>
      <c r="D23" s="10">
        <f t="shared" si="2"/>
        <v>1.5213533318067277E-2</v>
      </c>
      <c r="E23" s="10">
        <f t="shared" si="2"/>
        <v>0.15479344085814822</v>
      </c>
      <c r="F23" s="10">
        <f t="shared" si="2"/>
        <v>-0.12923441959985268</v>
      </c>
      <c r="G23" s="10">
        <f t="shared" si="2"/>
        <v>-0.13527457275441951</v>
      </c>
      <c r="H23" s="10">
        <f t="shared" si="2"/>
        <v>0.12970168612191937</v>
      </c>
    </row>
    <row r="24" spans="1:8" x14ac:dyDescent="0.3">
      <c r="A24" s="9" t="str">
        <v>CMH</v>
      </c>
      <c r="B24" s="9" t="s">
        <v>88</v>
      </c>
      <c r="C24" s="10">
        <f t="shared" si="2"/>
        <v>-0.20531367999636055</v>
      </c>
      <c r="D24" s="10">
        <f t="shared" si="2"/>
        <v>1.5213533318067277E-2</v>
      </c>
      <c r="E24" s="10">
        <f t="shared" si="2"/>
        <v>0.15479344085814822</v>
      </c>
      <c r="F24" s="10">
        <f t="shared" si="2"/>
        <v>-0.12923441959985268</v>
      </c>
      <c r="G24" s="10">
        <f t="shared" si="2"/>
        <v>-0.13527457275441951</v>
      </c>
      <c r="H24" s="10">
        <f t="shared" si="2"/>
        <v>0.12970168612191937</v>
      </c>
    </row>
    <row r="25" spans="1:8" x14ac:dyDescent="0.3">
      <c r="A25" s="9" t="str">
        <v>SAV</v>
      </c>
      <c r="B25" s="9" t="s">
        <v>88</v>
      </c>
      <c r="C25" s="10">
        <f t="shared" si="2"/>
        <v>-0.20531367999636055</v>
      </c>
      <c r="D25" s="10">
        <f t="shared" si="2"/>
        <v>1.5213533318067277E-2</v>
      </c>
      <c r="E25" s="10">
        <f t="shared" si="2"/>
        <v>0.15479344085814822</v>
      </c>
      <c r="F25" s="10">
        <f t="shared" si="2"/>
        <v>-0.12923441959985268</v>
      </c>
      <c r="G25" s="10">
        <f t="shared" si="2"/>
        <v>-0.13527457275441951</v>
      </c>
      <c r="H25" s="10">
        <f t="shared" si="2"/>
        <v>0.12970168612191937</v>
      </c>
    </row>
    <row r="26" spans="1:8" x14ac:dyDescent="0.3">
      <c r="A26" s="9" t="str">
        <v>CHI</v>
      </c>
      <c r="B26" s="9" t="s">
        <v>88</v>
      </c>
      <c r="C26" s="10">
        <f t="shared" si="2"/>
        <v>-0.20531367999636055</v>
      </c>
      <c r="D26" s="10">
        <f t="shared" si="2"/>
        <v>1.5213533318067277E-2</v>
      </c>
      <c r="E26" s="10">
        <f t="shared" si="2"/>
        <v>0.15479344085814822</v>
      </c>
      <c r="F26" s="10">
        <f t="shared" si="2"/>
        <v>-0.12923441959985268</v>
      </c>
      <c r="G26" s="10">
        <f t="shared" si="2"/>
        <v>-0.13527457275441951</v>
      </c>
      <c r="H26" s="10">
        <f t="shared" si="2"/>
        <v>0.12970168612191937</v>
      </c>
    </row>
    <row r="27" spans="1:8" x14ac:dyDescent="0.3">
      <c r="A27" s="9" t="str">
        <v>CLT</v>
      </c>
      <c r="B27" s="9" t="s">
        <v>88</v>
      </c>
      <c r="C27" s="10">
        <f t="shared" si="2"/>
        <v>-0.20531367999636055</v>
      </c>
      <c r="D27" s="10">
        <f t="shared" si="2"/>
        <v>1.5213533318067277E-2</v>
      </c>
      <c r="E27" s="10">
        <f t="shared" si="2"/>
        <v>0.15479344085814822</v>
      </c>
      <c r="F27" s="10">
        <f t="shared" si="2"/>
        <v>-0.12923441959985268</v>
      </c>
      <c r="G27" s="10">
        <f t="shared" si="2"/>
        <v>-0.13527457275441951</v>
      </c>
      <c r="H27" s="10">
        <f t="shared" si="2"/>
        <v>0.12970168612191937</v>
      </c>
    </row>
    <row r="28" spans="1:8" x14ac:dyDescent="0.3">
      <c r="A28" s="9" t="str">
        <v>EWR</v>
      </c>
      <c r="B28" s="9" t="s">
        <v>88</v>
      </c>
      <c r="C28" s="10">
        <f t="shared" si="2"/>
        <v>-0.20531367999636055</v>
      </c>
      <c r="D28" s="10">
        <f t="shared" si="2"/>
        <v>1.5213533318067277E-2</v>
      </c>
      <c r="E28" s="10">
        <f t="shared" si="2"/>
        <v>0.15479344085814822</v>
      </c>
      <c r="F28" s="10">
        <f t="shared" si="2"/>
        <v>-0.12923441959985268</v>
      </c>
      <c r="G28" s="10">
        <f t="shared" si="2"/>
        <v>-0.13527457275441951</v>
      </c>
      <c r="H28" s="10">
        <f t="shared" si="2"/>
        <v>0.12970168612191937</v>
      </c>
    </row>
    <row r="29" spans="1:8" x14ac:dyDescent="0.3">
      <c r="A29" s="9" t="str">
        <v>PHL</v>
      </c>
      <c r="B29" s="9" t="s">
        <v>88</v>
      </c>
      <c r="C29" s="10">
        <f t="shared" si="2"/>
        <v>-0.20531367999636055</v>
      </c>
      <c r="D29" s="10">
        <f t="shared" si="2"/>
        <v>1.5213533318067277E-2</v>
      </c>
      <c r="E29" s="10">
        <f t="shared" si="2"/>
        <v>0.15479344085814822</v>
      </c>
      <c r="F29" s="10">
        <f t="shared" si="2"/>
        <v>-0.12923441959985268</v>
      </c>
      <c r="G29" s="10">
        <f t="shared" si="2"/>
        <v>-0.13527457275441951</v>
      </c>
      <c r="H29" s="10">
        <f t="shared" si="2"/>
        <v>0.12970168612191937</v>
      </c>
    </row>
    <row r="30" spans="1:8" x14ac:dyDescent="0.3">
      <c r="A30" s="9" t="str">
        <v>HOU</v>
      </c>
      <c r="B30" s="9" t="s">
        <v>88</v>
      </c>
      <c r="C30" s="10">
        <f t="shared" si="2"/>
        <v>-0.20531367999636055</v>
      </c>
      <c r="D30" s="10">
        <f t="shared" si="2"/>
        <v>1.5213533318067277E-2</v>
      </c>
      <c r="E30" s="10">
        <f t="shared" si="2"/>
        <v>0.15479344085814822</v>
      </c>
      <c r="F30" s="10">
        <f t="shared" si="2"/>
        <v>-0.12923441959985268</v>
      </c>
      <c r="G30" s="10">
        <f t="shared" si="2"/>
        <v>-0.13527457275441951</v>
      </c>
      <c r="H30" s="10">
        <f t="shared" si="2"/>
        <v>0.12970168612191937</v>
      </c>
    </row>
    <row r="31" spans="1:8" x14ac:dyDescent="0.3">
      <c r="A31" s="9" t="str">
        <v>ATL</v>
      </c>
      <c r="B31" s="9" t="s">
        <v>88</v>
      </c>
      <c r="C31" s="10">
        <f t="shared" si="2"/>
        <v>-0.20531367999636055</v>
      </c>
      <c r="D31" s="10">
        <f t="shared" si="2"/>
        <v>1.5213533318067277E-2</v>
      </c>
      <c r="E31" s="10">
        <f t="shared" si="2"/>
        <v>0.15479344085814822</v>
      </c>
      <c r="F31" s="10">
        <f t="shared" si="2"/>
        <v>-0.12923441959985268</v>
      </c>
      <c r="G31" s="10">
        <f t="shared" si="2"/>
        <v>-0.13527457275441951</v>
      </c>
      <c r="H31" s="10">
        <f t="shared" si="2"/>
        <v>0.12970168612191937</v>
      </c>
    </row>
    <row r="32" spans="1:8" x14ac:dyDescent="0.3">
      <c r="A32" s="9" t="str">
        <v>AUS</v>
      </c>
      <c r="B32" s="9" t="s">
        <v>88</v>
      </c>
      <c r="C32" s="10">
        <f t="shared" ref="C32:H41" si="3">((AVERAGE(INDEX(_xldudf_SONAR_TICKER_RANGE("LMI","TPUT",DATE(C$1,1,1),DATE(C$1,12,31),FALSE),,2))-AVERAGE(INDEX(_xldudf_SONAR_TICKER_RANGE("LMI","TPUT",DATE(B$1,1,1),DATE(B$1,12,31),FALSE),,2)))/AVERAGE(INDEX(_xldudf_SONAR_TICKER_RANGE("LMI","TPUT",DATE(B$1,1,1),DATE(B$1,12,31),FALSE),,2)))</f>
        <v>-0.20531367999636055</v>
      </c>
      <c r="D32" s="10">
        <f t="shared" si="3"/>
        <v>1.5213533318067277E-2</v>
      </c>
      <c r="E32" s="10">
        <f t="shared" si="3"/>
        <v>0.15479344085814822</v>
      </c>
      <c r="F32" s="10">
        <f t="shared" si="3"/>
        <v>-0.12923441959985268</v>
      </c>
      <c r="G32" s="10">
        <f t="shared" si="3"/>
        <v>-0.13527457275441951</v>
      </c>
      <c r="H32" s="10">
        <f t="shared" si="3"/>
        <v>0.12970168612191937</v>
      </c>
    </row>
    <row r="33" spans="1:8" x14ac:dyDescent="0.3">
      <c r="A33" s="9" t="str">
        <v>JAX</v>
      </c>
      <c r="B33" s="9" t="s">
        <v>88</v>
      </c>
      <c r="C33" s="10">
        <f t="shared" si="3"/>
        <v>-0.20531367999636055</v>
      </c>
      <c r="D33" s="10">
        <f t="shared" si="3"/>
        <v>1.5213533318067277E-2</v>
      </c>
      <c r="E33" s="10">
        <f t="shared" si="3"/>
        <v>0.15479344085814822</v>
      </c>
      <c r="F33" s="10">
        <f t="shared" si="3"/>
        <v>-0.12923441959985268</v>
      </c>
      <c r="G33" s="10">
        <f t="shared" si="3"/>
        <v>-0.13527457275441951</v>
      </c>
      <c r="H33" s="10">
        <f t="shared" si="3"/>
        <v>0.12970168612191937</v>
      </c>
    </row>
    <row r="34" spans="1:8" x14ac:dyDescent="0.3">
      <c r="A34" s="9" t="str">
        <v>JOT</v>
      </c>
      <c r="B34" s="9" t="s">
        <v>88</v>
      </c>
      <c r="C34" s="10">
        <f t="shared" si="3"/>
        <v>-0.20531367999636055</v>
      </c>
      <c r="D34" s="10">
        <f t="shared" si="3"/>
        <v>1.5213533318067277E-2</v>
      </c>
      <c r="E34" s="10">
        <f t="shared" si="3"/>
        <v>0.15479344085814822</v>
      </c>
      <c r="F34" s="10">
        <f t="shared" si="3"/>
        <v>-0.12923441959985268</v>
      </c>
      <c r="G34" s="10">
        <f t="shared" si="3"/>
        <v>-0.13527457275441951</v>
      </c>
      <c r="H34" s="10">
        <f t="shared" si="3"/>
        <v>0.12970168612191937</v>
      </c>
    </row>
    <row r="35" spans="1:8" x14ac:dyDescent="0.3">
      <c r="A35" s="9" t="str">
        <v>TUS</v>
      </c>
      <c r="B35" s="9" t="s">
        <v>88</v>
      </c>
      <c r="C35" s="10">
        <f t="shared" si="3"/>
        <v>-0.20531367999636055</v>
      </c>
      <c r="D35" s="10">
        <f t="shared" si="3"/>
        <v>1.5213533318067277E-2</v>
      </c>
      <c r="E35" s="10">
        <f t="shared" si="3"/>
        <v>0.15479344085814822</v>
      </c>
      <c r="F35" s="10">
        <f t="shared" si="3"/>
        <v>-0.12923441959985268</v>
      </c>
      <c r="G35" s="10">
        <f t="shared" si="3"/>
        <v>-0.13527457275441951</v>
      </c>
      <c r="H35" s="10">
        <f t="shared" si="3"/>
        <v>0.12970168612191937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DD17-9D9A-4DE5-8B15-753C1336CB89}">
  <dimension ref="A1:H35"/>
  <sheetViews>
    <sheetView workbookViewId="0">
      <selection activeCell="J10" sqref="J10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4" width="5.109375" style="9" bestFit="1" customWidth="1"/>
    <col min="5" max="6" width="6.109375" style="9" bestFit="1" customWidth="1"/>
    <col min="7" max="7" width="6.77734375" style="9" bestFit="1" customWidth="1"/>
    <col min="8" max="8" width="5.77734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VCRPM1","USA",DATE(C$1,1,1),DATE(C$1,12,31),FALSE),,2))-AVERAGE(INDEX(_xldudf_SONAR_TICKER_RANGE("VCRPM1","USA",DATE(B$1,1,1),DATE(B$1,12,31),FALSE),,2)))/AVERAGE(INDEX(_xldudf_SONAR_TICKER_RANGE("VCRPM1","USA",DATE(B$1,1,1),DATE(B$1,12,31),FALSE),,2)))</f>
        <v>2.0862877713498087E-3</v>
      </c>
      <c r="D2" s="10">
        <f t="shared" si="0"/>
        <v>4.9296288868783365E-2</v>
      </c>
      <c r="E2" s="10">
        <f t="shared" si="0"/>
        <v>0.20620820288281566</v>
      </c>
      <c r="F2" s="10">
        <f t="shared" si="0"/>
        <v>0.10291868829083646</v>
      </c>
      <c r="G2" s="10">
        <f t="shared" si="0"/>
        <v>-0.13818068676500181</v>
      </c>
      <c r="H2" s="10">
        <f t="shared" si="0"/>
        <v>-4.381649935071693E-2</v>
      </c>
    </row>
    <row r="3" spans="1:8" x14ac:dyDescent="0.3">
      <c r="A3" s="9" t="str">
        <v>ONT</v>
      </c>
      <c r="B3" s="9" t="s">
        <v>88</v>
      </c>
      <c r="C3" s="10">
        <f t="shared" si="0"/>
        <v>2.0862877713498087E-3</v>
      </c>
      <c r="D3" s="10">
        <f t="shared" si="0"/>
        <v>4.9296288868783365E-2</v>
      </c>
      <c r="E3" s="10">
        <f t="shared" si="0"/>
        <v>0.20620820288281566</v>
      </c>
      <c r="F3" s="10">
        <f t="shared" si="0"/>
        <v>0.10291868829083646</v>
      </c>
      <c r="G3" s="10">
        <f t="shared" si="0"/>
        <v>-0.13818068676500181</v>
      </c>
      <c r="H3" s="10">
        <f t="shared" si="0"/>
        <v>-4.381649935071693E-2</v>
      </c>
    </row>
    <row r="4" spans="1:8" x14ac:dyDescent="0.3">
      <c r="A4" s="9" t="str">
        <v>DEN</v>
      </c>
      <c r="B4" s="9" t="s">
        <v>88</v>
      </c>
      <c r="C4" s="10">
        <f t="shared" si="0"/>
        <v>2.0862877713498087E-3</v>
      </c>
      <c r="D4" s="10">
        <f t="shared" si="0"/>
        <v>4.9296288868783365E-2</v>
      </c>
      <c r="E4" s="10">
        <f t="shared" si="0"/>
        <v>0.20620820288281566</v>
      </c>
      <c r="F4" s="10">
        <f t="shared" si="0"/>
        <v>0.10291868829083646</v>
      </c>
      <c r="G4" s="10">
        <f t="shared" si="0"/>
        <v>-0.13818068676500181</v>
      </c>
      <c r="H4" s="10">
        <f t="shared" si="0"/>
        <v>-4.381649935071693E-2</v>
      </c>
    </row>
    <row r="5" spans="1:8" x14ac:dyDescent="0.3">
      <c r="A5" s="9" t="str">
        <v>SCK</v>
      </c>
      <c r="B5" s="9" t="s">
        <v>88</v>
      </c>
      <c r="C5" s="10">
        <f t="shared" si="0"/>
        <v>2.0862877713498087E-3</v>
      </c>
      <c r="D5" s="10">
        <f t="shared" si="0"/>
        <v>4.9296288868783365E-2</v>
      </c>
      <c r="E5" s="10">
        <f t="shared" si="0"/>
        <v>0.20620820288281566</v>
      </c>
      <c r="F5" s="10">
        <f t="shared" si="0"/>
        <v>0.10291868829083646</v>
      </c>
      <c r="G5" s="10">
        <f t="shared" si="0"/>
        <v>-0.13818068676500181</v>
      </c>
      <c r="H5" s="10">
        <f t="shared" si="0"/>
        <v>-4.381649935071693E-2</v>
      </c>
    </row>
    <row r="6" spans="1:8" x14ac:dyDescent="0.3">
      <c r="A6" s="9" t="str">
        <v>TMA</v>
      </c>
      <c r="B6" s="9" t="s">
        <v>88</v>
      </c>
      <c r="C6" s="10">
        <f t="shared" si="0"/>
        <v>2.0862877713498087E-3</v>
      </c>
      <c r="D6" s="10">
        <f t="shared" si="0"/>
        <v>4.9296288868783365E-2</v>
      </c>
      <c r="E6" s="10">
        <f t="shared" si="0"/>
        <v>0.20620820288281566</v>
      </c>
      <c r="F6" s="10">
        <f t="shared" si="0"/>
        <v>0.10291868829083646</v>
      </c>
      <c r="G6" s="10">
        <f t="shared" si="0"/>
        <v>-0.13818068676500181</v>
      </c>
      <c r="H6" s="10">
        <f t="shared" si="0"/>
        <v>-4.381649935071693E-2</v>
      </c>
    </row>
    <row r="7" spans="1:8" x14ac:dyDescent="0.3">
      <c r="A7" s="9" t="str">
        <v>MKE</v>
      </c>
      <c r="B7" s="9" t="s">
        <v>88</v>
      </c>
      <c r="C7" s="10">
        <f t="shared" si="0"/>
        <v>2.0862877713498087E-3</v>
      </c>
      <c r="D7" s="10">
        <f t="shared" si="0"/>
        <v>4.9296288868783365E-2</v>
      </c>
      <c r="E7" s="10">
        <f t="shared" si="0"/>
        <v>0.20620820288281566</v>
      </c>
      <c r="F7" s="10">
        <f t="shared" si="0"/>
        <v>0.10291868829083646</v>
      </c>
      <c r="G7" s="10">
        <f t="shared" si="0"/>
        <v>-0.13818068676500181</v>
      </c>
      <c r="H7" s="10">
        <f t="shared" si="0"/>
        <v>-4.381649935071693E-2</v>
      </c>
    </row>
    <row r="8" spans="1:8" x14ac:dyDescent="0.3">
      <c r="A8" s="9" t="str">
        <v>PDX</v>
      </c>
      <c r="B8" s="9" t="s">
        <v>88</v>
      </c>
      <c r="C8" s="10">
        <f t="shared" si="0"/>
        <v>2.0862877713498087E-3</v>
      </c>
      <c r="D8" s="10">
        <f t="shared" si="0"/>
        <v>4.9296288868783365E-2</v>
      </c>
      <c r="E8" s="10">
        <f t="shared" si="0"/>
        <v>0.20620820288281566</v>
      </c>
      <c r="F8" s="10">
        <f t="shared" si="0"/>
        <v>0.10291868829083646</v>
      </c>
      <c r="G8" s="10">
        <f t="shared" si="0"/>
        <v>-0.13818068676500181</v>
      </c>
      <c r="H8" s="10">
        <f t="shared" si="0"/>
        <v>-4.381649935071693E-2</v>
      </c>
    </row>
    <row r="9" spans="1:8" x14ac:dyDescent="0.3">
      <c r="A9" s="9" t="str">
        <v>IND</v>
      </c>
      <c r="B9" s="9" t="s">
        <v>88</v>
      </c>
      <c r="C9" s="10">
        <f t="shared" si="0"/>
        <v>2.0862877713498087E-3</v>
      </c>
      <c r="D9" s="10">
        <f t="shared" si="0"/>
        <v>4.9296288868783365E-2</v>
      </c>
      <c r="E9" s="10">
        <f t="shared" si="0"/>
        <v>0.20620820288281566</v>
      </c>
      <c r="F9" s="10">
        <f t="shared" si="0"/>
        <v>0.10291868829083646</v>
      </c>
      <c r="G9" s="10">
        <f t="shared" si="0"/>
        <v>-0.13818068676500181</v>
      </c>
      <c r="H9" s="10">
        <f t="shared" si="0"/>
        <v>-4.381649935071693E-2</v>
      </c>
    </row>
    <row r="10" spans="1:8" x14ac:dyDescent="0.3">
      <c r="A10" s="9" t="str">
        <v>ROA</v>
      </c>
      <c r="B10" s="9" t="s">
        <v>88</v>
      </c>
      <c r="C10" s="10">
        <f t="shared" si="0"/>
        <v>2.0862877713498087E-3</v>
      </c>
      <c r="D10" s="10">
        <f t="shared" si="0"/>
        <v>4.9296288868783365E-2</v>
      </c>
      <c r="E10" s="10">
        <f t="shared" si="0"/>
        <v>0.20620820288281566</v>
      </c>
      <c r="F10" s="10">
        <f t="shared" si="0"/>
        <v>0.10291868829083646</v>
      </c>
      <c r="G10" s="10">
        <f t="shared" si="0"/>
        <v>-0.13818068676500181</v>
      </c>
      <c r="H10" s="10">
        <f t="shared" si="0"/>
        <v>-4.381649935071693E-2</v>
      </c>
    </row>
    <row r="11" spans="1:8" x14ac:dyDescent="0.3">
      <c r="A11" s="9" t="str">
        <v>DAL</v>
      </c>
      <c r="B11" s="9" t="s">
        <v>88</v>
      </c>
      <c r="C11" s="10">
        <f t="shared" si="0"/>
        <v>2.0862877713498087E-3</v>
      </c>
      <c r="D11" s="10">
        <f t="shared" si="0"/>
        <v>4.9296288868783365E-2</v>
      </c>
      <c r="E11" s="10">
        <f t="shared" si="0"/>
        <v>0.20620820288281566</v>
      </c>
      <c r="F11" s="10">
        <f t="shared" si="0"/>
        <v>0.10291868829083646</v>
      </c>
      <c r="G11" s="10">
        <f t="shared" si="0"/>
        <v>-0.13818068676500181</v>
      </c>
      <c r="H11" s="10">
        <f t="shared" si="0"/>
        <v>-4.381649935071693E-2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VCRPM1","USA",DATE(C$1,1,1),DATE(C$1,12,31),FALSE),,2))-AVERAGE(INDEX(_xldudf_SONAR_TICKER_RANGE("VCRPM1","USA",DATE(B$1,1,1),DATE(B$1,12,31),FALSE),,2)))/AVERAGE(INDEX(_xldudf_SONAR_TICKER_RANGE("VCRPM1","USA",DATE(B$1,1,1),DATE(B$1,12,31),FALSE),,2)))</f>
        <v>2.0862877713498087E-3</v>
      </c>
      <c r="D12" s="10">
        <f t="shared" si="1"/>
        <v>4.9296288868783365E-2</v>
      </c>
      <c r="E12" s="10">
        <f t="shared" si="1"/>
        <v>0.20620820288281566</v>
      </c>
      <c r="F12" s="10">
        <f t="shared" si="1"/>
        <v>0.10291868829083646</v>
      </c>
      <c r="G12" s="10">
        <f t="shared" si="1"/>
        <v>-0.13818068676500181</v>
      </c>
      <c r="H12" s="10">
        <f t="shared" si="1"/>
        <v>-4.381649935071693E-2</v>
      </c>
    </row>
    <row r="13" spans="1:8" x14ac:dyDescent="0.3">
      <c r="A13" s="9" t="str">
        <v>DCU</v>
      </c>
      <c r="B13" s="9" t="s">
        <v>88</v>
      </c>
      <c r="C13" s="10">
        <f t="shared" si="1"/>
        <v>2.0862877713498087E-3</v>
      </c>
      <c r="D13" s="10">
        <f t="shared" si="1"/>
        <v>4.9296288868783365E-2</v>
      </c>
      <c r="E13" s="10">
        <f t="shared" si="1"/>
        <v>0.20620820288281566</v>
      </c>
      <c r="F13" s="10">
        <f t="shared" si="1"/>
        <v>0.10291868829083646</v>
      </c>
      <c r="G13" s="10">
        <f t="shared" si="1"/>
        <v>-0.13818068676500181</v>
      </c>
      <c r="H13" s="10">
        <f t="shared" si="1"/>
        <v>-4.381649935071693E-2</v>
      </c>
    </row>
    <row r="14" spans="1:8" x14ac:dyDescent="0.3">
      <c r="A14" s="9" t="str">
        <v>GRR</v>
      </c>
      <c r="B14" s="9" t="s">
        <v>88</v>
      </c>
      <c r="C14" s="10">
        <f t="shared" si="1"/>
        <v>2.0862877713498087E-3</v>
      </c>
      <c r="D14" s="10">
        <f t="shared" si="1"/>
        <v>4.9296288868783365E-2</v>
      </c>
      <c r="E14" s="10">
        <f t="shared" si="1"/>
        <v>0.20620820288281566</v>
      </c>
      <c r="F14" s="10">
        <f t="shared" si="1"/>
        <v>0.10291868829083646</v>
      </c>
      <c r="G14" s="10">
        <f t="shared" si="1"/>
        <v>-0.13818068676500181</v>
      </c>
      <c r="H14" s="10">
        <f t="shared" si="1"/>
        <v>-4.381649935071693E-2</v>
      </c>
    </row>
    <row r="15" spans="1:8" x14ac:dyDescent="0.3">
      <c r="A15" s="9" t="str">
        <v>PHX</v>
      </c>
      <c r="B15" s="9" t="s">
        <v>88</v>
      </c>
      <c r="C15" s="10">
        <f t="shared" si="1"/>
        <v>2.0862877713498087E-3</v>
      </c>
      <c r="D15" s="10">
        <f t="shared" si="1"/>
        <v>4.9296288868783365E-2</v>
      </c>
      <c r="E15" s="10">
        <f t="shared" si="1"/>
        <v>0.20620820288281566</v>
      </c>
      <c r="F15" s="10">
        <f t="shared" si="1"/>
        <v>0.10291868829083646</v>
      </c>
      <c r="G15" s="10">
        <f t="shared" si="1"/>
        <v>-0.13818068676500181</v>
      </c>
      <c r="H15" s="10">
        <f t="shared" si="1"/>
        <v>-4.381649935071693E-2</v>
      </c>
    </row>
    <row r="16" spans="1:8" x14ac:dyDescent="0.3">
      <c r="A16" s="9" t="str">
        <v>MDT</v>
      </c>
      <c r="B16" s="9" t="s">
        <v>88</v>
      </c>
      <c r="C16" s="10">
        <f t="shared" si="1"/>
        <v>2.0862877713498087E-3</v>
      </c>
      <c r="D16" s="10">
        <f t="shared" si="1"/>
        <v>4.9296288868783365E-2</v>
      </c>
      <c r="E16" s="10">
        <f t="shared" si="1"/>
        <v>0.20620820288281566</v>
      </c>
      <c r="F16" s="10">
        <f t="shared" si="1"/>
        <v>0.10291868829083646</v>
      </c>
      <c r="G16" s="10">
        <f t="shared" si="1"/>
        <v>-0.13818068676500181</v>
      </c>
      <c r="H16" s="10">
        <f t="shared" si="1"/>
        <v>-4.381649935071693E-2</v>
      </c>
    </row>
    <row r="17" spans="1:8" x14ac:dyDescent="0.3">
      <c r="A17" s="9" t="str">
        <v>DBQ</v>
      </c>
      <c r="B17" s="9" t="s">
        <v>88</v>
      </c>
      <c r="C17" s="10">
        <f t="shared" si="1"/>
        <v>2.0862877713498087E-3</v>
      </c>
      <c r="D17" s="10">
        <f t="shared" si="1"/>
        <v>4.9296288868783365E-2</v>
      </c>
      <c r="E17" s="10">
        <f t="shared" si="1"/>
        <v>0.20620820288281566</v>
      </c>
      <c r="F17" s="10">
        <f t="shared" si="1"/>
        <v>0.10291868829083646</v>
      </c>
      <c r="G17" s="10">
        <f t="shared" si="1"/>
        <v>-0.13818068676500181</v>
      </c>
      <c r="H17" s="10">
        <f t="shared" si="1"/>
        <v>-4.381649935071693E-2</v>
      </c>
    </row>
    <row r="18" spans="1:8" x14ac:dyDescent="0.3">
      <c r="A18" s="9" t="str">
        <v>FAT</v>
      </c>
      <c r="B18" s="9" t="s">
        <v>88</v>
      </c>
      <c r="C18" s="10">
        <f t="shared" si="1"/>
        <v>2.0862877713498087E-3</v>
      </c>
      <c r="D18" s="10">
        <f t="shared" si="1"/>
        <v>4.9296288868783365E-2</v>
      </c>
      <c r="E18" s="10">
        <f t="shared" si="1"/>
        <v>0.20620820288281566</v>
      </c>
      <c r="F18" s="10">
        <f t="shared" si="1"/>
        <v>0.10291868829083646</v>
      </c>
      <c r="G18" s="10">
        <f t="shared" si="1"/>
        <v>-0.13818068676500181</v>
      </c>
      <c r="H18" s="10">
        <f t="shared" si="1"/>
        <v>-4.381649935071693E-2</v>
      </c>
    </row>
    <row r="19" spans="1:8" x14ac:dyDescent="0.3">
      <c r="A19" s="9" t="str">
        <v>CAE</v>
      </c>
      <c r="B19" s="9" t="s">
        <v>88</v>
      </c>
      <c r="C19" s="10">
        <f t="shared" si="1"/>
        <v>2.0862877713498087E-3</v>
      </c>
      <c r="D19" s="10">
        <f t="shared" si="1"/>
        <v>4.9296288868783365E-2</v>
      </c>
      <c r="E19" s="10">
        <f t="shared" si="1"/>
        <v>0.20620820288281566</v>
      </c>
      <c r="F19" s="10">
        <f t="shared" si="1"/>
        <v>0.10291868829083646</v>
      </c>
      <c r="G19" s="10">
        <f t="shared" si="1"/>
        <v>-0.13818068676500181</v>
      </c>
      <c r="H19" s="10">
        <f t="shared" si="1"/>
        <v>-4.381649935071693E-2</v>
      </c>
    </row>
    <row r="20" spans="1:8" x14ac:dyDescent="0.3">
      <c r="A20" s="9" t="str">
        <v>SEA</v>
      </c>
      <c r="B20" s="9" t="s">
        <v>88</v>
      </c>
      <c r="C20" s="10">
        <f t="shared" si="1"/>
        <v>2.0862877713498087E-3</v>
      </c>
      <c r="D20" s="10">
        <f t="shared" si="1"/>
        <v>4.9296288868783365E-2</v>
      </c>
      <c r="E20" s="10">
        <f t="shared" si="1"/>
        <v>0.20620820288281566</v>
      </c>
      <c r="F20" s="10">
        <f t="shared" si="1"/>
        <v>0.10291868829083646</v>
      </c>
      <c r="G20" s="10">
        <f t="shared" si="1"/>
        <v>-0.13818068676500181</v>
      </c>
      <c r="H20" s="10">
        <f t="shared" si="1"/>
        <v>-4.381649935071693E-2</v>
      </c>
    </row>
    <row r="21" spans="1:8" x14ac:dyDescent="0.3">
      <c r="A21" s="9" t="str">
        <v>ORF</v>
      </c>
      <c r="B21" s="9" t="s">
        <v>88</v>
      </c>
      <c r="C21" s="10">
        <f t="shared" si="1"/>
        <v>2.0862877713498087E-3</v>
      </c>
      <c r="D21" s="10">
        <f t="shared" si="1"/>
        <v>4.9296288868783365E-2</v>
      </c>
      <c r="E21" s="10">
        <f t="shared" si="1"/>
        <v>0.20620820288281566</v>
      </c>
      <c r="F21" s="10">
        <f t="shared" si="1"/>
        <v>0.10291868829083646</v>
      </c>
      <c r="G21" s="10">
        <f t="shared" si="1"/>
        <v>-0.13818068676500181</v>
      </c>
      <c r="H21" s="10">
        <f t="shared" si="1"/>
        <v>-4.381649935071693E-2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VCRPM1","USA",DATE(C$1,1,1),DATE(C$1,12,31),FALSE),,2))-AVERAGE(INDEX(_xldudf_SONAR_TICKER_RANGE("VCRPM1","USA",DATE(B$1,1,1),DATE(B$1,12,31),FALSE),,2)))/AVERAGE(INDEX(_xldudf_SONAR_TICKER_RANGE("VCRPM1","USA",DATE(B$1,1,1),DATE(B$1,12,31),FALSE),,2)))</f>
        <v>2.0862877713498087E-3</v>
      </c>
      <c r="D22" s="10">
        <f t="shared" si="2"/>
        <v>4.9296288868783365E-2</v>
      </c>
      <c r="E22" s="10">
        <f t="shared" si="2"/>
        <v>0.20620820288281566</v>
      </c>
      <c r="F22" s="10">
        <f t="shared" si="2"/>
        <v>0.10291868829083646</v>
      </c>
      <c r="G22" s="10">
        <f t="shared" si="2"/>
        <v>-0.13818068676500181</v>
      </c>
      <c r="H22" s="10">
        <f t="shared" si="2"/>
        <v>-4.381649935071693E-2</v>
      </c>
    </row>
    <row r="23" spans="1:8" x14ac:dyDescent="0.3">
      <c r="A23" s="9" t="str">
        <v>MCI</v>
      </c>
      <c r="B23" s="9" t="s">
        <v>88</v>
      </c>
      <c r="C23" s="10">
        <f t="shared" si="2"/>
        <v>2.0862877713498087E-3</v>
      </c>
      <c r="D23" s="10">
        <f t="shared" si="2"/>
        <v>4.9296288868783365E-2</v>
      </c>
      <c r="E23" s="10">
        <f t="shared" si="2"/>
        <v>0.20620820288281566</v>
      </c>
      <c r="F23" s="10">
        <f t="shared" si="2"/>
        <v>0.10291868829083646</v>
      </c>
      <c r="G23" s="10">
        <f t="shared" si="2"/>
        <v>-0.13818068676500181</v>
      </c>
      <c r="H23" s="10">
        <f t="shared" si="2"/>
        <v>-4.381649935071693E-2</v>
      </c>
    </row>
    <row r="24" spans="1:8" x14ac:dyDescent="0.3">
      <c r="A24" s="9" t="str">
        <v>CMH</v>
      </c>
      <c r="B24" s="9" t="s">
        <v>88</v>
      </c>
      <c r="C24" s="10">
        <f t="shared" si="2"/>
        <v>2.0862877713498087E-3</v>
      </c>
      <c r="D24" s="10">
        <f t="shared" si="2"/>
        <v>4.9296288868783365E-2</v>
      </c>
      <c r="E24" s="10">
        <f t="shared" si="2"/>
        <v>0.20620820288281566</v>
      </c>
      <c r="F24" s="10">
        <f t="shared" si="2"/>
        <v>0.10291868829083646</v>
      </c>
      <c r="G24" s="10">
        <f t="shared" si="2"/>
        <v>-0.13818068676500181</v>
      </c>
      <c r="H24" s="10">
        <f t="shared" si="2"/>
        <v>-4.381649935071693E-2</v>
      </c>
    </row>
    <row r="25" spans="1:8" x14ac:dyDescent="0.3">
      <c r="A25" s="9" t="str">
        <v>SAV</v>
      </c>
      <c r="B25" s="9" t="s">
        <v>88</v>
      </c>
      <c r="C25" s="10">
        <f t="shared" si="2"/>
        <v>2.0862877713498087E-3</v>
      </c>
      <c r="D25" s="10">
        <f t="shared" si="2"/>
        <v>4.9296288868783365E-2</v>
      </c>
      <c r="E25" s="10">
        <f t="shared" si="2"/>
        <v>0.20620820288281566</v>
      </c>
      <c r="F25" s="10">
        <f t="shared" si="2"/>
        <v>0.10291868829083646</v>
      </c>
      <c r="G25" s="10">
        <f t="shared" si="2"/>
        <v>-0.13818068676500181</v>
      </c>
      <c r="H25" s="10">
        <f t="shared" si="2"/>
        <v>-4.381649935071693E-2</v>
      </c>
    </row>
    <row r="26" spans="1:8" x14ac:dyDescent="0.3">
      <c r="A26" s="9" t="str">
        <v>CHI</v>
      </c>
      <c r="B26" s="9" t="s">
        <v>88</v>
      </c>
      <c r="C26" s="10">
        <f t="shared" si="2"/>
        <v>2.0862877713498087E-3</v>
      </c>
      <c r="D26" s="10">
        <f t="shared" si="2"/>
        <v>4.9296288868783365E-2</v>
      </c>
      <c r="E26" s="10">
        <f t="shared" si="2"/>
        <v>0.20620820288281566</v>
      </c>
      <c r="F26" s="10">
        <f t="shared" si="2"/>
        <v>0.10291868829083646</v>
      </c>
      <c r="G26" s="10">
        <f t="shared" si="2"/>
        <v>-0.13818068676500181</v>
      </c>
      <c r="H26" s="10">
        <f t="shared" si="2"/>
        <v>-4.381649935071693E-2</v>
      </c>
    </row>
    <row r="27" spans="1:8" x14ac:dyDescent="0.3">
      <c r="A27" s="9" t="str">
        <v>CLT</v>
      </c>
      <c r="B27" s="9" t="s">
        <v>88</v>
      </c>
      <c r="C27" s="10">
        <f t="shared" si="2"/>
        <v>2.0862877713498087E-3</v>
      </c>
      <c r="D27" s="10">
        <f t="shared" si="2"/>
        <v>4.9296288868783365E-2</v>
      </c>
      <c r="E27" s="10">
        <f t="shared" si="2"/>
        <v>0.20620820288281566</v>
      </c>
      <c r="F27" s="10">
        <f t="shared" si="2"/>
        <v>0.10291868829083646</v>
      </c>
      <c r="G27" s="10">
        <f t="shared" si="2"/>
        <v>-0.13818068676500181</v>
      </c>
      <c r="H27" s="10">
        <f t="shared" si="2"/>
        <v>-4.381649935071693E-2</v>
      </c>
    </row>
    <row r="28" spans="1:8" x14ac:dyDescent="0.3">
      <c r="A28" s="9" t="str">
        <v>EWR</v>
      </c>
      <c r="B28" s="9" t="s">
        <v>88</v>
      </c>
      <c r="C28" s="10">
        <f t="shared" si="2"/>
        <v>2.0862877713498087E-3</v>
      </c>
      <c r="D28" s="10">
        <f t="shared" si="2"/>
        <v>4.9296288868783365E-2</v>
      </c>
      <c r="E28" s="10">
        <f t="shared" si="2"/>
        <v>0.20620820288281566</v>
      </c>
      <c r="F28" s="10">
        <f t="shared" si="2"/>
        <v>0.10291868829083646</v>
      </c>
      <c r="G28" s="10">
        <f t="shared" si="2"/>
        <v>-0.13818068676500181</v>
      </c>
      <c r="H28" s="10">
        <f t="shared" si="2"/>
        <v>-4.381649935071693E-2</v>
      </c>
    </row>
    <row r="29" spans="1:8" x14ac:dyDescent="0.3">
      <c r="A29" s="9" t="str">
        <v>PHL</v>
      </c>
      <c r="B29" s="9" t="s">
        <v>88</v>
      </c>
      <c r="C29" s="10">
        <f t="shared" si="2"/>
        <v>2.0862877713498087E-3</v>
      </c>
      <c r="D29" s="10">
        <f t="shared" si="2"/>
        <v>4.9296288868783365E-2</v>
      </c>
      <c r="E29" s="10">
        <f t="shared" si="2"/>
        <v>0.20620820288281566</v>
      </c>
      <c r="F29" s="10">
        <f t="shared" si="2"/>
        <v>0.10291868829083646</v>
      </c>
      <c r="G29" s="10">
        <f t="shared" si="2"/>
        <v>-0.13818068676500181</v>
      </c>
      <c r="H29" s="10">
        <f t="shared" si="2"/>
        <v>-4.381649935071693E-2</v>
      </c>
    </row>
    <row r="30" spans="1:8" x14ac:dyDescent="0.3">
      <c r="A30" s="9" t="str">
        <v>HOU</v>
      </c>
      <c r="B30" s="9" t="s">
        <v>88</v>
      </c>
      <c r="C30" s="10">
        <f t="shared" si="2"/>
        <v>2.0862877713498087E-3</v>
      </c>
      <c r="D30" s="10">
        <f t="shared" si="2"/>
        <v>4.9296288868783365E-2</v>
      </c>
      <c r="E30" s="10">
        <f t="shared" si="2"/>
        <v>0.20620820288281566</v>
      </c>
      <c r="F30" s="10">
        <f t="shared" si="2"/>
        <v>0.10291868829083646</v>
      </c>
      <c r="G30" s="10">
        <f t="shared" si="2"/>
        <v>-0.13818068676500181</v>
      </c>
      <c r="H30" s="10">
        <f t="shared" si="2"/>
        <v>-4.381649935071693E-2</v>
      </c>
    </row>
    <row r="31" spans="1:8" x14ac:dyDescent="0.3">
      <c r="A31" s="9" t="str">
        <v>ATL</v>
      </c>
      <c r="B31" s="9" t="s">
        <v>88</v>
      </c>
      <c r="C31" s="10">
        <f t="shared" si="2"/>
        <v>2.0862877713498087E-3</v>
      </c>
      <c r="D31" s="10">
        <f t="shared" si="2"/>
        <v>4.9296288868783365E-2</v>
      </c>
      <c r="E31" s="10">
        <f t="shared" si="2"/>
        <v>0.20620820288281566</v>
      </c>
      <c r="F31" s="10">
        <f t="shared" si="2"/>
        <v>0.10291868829083646</v>
      </c>
      <c r="G31" s="10">
        <f t="shared" si="2"/>
        <v>-0.13818068676500181</v>
      </c>
      <c r="H31" s="10">
        <f t="shared" si="2"/>
        <v>-4.381649935071693E-2</v>
      </c>
    </row>
    <row r="32" spans="1:8" x14ac:dyDescent="0.3">
      <c r="A32" s="9" t="str">
        <v>AUS</v>
      </c>
      <c r="B32" s="9" t="s">
        <v>88</v>
      </c>
      <c r="C32" s="10">
        <f t="shared" ref="C32:H41" si="3">((AVERAGE(INDEX(_xldudf_SONAR_TICKER_RANGE("VCRPM1","USA",DATE(C$1,1,1),DATE(C$1,12,31),FALSE),,2))-AVERAGE(INDEX(_xldudf_SONAR_TICKER_RANGE("VCRPM1","USA",DATE(B$1,1,1),DATE(B$1,12,31),FALSE),,2)))/AVERAGE(INDEX(_xldudf_SONAR_TICKER_RANGE("VCRPM1","USA",DATE(B$1,1,1),DATE(B$1,12,31),FALSE),,2)))</f>
        <v>2.0862877713498087E-3</v>
      </c>
      <c r="D32" s="10">
        <f t="shared" si="3"/>
        <v>4.9296288868783365E-2</v>
      </c>
      <c r="E32" s="10">
        <f t="shared" si="3"/>
        <v>0.20620820288281566</v>
      </c>
      <c r="F32" s="10">
        <f t="shared" si="3"/>
        <v>0.10291868829083646</v>
      </c>
      <c r="G32" s="10">
        <f t="shared" si="3"/>
        <v>-0.13818068676500181</v>
      </c>
      <c r="H32" s="10">
        <f t="shared" si="3"/>
        <v>-4.381649935071693E-2</v>
      </c>
    </row>
    <row r="33" spans="1:8" x14ac:dyDescent="0.3">
      <c r="A33" s="9" t="str">
        <v>JAX</v>
      </c>
      <c r="B33" s="9" t="s">
        <v>88</v>
      </c>
      <c r="C33" s="10">
        <f t="shared" si="3"/>
        <v>2.0862877713498087E-3</v>
      </c>
      <c r="D33" s="10">
        <f t="shared" si="3"/>
        <v>4.9296288868783365E-2</v>
      </c>
      <c r="E33" s="10">
        <f t="shared" si="3"/>
        <v>0.20620820288281566</v>
      </c>
      <c r="F33" s="10">
        <f t="shared" si="3"/>
        <v>0.10291868829083646</v>
      </c>
      <c r="G33" s="10">
        <f t="shared" si="3"/>
        <v>-0.13818068676500181</v>
      </c>
      <c r="H33" s="10">
        <f t="shared" si="3"/>
        <v>-4.381649935071693E-2</v>
      </c>
    </row>
    <row r="34" spans="1:8" x14ac:dyDescent="0.3">
      <c r="A34" s="9" t="str">
        <v>JOT</v>
      </c>
      <c r="B34" s="9" t="s">
        <v>88</v>
      </c>
      <c r="C34" s="10">
        <f t="shared" si="3"/>
        <v>2.0862877713498087E-3</v>
      </c>
      <c r="D34" s="10">
        <f t="shared" si="3"/>
        <v>4.9296288868783365E-2</v>
      </c>
      <c r="E34" s="10">
        <f t="shared" si="3"/>
        <v>0.20620820288281566</v>
      </c>
      <c r="F34" s="10">
        <f t="shared" si="3"/>
        <v>0.10291868829083646</v>
      </c>
      <c r="G34" s="10">
        <f t="shared" si="3"/>
        <v>-0.13818068676500181</v>
      </c>
      <c r="H34" s="10">
        <f t="shared" si="3"/>
        <v>-4.381649935071693E-2</v>
      </c>
    </row>
    <row r="35" spans="1:8" x14ac:dyDescent="0.3">
      <c r="A35" s="9" t="str">
        <v>TUS</v>
      </c>
      <c r="B35" s="9" t="s">
        <v>88</v>
      </c>
      <c r="C35" s="10">
        <f t="shared" si="3"/>
        <v>2.0862877713498087E-3</v>
      </c>
      <c r="D35" s="10">
        <f t="shared" si="3"/>
        <v>4.9296288868783365E-2</v>
      </c>
      <c r="E35" s="10">
        <f t="shared" si="3"/>
        <v>0.20620820288281566</v>
      </c>
      <c r="F35" s="10">
        <f t="shared" si="3"/>
        <v>0.10291868829083646</v>
      </c>
      <c r="G35" s="10">
        <f t="shared" si="3"/>
        <v>-0.13818068676500181</v>
      </c>
      <c r="H35" s="10">
        <f t="shared" si="3"/>
        <v>-4.381649935071693E-2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0EBB-7B1F-4E5D-84E5-0885D1A619AD}">
  <dimension ref="A1:H35"/>
  <sheetViews>
    <sheetView workbookViewId="0">
      <selection activeCell="J5" sqref="J5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77734375" style="9" bestFit="1" customWidth="1"/>
    <col min="4" max="4" width="7.109375" style="9" bestFit="1" customWidth="1"/>
    <col min="5" max="5" width="6.109375" style="9" bestFit="1" customWidth="1"/>
    <col min="6" max="8" width="6.77734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OTVI",$A2,DATE(C$1,1,1),DATE(C$1,12,31),FALSE),,2))-AVERAGE(INDEX(_xldudf_SONAR_TICKER_RANGE("OTVI",$A2,DATE(B$1,1,1),DATE(B$1,12,31),FALSE),,2)))/AVERAGE(INDEX(_xldudf_SONAR_TICKER_RANGE("OTVI",$A2,DATE(B$1,1,1),DATE(B$1,12,31),FALSE),,2)))</f>
        <v>0.1136681683104175</v>
      </c>
      <c r="D2" s="10">
        <f t="shared" si="0"/>
        <v>0.23836522304105129</v>
      </c>
      <c r="E2" s="10">
        <f t="shared" si="0"/>
        <v>8.0414238574931948E-2</v>
      </c>
      <c r="F2" s="10">
        <f t="shared" si="0"/>
        <v>-0.21472162649566412</v>
      </c>
      <c r="G2" s="10">
        <f t="shared" si="0"/>
        <v>-7.3808457078970463E-2</v>
      </c>
      <c r="H2" s="10">
        <f t="shared" si="0"/>
        <v>5.1096144306371404E-2</v>
      </c>
    </row>
    <row r="3" spans="1:8" x14ac:dyDescent="0.3">
      <c r="A3" s="9" t="str">
        <v>ONT</v>
      </c>
      <c r="B3" s="9" t="s">
        <v>88</v>
      </c>
      <c r="C3" s="10">
        <f t="shared" si="0"/>
        <v>0.13202639128561058</v>
      </c>
      <c r="D3" s="10">
        <f t="shared" si="0"/>
        <v>0.16823696425309062</v>
      </c>
      <c r="E3" s="10">
        <f t="shared" si="0"/>
        <v>0.20445617032210492</v>
      </c>
      <c r="F3" s="10">
        <f t="shared" si="0"/>
        <v>-0.21808385458155721</v>
      </c>
      <c r="G3" s="10">
        <f t="shared" si="0"/>
        <v>-0.19390063723079773</v>
      </c>
      <c r="H3" s="10">
        <f t="shared" si="0"/>
        <v>0.13620651753464888</v>
      </c>
    </row>
    <row r="4" spans="1:8" x14ac:dyDescent="0.3">
      <c r="A4" s="9" t="str">
        <v>DEN</v>
      </c>
      <c r="B4" s="9" t="s">
        <v>88</v>
      </c>
      <c r="C4" s="10">
        <f t="shared" si="0"/>
        <v>-3.6676598013544018E-2</v>
      </c>
      <c r="D4" s="10">
        <f t="shared" si="0"/>
        <v>0.44705644405081996</v>
      </c>
      <c r="E4" s="10">
        <f t="shared" si="0"/>
        <v>0.16919600610258301</v>
      </c>
      <c r="F4" s="10">
        <f t="shared" si="0"/>
        <v>-0.15691624882259497</v>
      </c>
      <c r="G4" s="10">
        <f t="shared" si="0"/>
        <v>-0.26303423026858175</v>
      </c>
      <c r="H4" s="10">
        <f t="shared" si="0"/>
        <v>-0.12098270336849731</v>
      </c>
    </row>
    <row r="5" spans="1:8" x14ac:dyDescent="0.3">
      <c r="A5" s="9" t="str">
        <v>SCK</v>
      </c>
      <c r="B5" s="9" t="s">
        <v>88</v>
      </c>
      <c r="C5" s="10">
        <f t="shared" si="0"/>
        <v>0.12250582421965146</v>
      </c>
      <c r="D5" s="10">
        <f t="shared" si="0"/>
        <v>0.1277677809880351</v>
      </c>
      <c r="E5" s="10">
        <f t="shared" si="0"/>
        <v>6.0876532261785618E-2</v>
      </c>
      <c r="F5" s="10">
        <f t="shared" si="0"/>
        <v>-0.14249875650249885</v>
      </c>
      <c r="G5" s="10">
        <f t="shared" si="0"/>
        <v>-7.6302091419782545E-2</v>
      </c>
      <c r="H5" s="10">
        <f t="shared" si="0"/>
        <v>7.3479819573004534E-2</v>
      </c>
    </row>
    <row r="6" spans="1:8" x14ac:dyDescent="0.3">
      <c r="A6" s="9" t="str">
        <v>TMA</v>
      </c>
      <c r="B6" s="9" t="s">
        <v>88</v>
      </c>
      <c r="C6" s="10">
        <f t="shared" si="0"/>
        <v>-0.13083320240471974</v>
      </c>
      <c r="D6" s="10">
        <f t="shared" si="0"/>
        <v>7.3716098898537377E-2</v>
      </c>
      <c r="E6" s="10">
        <f t="shared" si="0"/>
        <v>0.53470201822022223</v>
      </c>
      <c r="F6" s="10">
        <f t="shared" si="0"/>
        <v>-0.33550835749550456</v>
      </c>
      <c r="G6" s="10">
        <f t="shared" si="0"/>
        <v>-0.13756747679146811</v>
      </c>
      <c r="H6" s="10">
        <f t="shared" si="0"/>
        <v>2.6389747689840256E-2</v>
      </c>
    </row>
    <row r="7" spans="1:8" x14ac:dyDescent="0.3">
      <c r="A7" s="9" t="str">
        <v>MKE</v>
      </c>
      <c r="B7" s="9" t="s">
        <v>88</v>
      </c>
      <c r="C7" s="10">
        <f t="shared" si="0"/>
        <v>-2.5650829851491065E-2</v>
      </c>
      <c r="D7" s="10">
        <f t="shared" si="0"/>
        <v>0.21818178078195655</v>
      </c>
      <c r="E7" s="10">
        <f t="shared" si="0"/>
        <v>0.29198691943087596</v>
      </c>
      <c r="F7" s="10">
        <f t="shared" si="0"/>
        <v>-0.1878833417589276</v>
      </c>
      <c r="G7" s="10">
        <f t="shared" si="0"/>
        <v>-0.13035679157268901</v>
      </c>
      <c r="H7" s="10">
        <f t="shared" si="0"/>
        <v>1.4769188529697365E-2</v>
      </c>
    </row>
    <row r="8" spans="1:8" x14ac:dyDescent="0.3">
      <c r="A8" s="9" t="str">
        <v>PDX</v>
      </c>
      <c r="B8" s="9" t="s">
        <v>88</v>
      </c>
      <c r="C8" s="10">
        <f t="shared" si="0"/>
        <v>0.29618997595585461</v>
      </c>
      <c r="D8" s="10">
        <f t="shared" si="0"/>
        <v>7.7596442514187595E-3</v>
      </c>
      <c r="E8" s="10">
        <f t="shared" si="0"/>
        <v>-8.4861595552687009E-3</v>
      </c>
      <c r="F8" s="10">
        <f t="shared" si="0"/>
        <v>-0.13732387084098724</v>
      </c>
      <c r="G8" s="10">
        <f t="shared" si="0"/>
        <v>5.0675352978171613E-2</v>
      </c>
      <c r="H8" s="10">
        <f t="shared" si="0"/>
        <v>3.3371227049973876E-2</v>
      </c>
    </row>
    <row r="9" spans="1:8" x14ac:dyDescent="0.3">
      <c r="A9" s="9" t="str">
        <v>IND</v>
      </c>
      <c r="B9" s="9" t="s">
        <v>88</v>
      </c>
      <c r="C9" s="10">
        <f t="shared" si="0"/>
        <v>-0.11650802026556346</v>
      </c>
      <c r="D9" s="10">
        <f t="shared" si="0"/>
        <v>0.25589898184422682</v>
      </c>
      <c r="E9" s="10">
        <f t="shared" si="0"/>
        <v>0.33351316112542906</v>
      </c>
      <c r="F9" s="10">
        <f t="shared" si="0"/>
        <v>-0.15433288018558963</v>
      </c>
      <c r="G9" s="10">
        <f t="shared" si="0"/>
        <v>-0.21181284952978169</v>
      </c>
      <c r="H9" s="10">
        <f t="shared" si="0"/>
        <v>-4.7811968404899353E-2</v>
      </c>
    </row>
    <row r="10" spans="1:8" x14ac:dyDescent="0.3">
      <c r="A10" s="9" t="str">
        <v>ROA</v>
      </c>
      <c r="B10" s="9" t="s">
        <v>88</v>
      </c>
      <c r="C10" s="10">
        <f t="shared" si="0"/>
        <v>-0.25988283103308146</v>
      </c>
      <c r="D10" s="10">
        <f t="shared" si="0"/>
        <v>0.34361827233844072</v>
      </c>
      <c r="E10" s="10">
        <f t="shared" si="0"/>
        <v>0.44737936101163683</v>
      </c>
      <c r="F10" s="10">
        <f t="shared" si="0"/>
        <v>-0.20616862124714413</v>
      </c>
      <c r="G10" s="10">
        <f t="shared" si="0"/>
        <v>-0.28871489029254777</v>
      </c>
      <c r="H10" s="10">
        <f t="shared" si="0"/>
        <v>0.1265020621521025</v>
      </c>
    </row>
    <row r="11" spans="1:8" x14ac:dyDescent="0.3">
      <c r="A11" s="9" t="str">
        <v>DAL</v>
      </c>
      <c r="B11" s="9" t="s">
        <v>88</v>
      </c>
      <c r="C11" s="10">
        <f t="shared" si="0"/>
        <v>-4.2294722404305936E-2</v>
      </c>
      <c r="D11" s="10">
        <f t="shared" si="0"/>
        <v>0.35285731122555036</v>
      </c>
      <c r="E11" s="10">
        <f t="shared" si="0"/>
        <v>0.3116552150530989</v>
      </c>
      <c r="F11" s="10">
        <f t="shared" si="0"/>
        <v>-0.13757636269989418</v>
      </c>
      <c r="G11" s="10">
        <f t="shared" si="0"/>
        <v>-0.12160620697323865</v>
      </c>
      <c r="H11" s="10">
        <f t="shared" si="0"/>
        <v>5.0935964829710148E-2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OTVI",$A12,DATE(C$1,1,1),DATE(C$1,12,31),FALSE),,2))-AVERAGE(INDEX(_xldudf_SONAR_TICKER_RANGE("OTVI",$A12,DATE(B$1,1,1),DATE(B$1,12,31),FALSE),,2)))/AVERAGE(INDEX(_xldudf_SONAR_TICKER_RANGE("OTVI",$A12,DATE(B$1,1,1),DATE(B$1,12,31),FALSE),,2)))</f>
        <v>6.408762985684785E-2</v>
      </c>
      <c r="D12" s="10">
        <f t="shared" si="1"/>
        <v>2.779852086476136E-2</v>
      </c>
      <c r="E12" s="10">
        <f t="shared" si="1"/>
        <v>0.12460714015264933</v>
      </c>
      <c r="F12" s="10">
        <f t="shared" si="1"/>
        <v>-0.10216157853928715</v>
      </c>
      <c r="G12" s="10">
        <f t="shared" si="1"/>
        <v>-0.28612797471562296</v>
      </c>
      <c r="H12" s="10">
        <f t="shared" si="1"/>
        <v>-0.13534427552836503</v>
      </c>
    </row>
    <row r="13" spans="1:8" x14ac:dyDescent="0.3">
      <c r="A13" s="9" t="str">
        <v>DCU</v>
      </c>
      <c r="B13" s="9" t="s">
        <v>88</v>
      </c>
      <c r="C13" s="10">
        <f t="shared" si="1"/>
        <v>-0.17124769485003505</v>
      </c>
      <c r="D13" s="10">
        <f t="shared" si="1"/>
        <v>0.31009253851017649</v>
      </c>
      <c r="E13" s="10">
        <f t="shared" si="1"/>
        <v>0.22096922968596613</v>
      </c>
      <c r="F13" s="10">
        <f t="shared" si="1"/>
        <v>-0.22020057752571168</v>
      </c>
      <c r="G13" s="10">
        <f t="shared" si="1"/>
        <v>-7.8488577936591628E-2</v>
      </c>
      <c r="H13" s="10">
        <f t="shared" si="1"/>
        <v>-5.2888493264079753E-3</v>
      </c>
    </row>
    <row r="14" spans="1:8" x14ac:dyDescent="0.3">
      <c r="A14" s="9" t="str">
        <v>GRR</v>
      </c>
      <c r="B14" s="9" t="s">
        <v>88</v>
      </c>
      <c r="C14" s="10">
        <f t="shared" si="1"/>
        <v>-3.9170614925094993E-2</v>
      </c>
      <c r="D14" s="10">
        <f t="shared" si="1"/>
        <v>0.3007020409216774</v>
      </c>
      <c r="E14" s="10">
        <f t="shared" si="1"/>
        <v>0.14860229561439786</v>
      </c>
      <c r="F14" s="10">
        <f t="shared" si="1"/>
        <v>-0.15046444025032626</v>
      </c>
      <c r="G14" s="10">
        <f t="shared" si="1"/>
        <v>-0.21409037228850436</v>
      </c>
      <c r="H14" s="10">
        <f t="shared" si="1"/>
        <v>-4.184614289117386E-2</v>
      </c>
    </row>
    <row r="15" spans="1:8" x14ac:dyDescent="0.3">
      <c r="A15" s="9" t="str">
        <v>PHX</v>
      </c>
      <c r="B15" s="9" t="s">
        <v>88</v>
      </c>
      <c r="C15" s="10">
        <f t="shared" si="1"/>
        <v>0.31540383738257299</v>
      </c>
      <c r="D15" s="10">
        <f t="shared" si="1"/>
        <v>0.4250744536422949</v>
      </c>
      <c r="E15" s="10">
        <f t="shared" si="1"/>
        <v>0.17831272207960192</v>
      </c>
      <c r="F15" s="10">
        <f t="shared" si="1"/>
        <v>-8.8713952054548573E-2</v>
      </c>
      <c r="G15" s="10">
        <f t="shared" si="1"/>
        <v>0.28013992880629912</v>
      </c>
      <c r="H15" s="10">
        <f t="shared" si="1"/>
        <v>-4.1449110178539014E-2</v>
      </c>
    </row>
    <row r="16" spans="1:8" x14ac:dyDescent="0.3">
      <c r="A16" s="9" t="str">
        <v>MDT</v>
      </c>
      <c r="B16" s="9" t="s">
        <v>88</v>
      </c>
      <c r="C16" s="10">
        <f t="shared" si="1"/>
        <v>-5.9241360061527581E-2</v>
      </c>
      <c r="D16" s="10">
        <f t="shared" si="1"/>
        <v>0.364783006814067</v>
      </c>
      <c r="E16" s="10">
        <f t="shared" si="1"/>
        <v>0.13690654895083743</v>
      </c>
      <c r="F16" s="10">
        <f t="shared" si="1"/>
        <v>-0.19683681394868791</v>
      </c>
      <c r="G16" s="10">
        <f t="shared" si="1"/>
        <v>-0.21226128734109698</v>
      </c>
      <c r="H16" s="10">
        <f t="shared" si="1"/>
        <v>6.9833393487652596E-3</v>
      </c>
    </row>
    <row r="17" spans="1:8" x14ac:dyDescent="0.3">
      <c r="A17" s="9" t="str">
        <v>DBQ</v>
      </c>
      <c r="B17" s="9" t="s">
        <v>88</v>
      </c>
      <c r="C17" s="10">
        <f t="shared" si="1"/>
        <v>-0.16721697660039747</v>
      </c>
      <c r="D17" s="10">
        <f t="shared" si="1"/>
        <v>0.30328022716217329</v>
      </c>
      <c r="E17" s="10">
        <f t="shared" si="1"/>
        <v>0.72406587141354239</v>
      </c>
      <c r="F17" s="10">
        <f t="shared" si="1"/>
        <v>-0.11860911968464415</v>
      </c>
      <c r="G17" s="10">
        <f t="shared" si="1"/>
        <v>-0.32924942146532216</v>
      </c>
      <c r="H17" s="10">
        <f t="shared" si="1"/>
        <v>-7.7393026521569055E-2</v>
      </c>
    </row>
    <row r="18" spans="1:8" x14ac:dyDescent="0.3">
      <c r="A18" s="9" t="str">
        <v>FAT</v>
      </c>
      <c r="B18" s="9" t="s">
        <v>88</v>
      </c>
      <c r="C18" s="10">
        <f t="shared" si="1"/>
        <v>0.21633031219697682</v>
      </c>
      <c r="D18" s="10">
        <f t="shared" si="1"/>
        <v>0.42339121251052075</v>
      </c>
      <c r="E18" s="10">
        <f t="shared" si="1"/>
        <v>5.1490354817929379E-2</v>
      </c>
      <c r="F18" s="10">
        <f t="shared" si="1"/>
        <v>-0.21388273912153563</v>
      </c>
      <c r="G18" s="10">
        <f t="shared" si="1"/>
        <v>-0.16917522198562754</v>
      </c>
      <c r="H18" s="10">
        <f t="shared" si="1"/>
        <v>8.9638330425744858E-2</v>
      </c>
    </row>
    <row r="19" spans="1:8" x14ac:dyDescent="0.3">
      <c r="A19" s="9" t="str">
        <v>CAE</v>
      </c>
      <c r="B19" s="9" t="s">
        <v>88</v>
      </c>
      <c r="C19" s="10">
        <f t="shared" si="1"/>
        <v>-3.4392916581472949E-2</v>
      </c>
      <c r="D19" s="10">
        <f t="shared" si="1"/>
        <v>0.26296820680390498</v>
      </c>
      <c r="E19" s="10">
        <f t="shared" si="1"/>
        <v>0.6397239677489529</v>
      </c>
      <c r="F19" s="10">
        <f t="shared" si="1"/>
        <v>-0.19430822161280778</v>
      </c>
      <c r="G19" s="10">
        <f t="shared" si="1"/>
        <v>-0.13532068715612211</v>
      </c>
      <c r="H19" s="10">
        <f t="shared" si="1"/>
        <v>3.607085865228183E-2</v>
      </c>
    </row>
    <row r="20" spans="1:8" x14ac:dyDescent="0.3">
      <c r="A20" s="9" t="str">
        <v>SEA</v>
      </c>
      <c r="B20" s="9" t="s">
        <v>88</v>
      </c>
      <c r="C20" s="10">
        <f t="shared" si="1"/>
        <v>0.24731643136779571</v>
      </c>
      <c r="D20" s="10">
        <f t="shared" si="1"/>
        <v>0.15341036638493333</v>
      </c>
      <c r="E20" s="10">
        <f t="shared" si="1"/>
        <v>0.19295286498444586</v>
      </c>
      <c r="F20" s="10">
        <f t="shared" si="1"/>
        <v>-0.14830492522941441</v>
      </c>
      <c r="G20" s="10">
        <f t="shared" si="1"/>
        <v>-0.23144480789599703</v>
      </c>
      <c r="H20" s="10">
        <f t="shared" si="1"/>
        <v>-9.5382287034087618E-2</v>
      </c>
    </row>
    <row r="21" spans="1:8" x14ac:dyDescent="0.3">
      <c r="A21" s="9" t="str">
        <v>ORF</v>
      </c>
      <c r="B21" s="9" t="s">
        <v>88</v>
      </c>
      <c r="C21" s="10">
        <f t="shared" si="1"/>
        <v>0.22694548188042335</v>
      </c>
      <c r="D21" s="10">
        <f t="shared" si="1"/>
        <v>0.14620971921432649</v>
      </c>
      <c r="E21" s="10">
        <f t="shared" si="1"/>
        <v>0.42790062791723188</v>
      </c>
      <c r="F21" s="10">
        <f t="shared" si="1"/>
        <v>-0.25126692941411866</v>
      </c>
      <c r="G21" s="10">
        <f t="shared" si="1"/>
        <v>-0.21204985832391313</v>
      </c>
      <c r="H21" s="10">
        <f t="shared" si="1"/>
        <v>0.23894516080728836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OTVI",$A22,DATE(C$1,1,1),DATE(C$1,12,31),FALSE),,2))-AVERAGE(INDEX(_xldudf_SONAR_TICKER_RANGE("OTVI",$A22,DATE(B$1,1,1),DATE(B$1,12,31),FALSE),,2)))/AVERAGE(INDEX(_xldudf_SONAR_TICKER_RANGE("OTVI",$A22,DATE(B$1,1,1),DATE(B$1,12,31),FALSE),,2)))</f>
        <v>-3.1128119439701691E-2</v>
      </c>
      <c r="D22" s="10">
        <f t="shared" si="2"/>
        <v>0.2508341342733354</v>
      </c>
      <c r="E22" s="10">
        <f t="shared" si="2"/>
        <v>0.26295404150049206</v>
      </c>
      <c r="F22" s="10">
        <f t="shared" si="2"/>
        <v>-0.14851459321004842</v>
      </c>
      <c r="G22" s="10">
        <f t="shared" si="2"/>
        <v>-5.5416203110537889E-2</v>
      </c>
      <c r="H22" s="10">
        <f t="shared" si="2"/>
        <v>-3.555094114546678E-2</v>
      </c>
    </row>
    <row r="23" spans="1:8" x14ac:dyDescent="0.3">
      <c r="A23" s="9" t="str">
        <v>MCI</v>
      </c>
      <c r="B23" s="9" t="s">
        <v>88</v>
      </c>
      <c r="C23" s="10">
        <f t="shared" si="2"/>
        <v>-5.2064848733671523E-2</v>
      </c>
      <c r="D23" s="10">
        <f t="shared" si="2"/>
        <v>0.25642144887428064</v>
      </c>
      <c r="E23" s="10">
        <f t="shared" si="2"/>
        <v>0.22409004307801458</v>
      </c>
      <c r="F23" s="10">
        <f t="shared" si="2"/>
        <v>-0.24696207914814405</v>
      </c>
      <c r="G23" s="10">
        <f t="shared" si="2"/>
        <v>-0.22939075392217889</v>
      </c>
      <c r="H23" s="10">
        <f t="shared" si="2"/>
        <v>-1.582654667739718E-2</v>
      </c>
    </row>
    <row r="24" spans="1:8" x14ac:dyDescent="0.3">
      <c r="A24" s="9" t="str">
        <v>CMH</v>
      </c>
      <c r="B24" s="9" t="s">
        <v>88</v>
      </c>
      <c r="C24" s="10">
        <f t="shared" si="2"/>
        <v>-1.8101687128703418E-2</v>
      </c>
      <c r="D24" s="10">
        <f t="shared" si="2"/>
        <v>0.25333813989220005</v>
      </c>
      <c r="E24" s="10">
        <f t="shared" si="2"/>
        <v>0.20826742600988266</v>
      </c>
      <c r="F24" s="10">
        <f t="shared" si="2"/>
        <v>-0.20050227106658294</v>
      </c>
      <c r="G24" s="10">
        <f t="shared" si="2"/>
        <v>-0.1610026952101441</v>
      </c>
      <c r="H24" s="10">
        <f t="shared" si="2"/>
        <v>-1.4168819190013008E-2</v>
      </c>
    </row>
    <row r="25" spans="1:8" x14ac:dyDescent="0.3">
      <c r="A25" s="9" t="str">
        <v>SAV</v>
      </c>
      <c r="B25" s="9" t="s">
        <v>88</v>
      </c>
      <c r="C25" s="10">
        <f t="shared" si="2"/>
        <v>0.22135204195952454</v>
      </c>
      <c r="D25" s="10">
        <f t="shared" si="2"/>
        <v>0.17936339752130903</v>
      </c>
      <c r="E25" s="10">
        <f t="shared" si="2"/>
        <v>0.13519942843395258</v>
      </c>
      <c r="F25" s="10">
        <f t="shared" si="2"/>
        <v>-0.1662482657608918</v>
      </c>
      <c r="G25" s="10">
        <f t="shared" si="2"/>
        <v>-2.0537893041711774E-2</v>
      </c>
      <c r="H25" s="10">
        <f t="shared" si="2"/>
        <v>3.3566388000289576E-2</v>
      </c>
    </row>
    <row r="26" spans="1:8" x14ac:dyDescent="0.3">
      <c r="A26" s="9" t="str">
        <v>CHI</v>
      </c>
      <c r="B26" s="9" t="s">
        <v>88</v>
      </c>
      <c r="C26" s="10">
        <f t="shared" si="2"/>
        <v>-2.0073644638628277E-2</v>
      </c>
      <c r="D26" s="10">
        <f t="shared" si="2"/>
        <v>0.12951470522703365</v>
      </c>
      <c r="E26" s="10">
        <f t="shared" si="2"/>
        <v>0.2111965077963775</v>
      </c>
      <c r="F26" s="10">
        <f t="shared" si="2"/>
        <v>-0.16835618190877599</v>
      </c>
      <c r="G26" s="10">
        <f t="shared" si="2"/>
        <v>-0.1015811123728094</v>
      </c>
      <c r="H26" s="10">
        <f t="shared" si="2"/>
        <v>6.4366351318568979E-2</v>
      </c>
    </row>
    <row r="27" spans="1:8" x14ac:dyDescent="0.3">
      <c r="A27" s="9" t="str">
        <v>CLT</v>
      </c>
      <c r="B27" s="9" t="s">
        <v>88</v>
      </c>
      <c r="C27" s="10">
        <f t="shared" si="2"/>
        <v>-5.0861271316596235E-2</v>
      </c>
      <c r="D27" s="10">
        <f t="shared" si="2"/>
        <v>0.20987300351186758</v>
      </c>
      <c r="E27" s="10">
        <f t="shared" si="2"/>
        <v>0.27921468495192664</v>
      </c>
      <c r="F27" s="10">
        <f t="shared" si="2"/>
        <v>-9.1377586148795653E-2</v>
      </c>
      <c r="G27" s="10">
        <f t="shared" si="2"/>
        <v>-0.18065551260336313</v>
      </c>
      <c r="H27" s="10">
        <f t="shared" si="2"/>
        <v>1.862844316438335E-3</v>
      </c>
    </row>
    <row r="28" spans="1:8" x14ac:dyDescent="0.3">
      <c r="A28" s="9" t="str">
        <v>EWR</v>
      </c>
      <c r="B28" s="9" t="s">
        <v>88</v>
      </c>
      <c r="C28" s="10">
        <f t="shared" si="2"/>
        <v>0.30847946515223074</v>
      </c>
      <c r="D28" s="10">
        <f t="shared" si="2"/>
        <v>0.28685193800043723</v>
      </c>
      <c r="E28" s="10">
        <f t="shared" si="2"/>
        <v>0.16512929253629155</v>
      </c>
      <c r="F28" s="10">
        <f t="shared" si="2"/>
        <v>-0.19636808998426192</v>
      </c>
      <c r="G28" s="10">
        <f t="shared" si="2"/>
        <v>-0.10781186557954951</v>
      </c>
      <c r="H28" s="10">
        <f t="shared" si="2"/>
        <v>3.6307074606145517E-2</v>
      </c>
    </row>
    <row r="29" spans="1:8" x14ac:dyDescent="0.3">
      <c r="A29" s="9" t="str">
        <v>PHL</v>
      </c>
      <c r="B29" s="9" t="s">
        <v>88</v>
      </c>
      <c r="C29" s="10">
        <f t="shared" si="2"/>
        <v>0.10870696507412397</v>
      </c>
      <c r="D29" s="10">
        <f t="shared" si="2"/>
        <v>0.25224814998762046</v>
      </c>
      <c r="E29" s="10">
        <f t="shared" si="2"/>
        <v>0.23862974828915134</v>
      </c>
      <c r="F29" s="10">
        <f t="shared" si="2"/>
        <v>-3.4034704448751438E-2</v>
      </c>
      <c r="G29" s="10">
        <f t="shared" si="2"/>
        <v>-0.12977485355177662</v>
      </c>
      <c r="H29" s="10">
        <f t="shared" si="2"/>
        <v>5.7381301100923598E-2</v>
      </c>
    </row>
    <row r="30" spans="1:8" x14ac:dyDescent="0.3">
      <c r="A30" s="9" t="str">
        <v>HOU</v>
      </c>
      <c r="B30" s="9" t="s">
        <v>88</v>
      </c>
      <c r="C30" s="10">
        <f t="shared" si="2"/>
        <v>4.0048188925713657E-2</v>
      </c>
      <c r="D30" s="10">
        <f t="shared" si="2"/>
        <v>0.10494581923159722</v>
      </c>
      <c r="E30" s="10">
        <f t="shared" si="2"/>
        <v>0.19145400815993169</v>
      </c>
      <c r="F30" s="10">
        <f t="shared" si="2"/>
        <v>-7.8468664946852978E-2</v>
      </c>
      <c r="G30" s="10">
        <f t="shared" si="2"/>
        <v>-5.4444343713158164E-2</v>
      </c>
      <c r="H30" s="10">
        <f t="shared" si="2"/>
        <v>0.10146282865949421</v>
      </c>
    </row>
    <row r="31" spans="1:8" x14ac:dyDescent="0.3">
      <c r="A31" s="9" t="str">
        <v>ATL</v>
      </c>
      <c r="B31" s="9" t="s">
        <v>88</v>
      </c>
      <c r="C31" s="10">
        <f t="shared" si="2"/>
        <v>-7.8819225999152323E-2</v>
      </c>
      <c r="D31" s="10">
        <f t="shared" si="2"/>
        <v>0.25510346928448047</v>
      </c>
      <c r="E31" s="10">
        <f t="shared" si="2"/>
        <v>0.19893911559717006</v>
      </c>
      <c r="F31" s="10">
        <f t="shared" si="2"/>
        <v>-0.18290094149336708</v>
      </c>
      <c r="G31" s="10">
        <f t="shared" si="2"/>
        <v>-0.2016227608253234</v>
      </c>
      <c r="H31" s="10">
        <f t="shared" si="2"/>
        <v>-4.6072625280506055E-2</v>
      </c>
    </row>
    <row r="32" spans="1:8" x14ac:dyDescent="0.3">
      <c r="A32" s="9" t="str">
        <v>AUS</v>
      </c>
      <c r="B32" s="9" t="s">
        <v>88</v>
      </c>
      <c r="C32" s="10">
        <f t="shared" ref="C32:H41" si="3">((AVERAGE(INDEX(_xldudf_SONAR_TICKER_RANGE("OTVI",$A32,DATE(C$1,1,1),DATE(C$1,12,31),FALSE),,2))-AVERAGE(INDEX(_xldudf_SONAR_TICKER_RANGE("OTVI",$A32,DATE(B$1,1,1),DATE(B$1,12,31),FALSE),,2)))/AVERAGE(INDEX(_xldudf_SONAR_TICKER_RANGE("OTVI",$A32,DATE(B$1,1,1),DATE(B$1,12,31),FALSE),,2)))</f>
        <v>7.3086114935979038E-2</v>
      </c>
      <c r="D32" s="10">
        <f t="shared" si="3"/>
        <v>1.315726753426218</v>
      </c>
      <c r="E32" s="10">
        <f t="shared" si="3"/>
        <v>0.39787050208621388</v>
      </c>
      <c r="F32" s="10">
        <f t="shared" si="3"/>
        <v>0.13209791171116547</v>
      </c>
      <c r="G32" s="10">
        <f t="shared" si="3"/>
        <v>-6.1118398901986573E-2</v>
      </c>
      <c r="H32" s="10">
        <f t="shared" si="3"/>
        <v>-0.18542566708613464</v>
      </c>
    </row>
    <row r="33" spans="1:8" x14ac:dyDescent="0.3">
      <c r="A33" s="9" t="str">
        <v>JAX</v>
      </c>
      <c r="B33" s="9" t="s">
        <v>88</v>
      </c>
      <c r="C33" s="10">
        <f t="shared" si="3"/>
        <v>-9.5240086862956428E-4</v>
      </c>
      <c r="D33" s="10">
        <f t="shared" si="3"/>
        <v>0.24056439331892701</v>
      </c>
      <c r="E33" s="10">
        <f t="shared" si="3"/>
        <v>0.48308989603248531</v>
      </c>
      <c r="F33" s="10">
        <f t="shared" si="3"/>
        <v>-0.17034052715660203</v>
      </c>
      <c r="G33" s="10">
        <f t="shared" si="3"/>
        <v>-0.20263685307871676</v>
      </c>
      <c r="H33" s="10">
        <f t="shared" si="3"/>
        <v>9.0516292298999282E-2</v>
      </c>
    </row>
    <row r="34" spans="1:8" x14ac:dyDescent="0.3">
      <c r="A34" s="9" t="str">
        <v>JOT</v>
      </c>
      <c r="B34" s="9" t="s">
        <v>88</v>
      </c>
      <c r="C34" s="10">
        <f t="shared" si="3"/>
        <v>-0.15108757376575907</v>
      </c>
      <c r="D34" s="10">
        <f t="shared" si="3"/>
        <v>0.12458025979562362</v>
      </c>
      <c r="E34" s="10">
        <f t="shared" si="3"/>
        <v>0.15235757414320589</v>
      </c>
      <c r="F34" s="10">
        <f t="shared" si="3"/>
        <v>-0.14427621061655369</v>
      </c>
      <c r="G34" s="10">
        <f t="shared" si="3"/>
        <v>-0.1146700980144731</v>
      </c>
      <c r="H34" s="10">
        <f t="shared" si="3"/>
        <v>-6.8294832835786662E-2</v>
      </c>
    </row>
    <row r="35" spans="1:8" x14ac:dyDescent="0.3">
      <c r="A35" s="9" t="str">
        <v>TUS</v>
      </c>
      <c r="B35" s="9" t="s">
        <v>88</v>
      </c>
      <c r="C35" s="10">
        <f t="shared" si="3"/>
        <v>0.48071130854331262</v>
      </c>
      <c r="D35" s="10">
        <f t="shared" si="3"/>
        <v>0.30859992645902118</v>
      </c>
      <c r="E35" s="10">
        <f t="shared" si="3"/>
        <v>0.3331430710732034</v>
      </c>
      <c r="F35" s="10">
        <f t="shared" si="3"/>
        <v>-8.1625812757779345E-2</v>
      </c>
      <c r="G35" s="10">
        <f t="shared" si="3"/>
        <v>0.34159329901818813</v>
      </c>
      <c r="H35" s="10">
        <f t="shared" si="3"/>
        <v>0.13573273427232493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608-251B-4B17-9508-07FB1C245566}">
  <dimension ref="A1:H35"/>
  <sheetViews>
    <sheetView workbookViewId="0">
      <selection activeCell="J5" sqref="J5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77734375" style="9" bestFit="1" customWidth="1"/>
    <col min="4" max="5" width="7.109375" style="9" bestFit="1" customWidth="1"/>
    <col min="6" max="7" width="6.77734375" style="9" bestFit="1" customWidth="1"/>
    <col min="8" max="8" width="7.109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OTRI",$A2,DATE(C$1,1,1),DATE(C$1,12,31),FALSE),,2))-AVERAGE(INDEX(_xldudf_SONAR_TICKER_RANGE("OTRI",$A2,DATE(B$1,1,1),DATE(B$1,12,31),FALSE),,2)))/AVERAGE(INDEX(_xldudf_SONAR_TICKER_RANGE("OTRI",$A2,DATE(B$1,1,1),DATE(B$1,12,31),FALSE),,2)))</f>
        <v>-0.36534336047532889</v>
      </c>
      <c r="D2" s="10">
        <f t="shared" si="0"/>
        <v>0.91746331623500255</v>
      </c>
      <c r="E2" s="10">
        <f t="shared" si="0"/>
        <v>8.7628609268490559E-2</v>
      </c>
      <c r="F2" s="10">
        <f t="shared" si="0"/>
        <v>-0.56117958895881737</v>
      </c>
      <c r="G2" s="10">
        <f t="shared" si="0"/>
        <v>-0.43451312950978244</v>
      </c>
      <c r="H2" s="10">
        <f t="shared" si="0"/>
        <v>-0.21503064055414969</v>
      </c>
    </row>
    <row r="3" spans="1:8" x14ac:dyDescent="0.3">
      <c r="A3" s="9" t="str">
        <v>ONT</v>
      </c>
      <c r="B3" s="9" t="s">
        <v>88</v>
      </c>
      <c r="C3" s="10">
        <f t="shared" si="0"/>
        <v>-0.75687430685396306</v>
      </c>
      <c r="D3" s="10">
        <f t="shared" si="0"/>
        <v>4.6334596581608407</v>
      </c>
      <c r="E3" s="10">
        <f t="shared" si="0"/>
        <v>0.19158351679579172</v>
      </c>
      <c r="F3" s="10">
        <f t="shared" si="0"/>
        <v>-0.75467135009902475</v>
      </c>
      <c r="G3" s="10">
        <f t="shared" si="0"/>
        <v>-0.25367541780650971</v>
      </c>
      <c r="H3" s="10">
        <f t="shared" si="0"/>
        <v>0.45807311863069539</v>
      </c>
    </row>
    <row r="4" spans="1:8" x14ac:dyDescent="0.3">
      <c r="A4" s="9" t="str">
        <v>DEN</v>
      </c>
      <c r="B4" s="9" t="s">
        <v>88</v>
      </c>
      <c r="C4" s="10">
        <f t="shared" si="0"/>
        <v>-0.63467528725787581</v>
      </c>
      <c r="D4" s="10">
        <f t="shared" si="0"/>
        <v>3.5495227721547131</v>
      </c>
      <c r="E4" s="10">
        <f t="shared" si="0"/>
        <v>0.25708977463702676</v>
      </c>
      <c r="F4" s="10">
        <f t="shared" si="0"/>
        <v>-0.55369685807244717</v>
      </c>
      <c r="G4" s="10">
        <f t="shared" si="0"/>
        <v>-0.69560456673447324</v>
      </c>
      <c r="H4" s="10">
        <f t="shared" si="0"/>
        <v>-8.6763955201198215E-2</v>
      </c>
    </row>
    <row r="5" spans="1:8" x14ac:dyDescent="0.3">
      <c r="A5" s="9" t="str">
        <v>SCK</v>
      </c>
      <c r="B5" s="9" t="s">
        <v>88</v>
      </c>
      <c r="C5" s="10">
        <f t="shared" si="0"/>
        <v>-0.67664786141298372</v>
      </c>
      <c r="D5" s="10">
        <f t="shared" si="0"/>
        <v>3.4569904359333936</v>
      </c>
      <c r="E5" s="10">
        <f t="shared" si="0"/>
        <v>5.4868408524294511E-2</v>
      </c>
      <c r="F5" s="10">
        <f t="shared" si="0"/>
        <v>-0.64531104749136137</v>
      </c>
      <c r="G5" s="10">
        <f t="shared" si="0"/>
        <v>-0.62167100873460479</v>
      </c>
      <c r="H5" s="10">
        <f t="shared" si="0"/>
        <v>0.23199671334822136</v>
      </c>
    </row>
    <row r="6" spans="1:8" x14ac:dyDescent="0.3">
      <c r="A6" s="9" t="str">
        <v>TMA</v>
      </c>
      <c r="B6" s="9" t="s">
        <v>88</v>
      </c>
      <c r="C6" s="10">
        <f t="shared" si="0"/>
        <v>-0.65538309643909087</v>
      </c>
      <c r="D6" s="10">
        <f t="shared" si="0"/>
        <v>1.4615886254380828</v>
      </c>
      <c r="E6" s="10">
        <f t="shared" si="0"/>
        <v>1.078689885297289</v>
      </c>
      <c r="F6" s="10">
        <f t="shared" si="0"/>
        <v>-0.74129487759443569</v>
      </c>
      <c r="G6" s="10">
        <f t="shared" si="0"/>
        <v>-0.67763176479228915</v>
      </c>
      <c r="H6" s="10">
        <f t="shared" si="0"/>
        <v>1.0312473888224314</v>
      </c>
    </row>
    <row r="7" spans="1:8" x14ac:dyDescent="0.3">
      <c r="A7" s="9" t="str">
        <v>MKE</v>
      </c>
      <c r="B7" s="9" t="s">
        <v>88</v>
      </c>
      <c r="C7" s="10">
        <f t="shared" si="0"/>
        <v>-0.63423941943936035</v>
      </c>
      <c r="D7" s="10">
        <f t="shared" si="0"/>
        <v>0.88296897081986525</v>
      </c>
      <c r="E7" s="10">
        <f t="shared" si="0"/>
        <v>0.91100787945040351</v>
      </c>
      <c r="F7" s="10">
        <f t="shared" si="0"/>
        <v>-0.5774154243026266</v>
      </c>
      <c r="G7" s="10">
        <f t="shared" si="0"/>
        <v>-0.54129293959055524</v>
      </c>
      <c r="H7" s="10">
        <f t="shared" si="0"/>
        <v>0.40104694395222434</v>
      </c>
    </row>
    <row r="8" spans="1:8" x14ac:dyDescent="0.3">
      <c r="A8" s="9" t="str">
        <v>PDX</v>
      </c>
      <c r="B8" s="9" t="s">
        <v>88</v>
      </c>
      <c r="C8" s="10">
        <f t="shared" si="0"/>
        <v>-0.57900846843994025</v>
      </c>
      <c r="D8" s="10">
        <f t="shared" si="0"/>
        <v>1.2951426202646201</v>
      </c>
      <c r="E8" s="10">
        <f t="shared" si="0"/>
        <v>0.392436999058067</v>
      </c>
      <c r="F8" s="10">
        <f t="shared" si="0"/>
        <v>-0.44105715905175774</v>
      </c>
      <c r="G8" s="10">
        <f t="shared" si="0"/>
        <v>-0.66774437286248312</v>
      </c>
      <c r="H8" s="10">
        <f t="shared" si="0"/>
        <v>1.13359366941961</v>
      </c>
    </row>
    <row r="9" spans="1:8" x14ac:dyDescent="0.3">
      <c r="A9" s="9" t="str">
        <v>IND</v>
      </c>
      <c r="B9" s="9" t="s">
        <v>88</v>
      </c>
      <c r="C9" s="10">
        <f t="shared" si="0"/>
        <v>-0.68631161919068551</v>
      </c>
      <c r="D9" s="10">
        <f t="shared" si="0"/>
        <v>0.81664492883371587</v>
      </c>
      <c r="E9" s="10">
        <f t="shared" si="0"/>
        <v>0.71528674787299062</v>
      </c>
      <c r="F9" s="10">
        <f t="shared" si="0"/>
        <v>-0.51269491108203258</v>
      </c>
      <c r="G9" s="10">
        <f t="shared" si="0"/>
        <v>-0.65896138173064434</v>
      </c>
      <c r="H9" s="10">
        <f t="shared" si="0"/>
        <v>0.42775479707622505</v>
      </c>
    </row>
    <row r="10" spans="1:8" x14ac:dyDescent="0.3">
      <c r="A10" s="9" t="str">
        <v>ROA</v>
      </c>
      <c r="B10" s="9" t="s">
        <v>88</v>
      </c>
      <c r="C10" s="10">
        <f t="shared" si="0"/>
        <v>-0.76596026529497707</v>
      </c>
      <c r="D10" s="10">
        <f t="shared" si="0"/>
        <v>3.3169602025257117</v>
      </c>
      <c r="E10" s="10">
        <f t="shared" si="0"/>
        <v>0.37533554089754301</v>
      </c>
      <c r="F10" s="10">
        <f t="shared" si="0"/>
        <v>-0.53471285301764937</v>
      </c>
      <c r="G10" s="10">
        <f t="shared" si="0"/>
        <v>-0.53292096290726332</v>
      </c>
      <c r="H10" s="10">
        <f t="shared" si="0"/>
        <v>0.90552379907384606</v>
      </c>
    </row>
    <row r="11" spans="1:8" x14ac:dyDescent="0.3">
      <c r="A11" s="9" t="str">
        <v>DAL</v>
      </c>
      <c r="B11" s="9" t="s">
        <v>88</v>
      </c>
      <c r="C11" s="10">
        <f t="shared" si="0"/>
        <v>-0.7419018152189456</v>
      </c>
      <c r="D11" s="10">
        <f t="shared" si="0"/>
        <v>2.6355504351347383</v>
      </c>
      <c r="E11" s="10">
        <f t="shared" si="0"/>
        <v>0.58635705705712349</v>
      </c>
      <c r="F11" s="10">
        <f t="shared" si="0"/>
        <v>-0.64522276360625452</v>
      </c>
      <c r="G11" s="10">
        <f t="shared" si="0"/>
        <v>-0.63274795428513986</v>
      </c>
      <c r="H11" s="10">
        <f t="shared" si="0"/>
        <v>0.52958330174573576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OTRI",$A12,DATE(C$1,1,1),DATE(C$1,12,31),FALSE),,2))-AVERAGE(INDEX(_xldudf_SONAR_TICKER_RANGE("OTRI",$A12,DATE(B$1,1,1),DATE(B$1,12,31),FALSE),,2)))/AVERAGE(INDEX(_xldudf_SONAR_TICKER_RANGE("OTRI",$A12,DATE(B$1,1,1),DATE(B$1,12,31),FALSE),,2)))</f>
        <v>-0.63559553658838541</v>
      </c>
      <c r="D12" s="10">
        <f t="shared" si="1"/>
        <v>2.3338067351156919</v>
      </c>
      <c r="E12" s="10">
        <f t="shared" si="1"/>
        <v>0.33182798049848361</v>
      </c>
      <c r="F12" s="10">
        <f t="shared" si="1"/>
        <v>-0.64625992996939952</v>
      </c>
      <c r="G12" s="10">
        <f t="shared" si="1"/>
        <v>-0.73068252730109173</v>
      </c>
      <c r="H12" s="10">
        <f t="shared" si="1"/>
        <v>1.5389146326900704</v>
      </c>
    </row>
    <row r="13" spans="1:8" x14ac:dyDescent="0.3">
      <c r="A13" s="9" t="str">
        <v>DCU</v>
      </c>
      <c r="B13" s="9" t="s">
        <v>88</v>
      </c>
      <c r="C13" s="10">
        <f t="shared" si="1"/>
        <v>-0.71432722027900752</v>
      </c>
      <c r="D13" s="10">
        <f t="shared" si="1"/>
        <v>1.6845373930711365</v>
      </c>
      <c r="E13" s="10">
        <f t="shared" si="1"/>
        <v>0.46258864158645924</v>
      </c>
      <c r="F13" s="10">
        <f t="shared" si="1"/>
        <v>-0.5539930253866443</v>
      </c>
      <c r="G13" s="10">
        <f t="shared" si="1"/>
        <v>-0.77237156398943629</v>
      </c>
      <c r="H13" s="10">
        <f t="shared" si="1"/>
        <v>0.93142614580717864</v>
      </c>
    </row>
    <row r="14" spans="1:8" x14ac:dyDescent="0.3">
      <c r="A14" s="9" t="str">
        <v>GRR</v>
      </c>
      <c r="B14" s="9" t="s">
        <v>88</v>
      </c>
      <c r="C14" s="10">
        <f t="shared" si="1"/>
        <v>-0.65812849118194305</v>
      </c>
      <c r="D14" s="10">
        <f t="shared" si="1"/>
        <v>0.87637684395042814</v>
      </c>
      <c r="E14" s="10">
        <f t="shared" si="1"/>
        <v>0.51663991813075272</v>
      </c>
      <c r="F14" s="10">
        <f t="shared" si="1"/>
        <v>-0.39546281588141607</v>
      </c>
      <c r="G14" s="10">
        <f t="shared" si="1"/>
        <v>-0.70559508346436284</v>
      </c>
      <c r="H14" s="10">
        <f t="shared" si="1"/>
        <v>-0.26780062298849566</v>
      </c>
    </row>
    <row r="15" spans="1:8" x14ac:dyDescent="0.3">
      <c r="A15" s="9" t="str">
        <v>PHX</v>
      </c>
      <c r="B15" s="9" t="s">
        <v>88</v>
      </c>
      <c r="C15" s="10">
        <f t="shared" si="1"/>
        <v>-0.64438013749218181</v>
      </c>
      <c r="D15" s="10">
        <f t="shared" si="1"/>
        <v>2.0501443814452971</v>
      </c>
      <c r="E15" s="10">
        <f t="shared" si="1"/>
        <v>0.24676564193141612</v>
      </c>
      <c r="F15" s="10">
        <f t="shared" si="1"/>
        <v>-0.65519741288527711</v>
      </c>
      <c r="G15" s="10">
        <f t="shared" si="1"/>
        <v>-0.72275625502139629</v>
      </c>
      <c r="H15" s="10">
        <f t="shared" si="1"/>
        <v>1.3525648109713704</v>
      </c>
    </row>
    <row r="16" spans="1:8" x14ac:dyDescent="0.3">
      <c r="A16" s="9" t="str">
        <v>MDT</v>
      </c>
      <c r="B16" s="9" t="s">
        <v>88</v>
      </c>
      <c r="C16" s="10">
        <f t="shared" si="1"/>
        <v>-0.72363692254846479</v>
      </c>
      <c r="D16" s="10">
        <f t="shared" si="1"/>
        <v>1.9322920156540684</v>
      </c>
      <c r="E16" s="10">
        <f t="shared" si="1"/>
        <v>0.31323052602709994</v>
      </c>
      <c r="F16" s="10">
        <f t="shared" si="1"/>
        <v>-0.51480177988993381</v>
      </c>
      <c r="G16" s="10">
        <f t="shared" si="1"/>
        <v>-0.77116073635504712</v>
      </c>
      <c r="H16" s="10">
        <f t="shared" si="1"/>
        <v>0.31175411700549116</v>
      </c>
    </row>
    <row r="17" spans="1:8" x14ac:dyDescent="0.3">
      <c r="A17" s="9" t="str">
        <v>DBQ</v>
      </c>
      <c r="B17" s="9" t="s">
        <v>88</v>
      </c>
      <c r="C17" s="10">
        <f t="shared" si="1"/>
        <v>-0.43949165791275557</v>
      </c>
      <c r="D17" s="10">
        <f t="shared" si="1"/>
        <v>0.50349670979660188</v>
      </c>
      <c r="E17" s="10">
        <f t="shared" si="1"/>
        <v>1.034049313949168</v>
      </c>
      <c r="F17" s="10">
        <f t="shared" si="1"/>
        <v>-0.44791087219227704</v>
      </c>
      <c r="G17" s="10">
        <f t="shared" si="1"/>
        <v>-0.63476166796594258</v>
      </c>
      <c r="H17" s="10">
        <f t="shared" si="1"/>
        <v>0.61285441827240661</v>
      </c>
    </row>
    <row r="18" spans="1:8" x14ac:dyDescent="0.3">
      <c r="A18" s="9" t="str">
        <v>FAT</v>
      </c>
      <c r="B18" s="9" t="s">
        <v>88</v>
      </c>
      <c r="C18" s="10">
        <f t="shared" si="1"/>
        <v>-0.67128765110448263</v>
      </c>
      <c r="D18" s="10">
        <f t="shared" si="1"/>
        <v>3.1427563048148124</v>
      </c>
      <c r="E18" s="10">
        <f t="shared" si="1"/>
        <v>0.15150330682811791</v>
      </c>
      <c r="F18" s="10">
        <f t="shared" si="1"/>
        <v>-0.67347566115005919</v>
      </c>
      <c r="G18" s="10">
        <f t="shared" si="1"/>
        <v>-0.59395973154362436</v>
      </c>
      <c r="H18" s="10">
        <f t="shared" si="1"/>
        <v>0.56196722537565902</v>
      </c>
    </row>
    <row r="19" spans="1:8" x14ac:dyDescent="0.3">
      <c r="A19" s="9" t="str">
        <v>CAE</v>
      </c>
      <c r="B19" s="9" t="s">
        <v>88</v>
      </c>
      <c r="C19" s="10">
        <f t="shared" si="1"/>
        <v>-0.77267476952123493</v>
      </c>
      <c r="D19" s="10">
        <f t="shared" si="1"/>
        <v>1.6879845187526266</v>
      </c>
      <c r="E19" s="10">
        <f t="shared" si="1"/>
        <v>0.62267650432702082</v>
      </c>
      <c r="F19" s="10">
        <f t="shared" si="1"/>
        <v>-0.66899010822346161</v>
      </c>
      <c r="G19" s="10">
        <f t="shared" si="1"/>
        <v>-0.64051792882533432</v>
      </c>
      <c r="H19" s="10">
        <f t="shared" si="1"/>
        <v>0.55638187757319202</v>
      </c>
    </row>
    <row r="20" spans="1:8" x14ac:dyDescent="0.3">
      <c r="A20" s="9" t="str">
        <v>SEA</v>
      </c>
      <c r="B20" s="9" t="s">
        <v>88</v>
      </c>
      <c r="C20" s="10">
        <f t="shared" si="1"/>
        <v>-0.59976487555991553</v>
      </c>
      <c r="D20" s="10">
        <f t="shared" si="1"/>
        <v>1.5230726480651886</v>
      </c>
      <c r="E20" s="10">
        <f t="shared" si="1"/>
        <v>0.63965749533001293</v>
      </c>
      <c r="F20" s="10">
        <f t="shared" si="1"/>
        <v>-0.57477859385926422</v>
      </c>
      <c r="G20" s="10">
        <f t="shared" si="1"/>
        <v>-0.51893258426966304</v>
      </c>
      <c r="H20" s="10">
        <f t="shared" si="1"/>
        <v>0.31763472034137158</v>
      </c>
    </row>
    <row r="21" spans="1:8" x14ac:dyDescent="0.3">
      <c r="A21" s="9" t="str">
        <v>ORF</v>
      </c>
      <c r="B21" s="9" t="s">
        <v>88</v>
      </c>
      <c r="C21" s="10">
        <f t="shared" si="1"/>
        <v>-0.78608710628705869</v>
      </c>
      <c r="D21" s="10">
        <f t="shared" si="1"/>
        <v>2.7662074587547778</v>
      </c>
      <c r="E21" s="10">
        <f t="shared" si="1"/>
        <v>0.25218361413259249</v>
      </c>
      <c r="F21" s="10">
        <f t="shared" si="1"/>
        <v>-0.50522504105001054</v>
      </c>
      <c r="G21" s="10">
        <f t="shared" si="1"/>
        <v>-0.69454631083202534</v>
      </c>
      <c r="H21" s="10">
        <f t="shared" si="1"/>
        <v>0.75975162441182309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OTRI",$A22,DATE(C$1,1,1),DATE(C$1,12,31),FALSE),,2))-AVERAGE(INDEX(_xldudf_SONAR_TICKER_RANGE("OTRI",$A22,DATE(B$1,1,1),DATE(B$1,12,31),FALSE),,2)))/AVERAGE(INDEX(_xldudf_SONAR_TICKER_RANGE("OTRI",$A22,DATE(B$1,1,1),DATE(B$1,12,31),FALSE),,2)))</f>
        <v>-0.74128286610783745</v>
      </c>
      <c r="D22" s="10">
        <f t="shared" si="2"/>
        <v>2.5550715597941309</v>
      </c>
      <c r="E22" s="10">
        <f t="shared" si="2"/>
        <v>0.50152335938684756</v>
      </c>
      <c r="F22" s="10">
        <f t="shared" si="2"/>
        <v>-0.66811192683980136</v>
      </c>
      <c r="G22" s="10">
        <f t="shared" si="2"/>
        <v>-0.58131703289340009</v>
      </c>
      <c r="H22" s="10">
        <f t="shared" si="2"/>
        <v>0.56986962058162283</v>
      </c>
    </row>
    <row r="23" spans="1:8" x14ac:dyDescent="0.3">
      <c r="A23" s="9" t="str">
        <v>MCI</v>
      </c>
      <c r="B23" s="9" t="s">
        <v>88</v>
      </c>
      <c r="C23" s="10">
        <f t="shared" si="2"/>
        <v>-0.65276108287370815</v>
      </c>
      <c r="D23" s="10">
        <f t="shared" si="2"/>
        <v>0.71566016707927904</v>
      </c>
      <c r="E23" s="10">
        <f t="shared" si="2"/>
        <v>0.37699625213722177</v>
      </c>
      <c r="F23" s="10">
        <f t="shared" si="2"/>
        <v>-0.57321903221084824</v>
      </c>
      <c r="G23" s="10">
        <f t="shared" si="2"/>
        <v>-0.65667882930234645</v>
      </c>
      <c r="H23" s="10">
        <f t="shared" si="2"/>
        <v>0.26684961277177599</v>
      </c>
    </row>
    <row r="24" spans="1:8" x14ac:dyDescent="0.3">
      <c r="A24" s="9" t="str">
        <v>CMH</v>
      </c>
      <c r="B24" s="9" t="s">
        <v>88</v>
      </c>
      <c r="C24" s="10">
        <f t="shared" si="2"/>
        <v>-0.68547077779708887</v>
      </c>
      <c r="D24" s="10">
        <f t="shared" si="2"/>
        <v>1.2980327532905238</v>
      </c>
      <c r="E24" s="10">
        <f t="shared" si="2"/>
        <v>0.38703753605697161</v>
      </c>
      <c r="F24" s="10">
        <f t="shared" si="2"/>
        <v>-0.60411100918800464</v>
      </c>
      <c r="G24" s="10">
        <f t="shared" si="2"/>
        <v>-0.54064901545689159</v>
      </c>
      <c r="H24" s="10">
        <f t="shared" si="2"/>
        <v>0.43515190379190649</v>
      </c>
    </row>
    <row r="25" spans="1:8" x14ac:dyDescent="0.3">
      <c r="A25" s="9" t="str">
        <v>SAV</v>
      </c>
      <c r="B25" s="9" t="s">
        <v>88</v>
      </c>
      <c r="C25" s="10">
        <f t="shared" si="2"/>
        <v>-0.74712092257320906</v>
      </c>
      <c r="D25" s="10">
        <f t="shared" si="2"/>
        <v>2.0911914555124316</v>
      </c>
      <c r="E25" s="10">
        <f t="shared" si="2"/>
        <v>0.84204737517947725</v>
      </c>
      <c r="F25" s="10">
        <f t="shared" si="2"/>
        <v>-0.74516945977390348</v>
      </c>
      <c r="G25" s="10">
        <f t="shared" si="2"/>
        <v>-0.60479770064116745</v>
      </c>
      <c r="H25" s="10">
        <f t="shared" si="2"/>
        <v>1.2421554765817044</v>
      </c>
    </row>
    <row r="26" spans="1:8" x14ac:dyDescent="0.3">
      <c r="A26" s="9" t="str">
        <v>CHI</v>
      </c>
      <c r="B26" s="9" t="s">
        <v>88</v>
      </c>
      <c r="C26" s="10">
        <f t="shared" si="2"/>
        <v>-0.72654923450430964</v>
      </c>
      <c r="D26" s="10">
        <f t="shared" si="2"/>
        <v>0.85217110574295651</v>
      </c>
      <c r="E26" s="10">
        <f t="shared" si="2"/>
        <v>0.8108896742446885</v>
      </c>
      <c r="F26" s="10">
        <f t="shared" si="2"/>
        <v>-0.54458141797116599</v>
      </c>
      <c r="G26" s="10">
        <f t="shared" si="2"/>
        <v>-0.68777368868950695</v>
      </c>
      <c r="H26" s="10">
        <f t="shared" si="2"/>
        <v>0.45915697432846653</v>
      </c>
    </row>
    <row r="27" spans="1:8" x14ac:dyDescent="0.3">
      <c r="A27" s="9" t="str">
        <v>CLT</v>
      </c>
      <c r="B27" s="9" t="s">
        <v>88</v>
      </c>
      <c r="C27" s="10">
        <f t="shared" si="2"/>
        <v>-0.72726977620015365</v>
      </c>
      <c r="D27" s="10">
        <f t="shared" si="2"/>
        <v>1.7210287131454398</v>
      </c>
      <c r="E27" s="10">
        <f t="shared" si="2"/>
        <v>0.52863086268870629</v>
      </c>
      <c r="F27" s="10">
        <f t="shared" si="2"/>
        <v>-0.55556715635210818</v>
      </c>
      <c r="G27" s="10">
        <f t="shared" si="2"/>
        <v>-0.6722700965316929</v>
      </c>
      <c r="H27" s="10">
        <f t="shared" si="2"/>
        <v>0.30895404365575374</v>
      </c>
    </row>
    <row r="28" spans="1:8" x14ac:dyDescent="0.3">
      <c r="A28" s="9" t="str">
        <v>EWR</v>
      </c>
      <c r="B28" s="9" t="s">
        <v>88</v>
      </c>
      <c r="C28" s="10">
        <f t="shared" si="2"/>
        <v>-0.76353922505878835</v>
      </c>
      <c r="D28" s="10">
        <f t="shared" si="2"/>
        <v>1.9299864381034293</v>
      </c>
      <c r="E28" s="10">
        <f t="shared" si="2"/>
        <v>0.64751116738831538</v>
      </c>
      <c r="F28" s="10">
        <f t="shared" si="2"/>
        <v>-0.5944276896076357</v>
      </c>
      <c r="G28" s="10">
        <f t="shared" si="2"/>
        <v>-0.7163924687265828</v>
      </c>
      <c r="H28" s="10">
        <f t="shared" si="2"/>
        <v>0.39560039082085019</v>
      </c>
    </row>
    <row r="29" spans="1:8" x14ac:dyDescent="0.3">
      <c r="A29" s="9" t="str">
        <v>PHL</v>
      </c>
      <c r="B29" s="9" t="s">
        <v>88</v>
      </c>
      <c r="C29" s="10">
        <f t="shared" si="2"/>
        <v>-0.72536024627612539</v>
      </c>
      <c r="D29" s="10">
        <f t="shared" si="2"/>
        <v>1.6449218649606623</v>
      </c>
      <c r="E29" s="10">
        <f t="shared" si="2"/>
        <v>0.61673542831086614</v>
      </c>
      <c r="F29" s="10">
        <f t="shared" si="2"/>
        <v>-0.55009921836068565</v>
      </c>
      <c r="G29" s="10">
        <f t="shared" si="2"/>
        <v>-0.69727229205086549</v>
      </c>
      <c r="H29" s="10">
        <f t="shared" si="2"/>
        <v>2.2557570337325212E-2</v>
      </c>
    </row>
    <row r="30" spans="1:8" x14ac:dyDescent="0.3">
      <c r="A30" s="9" t="str">
        <v>HOU</v>
      </c>
      <c r="B30" s="9" t="s">
        <v>88</v>
      </c>
      <c r="C30" s="10">
        <f t="shared" si="2"/>
        <v>-0.73865793036685246</v>
      </c>
      <c r="D30" s="10">
        <f t="shared" si="2"/>
        <v>2.1668068191751351</v>
      </c>
      <c r="E30" s="10">
        <f t="shared" si="2"/>
        <v>0.60424954294762812</v>
      </c>
      <c r="F30" s="10">
        <f t="shared" si="2"/>
        <v>-0.54803790492901583</v>
      </c>
      <c r="G30" s="10">
        <f t="shared" si="2"/>
        <v>-0.56457270112276159</v>
      </c>
      <c r="H30" s="10">
        <f t="shared" si="2"/>
        <v>0.28744152227585879</v>
      </c>
    </row>
    <row r="31" spans="1:8" x14ac:dyDescent="0.3">
      <c r="A31" s="9" t="str">
        <v>ATL</v>
      </c>
      <c r="B31" s="9" t="s">
        <v>88</v>
      </c>
      <c r="C31" s="10">
        <f t="shared" si="2"/>
        <v>-0.75069369416699572</v>
      </c>
      <c r="D31" s="10">
        <f t="shared" si="2"/>
        <v>2.2389275773791231</v>
      </c>
      <c r="E31" s="10">
        <f t="shared" si="2"/>
        <v>0.53748675991406469</v>
      </c>
      <c r="F31" s="10">
        <f t="shared" si="2"/>
        <v>-0.6254293623913264</v>
      </c>
      <c r="G31" s="10">
        <f t="shared" si="2"/>
        <v>-0.66114632938012452</v>
      </c>
      <c r="H31" s="10">
        <f t="shared" si="2"/>
        <v>0.64232528348913676</v>
      </c>
    </row>
    <row r="32" spans="1:8" x14ac:dyDescent="0.3">
      <c r="A32" s="9" t="str">
        <v>AUS</v>
      </c>
      <c r="B32" s="9" t="s">
        <v>88</v>
      </c>
      <c r="C32" s="10">
        <f t="shared" ref="C32:H41" si="3">((AVERAGE(INDEX(_xldudf_SONAR_TICKER_RANGE("OTRI",$A32,DATE(C$1,1,1),DATE(C$1,12,31),FALSE),,2))-AVERAGE(INDEX(_xldudf_SONAR_TICKER_RANGE("OTRI",$A32,DATE(B$1,1,1),DATE(B$1,12,31),FALSE),,2)))/AVERAGE(INDEX(_xldudf_SONAR_TICKER_RANGE("OTRI",$A32,DATE(B$1,1,1),DATE(B$1,12,31),FALSE),,2)))</f>
        <v>-0.7596211733367414</v>
      </c>
      <c r="D32" s="10">
        <f t="shared" si="3"/>
        <v>2.4192920301541165</v>
      </c>
      <c r="E32" s="10">
        <f t="shared" si="3"/>
        <v>0.50845908360546499</v>
      </c>
      <c r="F32" s="10">
        <f t="shared" si="3"/>
        <v>-0.59802508136071153</v>
      </c>
      <c r="G32" s="10">
        <f t="shared" si="3"/>
        <v>-0.54429339346070871</v>
      </c>
      <c r="H32" s="10">
        <f t="shared" si="3"/>
        <v>0.44710158940124661</v>
      </c>
    </row>
    <row r="33" spans="1:8" x14ac:dyDescent="0.3">
      <c r="A33" s="9" t="str">
        <v>JAX</v>
      </c>
      <c r="B33" s="9" t="s">
        <v>88</v>
      </c>
      <c r="C33" s="10">
        <f t="shared" si="3"/>
        <v>-0.56583395489701827</v>
      </c>
      <c r="D33" s="10">
        <f t="shared" si="3"/>
        <v>1.5345212051388946</v>
      </c>
      <c r="E33" s="10">
        <f t="shared" si="3"/>
        <v>0.9701817554770803</v>
      </c>
      <c r="F33" s="10">
        <f t="shared" si="3"/>
        <v>-0.6605624174995286</v>
      </c>
      <c r="G33" s="10">
        <f t="shared" si="3"/>
        <v>-0.63906770460800588</v>
      </c>
      <c r="H33" s="10">
        <f t="shared" si="3"/>
        <v>0.5035957578027257</v>
      </c>
    </row>
    <row r="34" spans="1:8" x14ac:dyDescent="0.3">
      <c r="A34" s="9" t="str">
        <v>JOT</v>
      </c>
      <c r="B34" s="9" t="s">
        <v>88</v>
      </c>
      <c r="C34" s="10">
        <f t="shared" si="3"/>
        <v>-0.72796070876267949</v>
      </c>
      <c r="D34" s="10">
        <f t="shared" si="3"/>
        <v>0.89979099109812744</v>
      </c>
      <c r="E34" s="10">
        <f t="shared" si="3"/>
        <v>0.69762618722465131</v>
      </c>
      <c r="F34" s="10">
        <f t="shared" si="3"/>
        <v>-0.5459808356841328</v>
      </c>
      <c r="G34" s="10">
        <f t="shared" si="3"/>
        <v>-0.70685704680768224</v>
      </c>
      <c r="H34" s="10">
        <f t="shared" si="3"/>
        <v>0.49771744354997061</v>
      </c>
    </row>
    <row r="35" spans="1:8" x14ac:dyDescent="0.3">
      <c r="A35" s="9" t="str">
        <v>TUS</v>
      </c>
      <c r="B35" s="9" t="s">
        <v>88</v>
      </c>
      <c r="C35" s="10">
        <f t="shared" si="3"/>
        <v>-0.65498545862856106</v>
      </c>
      <c r="D35" s="10">
        <f t="shared" si="3"/>
        <v>2.4330839692190209</v>
      </c>
      <c r="E35" s="10">
        <f t="shared" si="3"/>
        <v>0.13125099065370407</v>
      </c>
      <c r="F35" s="10">
        <f t="shared" si="3"/>
        <v>-0.67147659888140065</v>
      </c>
      <c r="G35" s="10">
        <f t="shared" si="3"/>
        <v>-0.69071334407499618</v>
      </c>
      <c r="H35" s="10">
        <f t="shared" si="3"/>
        <v>0.89324799647660658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Target_DCs</vt:lpstr>
      <vt:lpstr>Index_Weights</vt:lpstr>
      <vt:lpstr>Index_Composite</vt:lpstr>
      <vt:lpstr>Index_LMI.TPCP</vt:lpstr>
      <vt:lpstr>Index_LMI.TPUT</vt:lpstr>
      <vt:lpstr>Index_VCRPM1.USA</vt:lpstr>
      <vt:lpstr>Index_OTVI</vt:lpstr>
      <vt:lpstr>Index_OTRI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Grote</dc:creator>
  <cp:lastModifiedBy>Ryan Grote</cp:lastModifiedBy>
  <dcterms:created xsi:type="dcterms:W3CDTF">2025-05-25T00:58:40Z</dcterms:created>
  <dcterms:modified xsi:type="dcterms:W3CDTF">2025-05-27T14:34:04Z</dcterms:modified>
</cp:coreProperties>
</file>