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e\Downloads\"/>
    </mc:Choice>
  </mc:AlternateContent>
  <xr:revisionPtr revIDLastSave="0" documentId="13_ncr:1_{4E456B0F-C91D-40B9-8065-6BA55262BF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IT1" sheetId="1" r:id="rId1"/>
  </sheets>
  <definedNames>
    <definedName name="_xlnm.Print_Area" localSheetId="0">'1IT1'!$A$1:$K$92</definedName>
  </definedNames>
  <calcPr calcId="181029"/>
</workbook>
</file>

<file path=xl/calcChain.xml><?xml version="1.0" encoding="utf-8"?>
<calcChain xmlns="http://schemas.openxmlformats.org/spreadsheetml/2006/main">
  <c r="I78" i="1" l="1"/>
  <c r="I81" i="1"/>
  <c r="I82" i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9" i="1"/>
  <c r="J79" i="1" s="1"/>
  <c r="J80" i="1"/>
  <c r="J81" i="1"/>
  <c r="J82" i="1"/>
  <c r="I83" i="1"/>
  <c r="J83" i="1" s="1"/>
  <c r="I90" i="1"/>
  <c r="J90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J54" i="1" l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J62" i="1"/>
  <c r="I63" i="1"/>
  <c r="J63" i="1" s="1"/>
  <c r="J64" i="1"/>
  <c r="I53" i="1"/>
  <c r="J53" i="1" s="1"/>
  <c r="I52" i="1"/>
  <c r="J52" i="1" s="1"/>
  <c r="J51" i="1"/>
  <c r="I50" i="1"/>
  <c r="J50" i="1" s="1"/>
  <c r="J49" i="1"/>
  <c r="J48" i="1"/>
  <c r="I47" i="1"/>
  <c r="J47" i="1" s="1"/>
  <c r="I20" i="1" l="1"/>
  <c r="J20" i="1" s="1"/>
  <c r="J2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J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19" i="1"/>
  <c r="J19" i="1" s="1"/>
  <c r="I18" i="1"/>
  <c r="J18" i="1" s="1"/>
  <c r="O29" i="1" l="1"/>
  <c r="O35" i="1"/>
  <c r="O34" i="1"/>
  <c r="O32" i="1"/>
  <c r="O28" i="1"/>
  <c r="O36" i="1"/>
  <c r="O33" i="1"/>
  <c r="O30" i="1"/>
  <c r="O31" i="1"/>
</calcChain>
</file>

<file path=xl/sharedStrings.xml><?xml version="1.0" encoding="utf-8"?>
<sst xmlns="http://schemas.openxmlformats.org/spreadsheetml/2006/main" count="280" uniqueCount="256">
  <si>
    <t>ສາທາລະນະລັດ ປະຊາທິປະໄຕ ປະຊາຊົນລາວ</t>
  </si>
  <si>
    <t>ສັນຕິພາບ ເອກະລາດ ປະຊາທິປະໄຕ ເອກກະພາບ ວັດທະນາຖາວອນ</t>
  </si>
  <si>
    <t>ມະຫາວິທະຍາໄລແຫ່ງຊາດ</t>
  </si>
  <si>
    <t>ຄະນະວິສະວະກຳສາດ</t>
  </si>
  <si>
    <t>ເລກທີ:.......................................</t>
  </si>
  <si>
    <t>ວັນທີ:........................................</t>
  </si>
  <si>
    <t>ໃບລາຍງານຄະແນນ</t>
  </si>
  <si>
    <t>ຫ້ອງ:</t>
  </si>
  <si>
    <t>ພາກ:</t>
  </si>
  <si>
    <t>ປົກກະຕິ</t>
  </si>
  <si>
    <t>ຫຼັກສູດ:</t>
  </si>
  <si>
    <t>ຊື່ວິຊາ:</t>
  </si>
  <si>
    <t>ອາຈານສອນ:</t>
  </si>
  <si>
    <t>ສົກ:</t>
  </si>
  <si>
    <t>ພາກຮຽນ:</t>
  </si>
  <si>
    <t>ຊັ້ນຮຽນ:</t>
  </si>
  <si>
    <t>ຫ້ອງ 1</t>
  </si>
  <si>
    <t>ລ/ດ</t>
  </si>
  <si>
    <t>ລະຫັດນັກສຶກສາ</t>
  </si>
  <si>
    <t>ຊື່ ແລະ ນາມສະກຸນ</t>
  </si>
  <si>
    <t>ການໃຫ້ຄະແນນ</t>
  </si>
  <si>
    <t>ຂື້ນຫ້ອງ</t>
  </si>
  <si>
    <t>ກິດຈະກຳ</t>
  </si>
  <si>
    <t>ວຽກບ້ານ</t>
  </si>
  <si>
    <t>ສອບກາງພາກ</t>
  </si>
  <si>
    <t>ສອບທ້າຍພາກ</t>
  </si>
  <si>
    <t>ລວມ</t>
  </si>
  <si>
    <t>ເກຣດ</t>
  </si>
  <si>
    <t>ໝາຍເຫດ</t>
  </si>
  <si>
    <t>ພາກວິຊາວິສະວະກຳຄອມພິວເຕີ ແລະ ເຕັກໂນໂລຊີຂໍ້ມູນຂ່າວສານ</t>
  </si>
  <si>
    <t>ຈາກພາກສ່ວນ:</t>
  </si>
  <si>
    <t>ພາກວິຊາ ວິສະວະກຳຄອມພິວເຕີ</t>
  </si>
  <si>
    <t>ອາຈານປະຈຳວິຊາ</t>
  </si>
  <si>
    <t>ຫົວໜ້າພະແນກ</t>
  </si>
  <si>
    <t>A</t>
  </si>
  <si>
    <t>B+</t>
  </si>
  <si>
    <t>B</t>
  </si>
  <si>
    <t>C+</t>
  </si>
  <si>
    <t>C</t>
  </si>
  <si>
    <t>D+</t>
  </si>
  <si>
    <t>D</t>
  </si>
  <si>
    <t>F</t>
  </si>
  <si>
    <t xml:space="preserve"> &gt;</t>
  </si>
  <si>
    <t>&lt;</t>
  </si>
  <si>
    <t xml:space="preserve"> &gt;=</t>
  </si>
  <si>
    <t>ຄະແນນ</t>
  </si>
  <si>
    <t>ຕົວຢ່າງການຕັດເກຼດ</t>
  </si>
  <si>
    <t>ຫ້າມປ່ຽນແປງເລກລະຫັດນັກສຶກສາ, ຊື່-ນາມສະກຸນ, ແລະ ລຳດັບລາຍຊື່ຂອງນັກສຶກສາ</t>
  </si>
  <si>
    <t>ກໍລະນີມີນັກສຶກສາເຂົ້າມາເພີ່ມ ແລະ ບໍ່ມີໃນລາຍຊື່ ໃຫ້ອາຈານປະຈຳວິຊາເພີ່ມເລກລະຫັດ ແລະ ຊື່ນາມສະກຸນຂອງນັກສຶກສາເຂົ້າຕໍ່ທາງທ້າຍ</t>
  </si>
  <si>
    <t>ພ້ອມທັງລະບຸສາເຫດໄວ້ທີ່ປ່ອງໝາຍເຫດ ເຊັ່ນ: ຍ້າຍຫ້ອງ, ແກ້ເກຼດ, ຮຽນຄືນ ເປັນຕົ້ນ</t>
  </si>
  <si>
    <t>ອາຈານປະຈຳວິຊາສາມາດໃຫ້ຄະແນນ ແລະ ຕັດເກຼດຕາມຫຼັກວິຊາການ ແລະ ຄວາມເໝາະສົມ</t>
  </si>
  <si>
    <t>ຫຼັງຈາກ upload ໄຟລໃບຄະແນນຂື້ນ Google Drive ແລ້ວ, ອາຈານປະຈຳວິຊາຕ້ອງປຼິ້ນໃບຄະແນນອອກເພື່ອເຊັນຊື່ ແລະ ສົ່ງໃຫ້ພາກວິຊາ</t>
  </si>
  <si>
    <t>ຂໍສະແດງຄວາມເຄົາລົບນັບຖື ແລະ ຂໍຂອບໃຈອາຈານທຸກທ່ານທີ່ໃຫ້ຄວາມຮ່ວມມື</t>
  </si>
  <si>
    <t>ຈຳນວນເກຼດ</t>
  </si>
  <si>
    <t>=</t>
  </si>
  <si>
    <t>I</t>
  </si>
  <si>
    <t>******* ïïï *******</t>
  </si>
  <si>
    <t>ປີ 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</si>
  <si>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</si>
  <si>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</si>
  <si>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</si>
  <si>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</si>
  <si>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</si>
  <si>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</si>
  <si>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</si>
  <si>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</si>
  <si>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</si>
  <si>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</si>
  <si>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</si>
  <si>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</si>
  <si>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</si>
  <si>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</si>
  <si>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</si>
  <si>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</si>
  <si>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</si>
  <si>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</si>
  <si>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</si>
  <si>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</si>
  <si>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</si>
  <si>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</si>
  <si>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</si>
  <si>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</si>
  <si>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</si>
  <si>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</si>
  <si>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</si>
  <si>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</si>
  <si>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</si>
  <si>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</si>
  <si>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</si>
  <si>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</si>
  <si>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</si>
  <si>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</si>
  <si>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</si>
  <si>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</si>
  <si>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</si>
  <si>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</si>
  <si>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</si>
  <si>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</si>
  <si>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</si>
  <si>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</si>
  <si>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</si>
  <si>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</si>
  <si>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</si>
  <si>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</si>
  <si>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</si>
  <si>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</si>
  <si>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</si>
  <si>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</si>
  <si>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</si>
  <si>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</si>
  <si>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</si>
  <si>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</si>
  <si>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</si>
  <si>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</si>
  <si>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</si>
  <si>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</si>
  <si>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2023-2024</t>
  </si>
  <si>
    <t>ນາງ ປູນາ ໂສຍມີໄຊ</t>
  </si>
  <si>
    <t>ນາງ ຢາດສະຫວັນ ອິນສະຫວັນນຸວົງ</t>
  </si>
  <si>
    <t>ທ້າວ ສຸກພະໄຊ ອຸ້ຍພິລາວົງ</t>
  </si>
  <si>
    <t>ທ້າວ ແສງແກ້ວມະນີ ຍົດລືໄຊ</t>
  </si>
  <si>
    <t>ນາງ ສຸບັນຍາ ບຸນທາວົງ</t>
  </si>
  <si>
    <t>ທ້າວ ຈ່າຢີລົ່ງທ່າວ ຕົງປາວທໍ່</t>
  </si>
  <si>
    <t>ນາງ ກຸ້ງແກ້ວ ໄກຍະຫານ</t>
  </si>
  <si>
    <t>ທ້າວ ອາລຸນ ວົງວັນຄຳ</t>
  </si>
  <si>
    <t>ທ້າວ ວົງສັກ ອາດສະນາວົງ</t>
  </si>
  <si>
    <t>ນາງ ນາດຖະວົງ ກຸນລະວົງ</t>
  </si>
  <si>
    <t>ນາງ ວຽງໄຊ ຈັນທະວົງສາ</t>
  </si>
  <si>
    <t>ນາງ ວິໄລລັກ ຈັນດາຣາ</t>
  </si>
  <si>
    <t>ທ້າວ ສຸນິມິດ ຊາວົງໄຊ</t>
  </si>
  <si>
    <t>ນາງ ມີມີ່ ຊົງປະດິດ</t>
  </si>
  <si>
    <t>ນາງ ນິນ່າ ສິນປະສິດ</t>
  </si>
  <si>
    <t>ນາງ ວາຍຸລາ ແກ້ວວິຈິດ</t>
  </si>
  <si>
    <t>ນາງ ລັດດາລາ ຂັນອາສາ</t>
  </si>
  <si>
    <t>ທ້າວ ພົງປະເສີດ ເພັດວໍລະສັກ</t>
  </si>
  <si>
    <t>ນາງ ນິລັນດາ ພົມດວງສີ</t>
  </si>
  <si>
    <t>ທ້າວ ອານຸພາບ ວັນນະວົງ</t>
  </si>
  <si>
    <t>ນາງ ຫຼ້ານ້ອຍ ນຽມທີສອນ</t>
  </si>
  <si>
    <t>ທ້າວ ທະວີສັກ ສຸລິຍະລາດ</t>
  </si>
  <si>
    <t>ທ້າວ ອຸດົມເດດ ວົງໄຊ</t>
  </si>
  <si>
    <t>ນາງ ອາລິດສາ ວົງໂພທອງ</t>
  </si>
  <si>
    <t>ທ້າວ ໂສພາ ສໍພາບມີໄຊ</t>
  </si>
  <si>
    <t>ນາງ ຫົງຄຳ ພິມມະສອນ</t>
  </si>
  <si>
    <t>ທ້າວ ຈັນທະໜອມ ແສງດາພອນ</t>
  </si>
  <si>
    <t>ທ້າວ ສອນເພັດ ພຽນທະໜອມ</t>
  </si>
  <si>
    <t>ທ້າວ ໂອເອ ເພັດວິໄຊ</t>
  </si>
  <si>
    <t>ທ້າວ ຈີ່ເມັ່ງລໍ່ ກາເຢ</t>
  </si>
  <si>
    <t>ທ້າວ ສີລິສັກ ເຄນອາສາ</t>
  </si>
  <si>
    <t>ທ້າວ ເທວະລາດ ທອງເພັງ</t>
  </si>
  <si>
    <t>ທ້າວ ກໍລະກົດ ຄຳບຸນຈວງ</t>
  </si>
  <si>
    <t>ນາງ ມີນ້າ ພອນວິໄລ</t>
  </si>
  <si>
    <t>ທ້າວ ວິສະວະກອນ ໄຊຍະແສງ</t>
  </si>
  <si>
    <t>ນາງ ທິດາ ສຸກຄຳມູນ</t>
  </si>
  <si>
    <t>ນາງ ເບົ່າເຍຍເຮີ ຢາເຢຍ</t>
  </si>
  <si>
    <t>ທ້າວ ກຽງສັກ ໂຄດປະທິບ</t>
  </si>
  <si>
    <t>ທ້າວ ທິລະເມດ ແກ້ວຊຸມພູ</t>
  </si>
  <si>
    <t>ທ້າວ ເກັ່ງ ທໍ່</t>
  </si>
  <si>
    <t>ທ້າວ ສາຍຟ້າ ລັດຖະເຮົ້າ</t>
  </si>
  <si>
    <t>ທ້າວ ຈອນນີ້ ຈັນສຸລິຍະສິດ</t>
  </si>
  <si>
    <t>ທ້າວ ເພັດສິຣິກັນຍາ ທອງຄຳ</t>
  </si>
  <si>
    <t>ທ້າວ ຕາວັນສາຍ ຈັນທະວົງ</t>
  </si>
  <si>
    <t>ທ້າວ ອະພິສິດ ນໍຣະສິລປ໌</t>
  </si>
  <si>
    <t>ທ້າວ ພູເບກ ຫຼວງລາດ</t>
  </si>
  <si>
    <t>ນາງ ວິນັດດາ ພັນອານົນ</t>
  </si>
  <si>
    <t>ທ້າວ ແກ້ວພິລາວັນ ມົງຄົນວິໄລ</t>
  </si>
  <si>
    <t>225N0101/23</t>
  </si>
  <si>
    <t>225N0102/23</t>
  </si>
  <si>
    <t>225N0103/23</t>
  </si>
  <si>
    <t>225N0104/23</t>
  </si>
  <si>
    <t>225N0105/23</t>
  </si>
  <si>
    <t>225N0106/23</t>
  </si>
  <si>
    <t>225N0107/23</t>
  </si>
  <si>
    <t>225N0108/23</t>
  </si>
  <si>
    <t>225N0109/23</t>
  </si>
  <si>
    <t>225N0110/23</t>
  </si>
  <si>
    <t>225N0111/23</t>
  </si>
  <si>
    <t>225N0112/23</t>
  </si>
  <si>
    <t>225N0113/23</t>
  </si>
  <si>
    <t>225N0114/23</t>
  </si>
  <si>
    <t>225N0115/23</t>
  </si>
  <si>
    <t>225N0116/23</t>
  </si>
  <si>
    <t>225N0117/23</t>
  </si>
  <si>
    <t>225N0118/23</t>
  </si>
  <si>
    <t>225N0119/23</t>
  </si>
  <si>
    <t>225N0120/23</t>
  </si>
  <si>
    <t>225N0121/23</t>
  </si>
  <si>
    <t>225N0122/23</t>
  </si>
  <si>
    <t>225N0123/23</t>
  </si>
  <si>
    <t>225N0124/23</t>
  </si>
  <si>
    <t>225N0125/23</t>
  </si>
  <si>
    <t>225N0126/23</t>
  </si>
  <si>
    <t>225N0127/23</t>
  </si>
  <si>
    <t>225N0128/23</t>
  </si>
  <si>
    <t>225N0129/23</t>
  </si>
  <si>
    <t>225N0130/23</t>
  </si>
  <si>
    <t>225N0131/23</t>
  </si>
  <si>
    <t>225N0132/23</t>
  </si>
  <si>
    <t>225N0133/23</t>
  </si>
  <si>
    <t>225N0134/23</t>
  </si>
  <si>
    <t>225N0135/23</t>
  </si>
  <si>
    <t>225N0136/23</t>
  </si>
  <si>
    <t>225N0137/23</t>
  </si>
  <si>
    <t>225N0138/23</t>
  </si>
  <si>
    <t>225N0139/23</t>
  </si>
  <si>
    <t>225N0140/23</t>
  </si>
  <si>
    <t>225N0141/23</t>
  </si>
  <si>
    <t>225N0142/23</t>
  </si>
  <si>
    <t>225N0143/23</t>
  </si>
  <si>
    <t>225N0144/23</t>
  </si>
  <si>
    <t>225N0145/23</t>
  </si>
  <si>
    <t>225N0146/23</t>
  </si>
  <si>
    <t>225N0147/23</t>
  </si>
  <si>
    <t>225N0148/23</t>
  </si>
  <si>
    <t>ທ້າວ ພັນທະວີ ສູນດາລາ</t>
  </si>
  <si>
    <t>ທ້າວ ປໍ່ຈ່າ ນ້າວເລົ່າ</t>
  </si>
  <si>
    <t>ທ້າວ ວໍລະເວດ ວໍຣະບຸດ</t>
  </si>
  <si>
    <t>225Q0017/23</t>
  </si>
  <si>
    <t>225Q0018/23</t>
  </si>
  <si>
    <t>225Q0019/23</t>
  </si>
  <si>
    <t>ໄອທີ</t>
  </si>
  <si>
    <t>225Q0023/23</t>
  </si>
  <si>
    <t>ທ້າວ ບຸນມີ ຢ່າງ</t>
  </si>
  <si>
    <t>ທ້າວ ພະໄຊ ສຸວັນນະວົງ</t>
  </si>
  <si>
    <t>ທ້າວ ບຸຸນທະນົງສັກ ສຸພົນ</t>
  </si>
  <si>
    <t>ນາງ ສຸາຍຝົນ ຄຳທອງ</t>
  </si>
  <si>
    <t>ນາງ ພອນທິດາ ຫຼວງອາມາດ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</si>
  <si>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</si>
  <si>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</si>
  <si>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</si>
  <si>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</si>
  <si>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</si>
  <si>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</si>
  <si>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</si>
  <si>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</si>
  <si>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</si>
  <si>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ທ້າວ ເພັດພະໄທ ພົມພັກດີ</t>
  </si>
  <si>
    <t>ນາງ ສຸດາລັກ ຫອມມະນີເພັດ</t>
  </si>
  <si>
    <t>ນາງ ນິດຕາ ສີຕະວົງ</t>
  </si>
  <si>
    <t>ທ້າວ ມືລອງ ເຈ້ເປາະ</t>
  </si>
  <si>
    <t>ນາງ ອິນທະພອນ ຕະກຸນສັກ</t>
  </si>
  <si>
    <t>ນາງ ອາມິຕາ ລາດສະວົງ</t>
  </si>
  <si>
    <t>ນາງ ຖານິຕາ ສິລິພົງພັນ</t>
  </si>
  <si>
    <t>ທ້າວ ພຸດທະສັັກ ແສນທະວີສຸກ</t>
  </si>
  <si>
    <t>ທ້າວ ທະນາໄຊ ກອງປະເສີດ</t>
  </si>
  <si>
    <t>ທ້າວ ອະນຸສອນ ແສງຄຳສິງ</t>
  </si>
  <si>
    <t>ທ້າວ ສົມສະໜຸກ ມີໄຊ</t>
  </si>
  <si>
    <t>ທ້າວ ສົມສະໄຫວ ບຸບຜາວົງ</t>
  </si>
  <si>
    <t>68</t>
  </si>
  <si>
    <t>69</t>
  </si>
  <si>
    <t>71</t>
  </si>
  <si>
    <t>72</t>
  </si>
  <si>
    <t>73</t>
  </si>
  <si>
    <t>ທ້າວ ພຸດທະສັກ ວົງພັກດີ</t>
  </si>
  <si>
    <t>ພື້ນຖານຄອມພິວເຕີ-ໄອທີ………………………………</t>
  </si>
  <si>
    <t>ສອນ ສີດາວັນ………………………………</t>
  </si>
  <si>
    <t>ຄອມພີວເຕີ້ ແລະ ເຕັກໂນໂລຊີຂໍ້ມູນຂ່າວສານ………………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</si>
</sst>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Phetsarath OT"/>
    </font>
    <font>
      <sz val="11"/>
      <color theme="1"/>
      <name val="Phetsarath OT"/>
    </font>
    <font>
      <sz val="10"/>
      <color theme="1"/>
      <name val="Phetsarath OT"/>
    </font>
    <font>
      <b/>
      <sz val="16"/>
      <color theme="1"/>
      <name val="Phetsarath OT"/>
    </font>
    <font>
      <b/>
      <sz val="11"/>
      <color theme="1"/>
      <name val="Phetsarath OT"/>
    </font>
    <font>
      <b/>
      <sz val="10"/>
      <color theme="1"/>
      <name val="Phetsarath OT"/>
    </font>
    <font>
      <sz val="12"/>
      <name val="Phetsarath OT"/>
    </font>
    <font>
      <sz val="11"/>
      <color theme="1"/>
      <name val="Saysettha OT"/>
      <family val="2"/>
    </font>
    <font>
      <sz val="11"/>
      <color theme="1"/>
      <name val="Noto Sans La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49" fontId="9" fillId="0" borderId="3" xfId="0" quotePrefix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justify" vertical="center"/>
    </xf>
    <xf numFmtId="0" fontId="3" fillId="2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0" fillId="2" borderId="0" xfId="0" applyFont="1" applyFill="1"/>
  </cellXfs>
  <cellStyles count="2">
    <cellStyle name="Normal" xfId="0" builtinId="0"/>
    <cellStyle name="Normal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304801</xdr:colOff>
      <xdr:row>0</xdr:row>
      <xdr:rowOff>57150</xdr:rowOff>
    </xdr:from>
    <xdr:to>
      <xdr:col>5</xdr:col>
      <xdr:colOff>354582</xdr:colOff>
      <xdr:row>2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4892" y="57150"/>
          <a:ext cx="619890" cy="471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O99"/>
  <sheetViews>
    <sheetView tabSelected="1" topLeftCell="A22" zoomScale="70" zoomScaleNormal="70" workbookViewId="0">
      <selection activeCell="Q16" sqref="Q16"/>
    </sheetView>
  </sheetViews>
  <sheetFormatPr defaultColWidth="9" defaultRowHeight="17.5"/>
  <cols>
    <col min="1" max="1" width="4" style="1" customWidth="1"/>
    <col min="2" max="2" width="12.90625" style="1" customWidth="1"/>
    <col min="3" max="3" width="26.08984375" style="1" bestFit="1" customWidth="1"/>
    <col min="4" max="4" width="6.6328125" style="1" customWidth="1"/>
    <col min="5" max="5" width="7.453125" style="1" bestFit="1" customWidth="1"/>
    <col min="6" max="6" width="7.90625" style="1" bestFit="1" customWidth="1"/>
    <col min="7" max="7" width="11.36328125" style="1" bestFit="1" customWidth="1"/>
    <col min="8" max="8" width="11.453125" style="1" customWidth="1"/>
    <col min="9" max="9" width="6.6328125" style="2" customWidth="1"/>
    <col min="10" max="12" width="9" style="1"/>
    <col min="13" max="13" width="5" style="1" customWidth="1"/>
    <col min="14" max="14" width="3.08984375" style="2" customWidth="1"/>
    <col min="15" max="15" width="6.90625" style="3" customWidth="1"/>
    <col min="16" max="16384" width="9" style="1"/>
  </cols>
  <sheetData>
    <row r="4" spans="1:15">
      <c r="A4" s="20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5">
      <c r="A5" s="20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5">
      <c r="A6" s="19" t="s">
        <v>56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5">
      <c r="A7" s="4" t="s">
        <v>2</v>
      </c>
    </row>
    <row r="8" spans="1:15">
      <c r="A8" s="4" t="s">
        <v>3</v>
      </c>
      <c r="I8" s="4" t="s">
        <v>4</v>
      </c>
    </row>
    <row r="9" spans="1:15">
      <c r="A9" s="4" t="s">
        <v>29</v>
      </c>
      <c r="I9" s="4" t="s">
        <v>5</v>
      </c>
    </row>
    <row r="10" spans="1:15" ht="27" customHeight="1">
      <c r="A10" s="23" t="s">
        <v>6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2" spans="1:15" ht="20.5">
      <c r="A12" s="5" t="s">
        <v>11</v>
      </c>
      <c r="C12" s="24" t="s">
        <v>253</v>
      </c>
      <c r="G12" s="1" t="s">
        <v>8</v>
      </c>
      <c r="H12" s="5" t="s">
        <v>9</v>
      </c>
      <c r="I12" s="3" t="s">
        <v>10</v>
      </c>
      <c r="J12" s="5" t="s">
        <v>219</v>
      </c>
    </row>
    <row r="13" spans="1:15">
      <c r="A13" s="5" t="s">
        <v>12</v>
      </c>
      <c r="C13" s="1" t="s">
        <v>254</v>
      </c>
      <c r="G13" s="1" t="s">
        <v>15</v>
      </c>
      <c r="H13" s="5" t="s">
        <v>57</v>
      </c>
      <c r="I13" s="3" t="s">
        <v>7</v>
      </c>
      <c r="J13" s="5" t="s">
        <v>16</v>
      </c>
    </row>
    <row r="14" spans="1:15">
      <c r="A14" s="5" t="s">
        <v>30</v>
      </c>
      <c r="C14" s="5" t="s">
        <v>255</v>
      </c>
      <c r="G14" s="1" t="s">
        <v>14</v>
      </c>
      <c r="H14" s="6">
        <v>1</v>
      </c>
      <c r="I14" s="3" t="s">
        <v>13</v>
      </c>
      <c r="J14" s="7" t="s">
        <v>116</v>
      </c>
    </row>
    <row r="15" spans="1:15">
      <c r="H15" s="6"/>
      <c r="J15" s="7"/>
      <c r="N15" s="1"/>
      <c r="O15" s="1"/>
    </row>
    <row r="16" spans="1:15" ht="27" customHeight="1">
      <c r="A16" s="22" t="s">
        <v>17</v>
      </c>
      <c r="B16" s="22" t="s">
        <v>18</v>
      </c>
      <c r="C16" s="22" t="s">
        <v>19</v>
      </c>
      <c r="D16" s="21" t="s">
        <v>20</v>
      </c>
      <c r="E16" s="21"/>
      <c r="F16" s="21"/>
      <c r="G16" s="21"/>
      <c r="H16" s="21"/>
      <c r="I16" s="21"/>
      <c r="J16" s="21"/>
      <c r="K16" s="22" t="s">
        <v>28</v>
      </c>
      <c r="M16" s="1" t="s">
        <v>46</v>
      </c>
    </row>
    <row r="17" spans="1:15">
      <c r="A17" s="22"/>
      <c r="B17" s="22"/>
      <c r="C17" s="22"/>
      <c r="D17" s="8" t="s">
        <v>21</v>
      </c>
      <c r="E17" s="8" t="s">
        <v>23</v>
      </c>
      <c r="F17" s="8" t="s">
        <v>22</v>
      </c>
      <c r="G17" s="9" t="s">
        <v>24</v>
      </c>
      <c r="H17" s="9" t="s">
        <v>25</v>
      </c>
      <c r="I17" s="8" t="s">
        <v>26</v>
      </c>
      <c r="J17" s="8" t="s">
        <v>27</v>
      </c>
      <c r="K17" s="22"/>
      <c r="M17" s="9" t="s">
        <v>27</v>
      </c>
      <c r="N17" s="8"/>
      <c r="O17" s="10" t="s">
        <v>45</v>
      </c>
    </row>
    <row r="18" spans="1:15" ht="22.5" customHeight="1">
      <c r="A18" s="15" t="s">
        <v>58</v>
      </c>
      <c r="B18" s="17" t="s">
        <v>165</v>
      </c>
      <c r="C18" s="18" t="s">
        <v>117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f>SUM(D18:H18)</f>
        <v>0</v>
      </c>
      <c r="J18" s="8" t="str">
        <f t="shared" ref="J18" si="0">IF(I18&gt;85,"A",IF(I18&gt;80,"B+",IF(I18&gt;75,"B",IF(I18&gt;70,"C+",IF(I18&gt;60,"C",IF(I18&gt;50,"D+",IF(I18&gt;=40,"D",IF(I18&gt;0,"F",IF(I18=0,"I")))))))))</f>
        <v>I</v>
      </c>
      <c r="K18" s="8"/>
      <c r="M18" s="8" t="s">
        <v>34</v>
      </c>
      <c r="N18" s="8" t="s">
        <v>42</v>
      </c>
      <c r="O18" s="8">
        <v>85</v>
      </c>
    </row>
    <row r="19" spans="1:15" ht="22.5" customHeight="1">
      <c r="A19" s="15" t="s">
        <v>59</v>
      </c>
      <c r="B19" s="17" t="s">
        <v>166</v>
      </c>
      <c r="C19" s="14" t="s">
        <v>118</v>
      </c>
      <c r="D19" s="8">
        <v>15</v>
      </c>
      <c r="E19" s="8">
        <v>14</v>
      </c>
      <c r="F19" s="8">
        <v>9</v>
      </c>
      <c r="G19" s="8">
        <v>23</v>
      </c>
      <c r="H19" s="8">
        <v>33</v>
      </c>
      <c r="I19" s="8">
        <f t="shared" ref="I19:I20" si="1">SUM(D19:H19)</f>
        <v>94</v>
      </c>
      <c r="J19" s="8" t="str">
        <f t="shared" ref="J19:J20" si="2">IF(I19&gt;85,"A",IF(I19&gt;80,"B+",IF(I19&gt;75,"B",IF(I19&gt;70,"C+",IF(I19&gt;60,"C",IF(I19&gt;50,"D+",IF(I19&gt;=40,"D",IF(I19&gt;0,"F",IF(I19=0,"I")))))))))</f>
        <v>A</v>
      </c>
      <c r="K19" s="8"/>
      <c r="M19" s="8" t="s">
        <v>35</v>
      </c>
      <c r="N19" s="8" t="s">
        <v>42</v>
      </c>
      <c r="O19" s="8">
        <v>80</v>
      </c>
    </row>
    <row r="20" spans="1:15" ht="22.5" customHeight="1">
      <c r="A20" s="15" t="s">
        <v>60</v>
      </c>
      <c r="B20" s="17" t="s">
        <v>167</v>
      </c>
      <c r="C20" s="18" t="s">
        <v>119</v>
      </c>
      <c r="D20" s="8">
        <v>12</v>
      </c>
      <c r="E20" s="8">
        <v>11</v>
      </c>
      <c r="F20" s="8">
        <v>7</v>
      </c>
      <c r="G20" s="8">
        <v>19</v>
      </c>
      <c r="H20" s="8">
        <v>28</v>
      </c>
      <c r="I20" s="8">
        <f t="shared" si="1"/>
        <v>77</v>
      </c>
      <c r="J20" s="8" t="str">
        <f t="shared" si="2"/>
        <v>B</v>
      </c>
      <c r="K20" s="8"/>
      <c r="M20" s="8" t="s">
        <v>36</v>
      </c>
      <c r="N20" s="8" t="s">
        <v>42</v>
      </c>
      <c r="O20" s="8">
        <v>75</v>
      </c>
    </row>
    <row r="21" spans="1:15" ht="22.5" customHeight="1">
      <c r="A21" s="15" t="s">
        <v>61</v>
      </c>
      <c r="B21" s="17" t="s">
        <v>168</v>
      </c>
      <c r="C21" s="18" t="s">
        <v>120</v>
      </c>
      <c r="D21" s="8">
        <v>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 t="str">
        <f t="shared" ref="J21:J46" si="3">IF(I21&gt;85,"A",IF(I21&gt;80,"B+",IF(I21&gt;75,"B",IF(I21&gt;70,"C+",IF(I21&gt;60,"C",IF(I21&gt;50,"D+",IF(I21&gt;=40,"D",IF(I21&gt;0,"F",IF(I21=0,"I")))))))))</f>
        <v>I</v>
      </c>
      <c r="K21" s="8"/>
      <c r="M21" s="8" t="s">
        <v>37</v>
      </c>
      <c r="N21" s="8" t="s">
        <v>42</v>
      </c>
      <c r="O21" s="8">
        <v>70</v>
      </c>
    </row>
    <row r="22" spans="1:15" ht="22.5" customHeight="1">
      <c r="A22" s="15" t="s">
        <v>62</v>
      </c>
      <c r="B22" s="17" t="s">
        <v>169</v>
      </c>
      <c r="C22" s="18" t="s">
        <v>121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f t="shared" ref="I22:I46" si="4">SUM(D22:H22)</f>
        <v>0</v>
      </c>
      <c r="J22" s="8" t="str">
        <f t="shared" si="3"/>
        <v>I</v>
      </c>
      <c r="K22" s="8"/>
      <c r="M22" s="8" t="s">
        <v>38</v>
      </c>
      <c r="N22" s="8" t="s">
        <v>42</v>
      </c>
      <c r="O22" s="8">
        <v>60</v>
      </c>
    </row>
    <row r="23" spans="1:15" ht="22.5" customHeight="1">
      <c r="A23" s="15" t="s">
        <v>63</v>
      </c>
      <c r="B23" s="17" t="s">
        <v>170</v>
      </c>
      <c r="C23" s="14" t="s">
        <v>122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f t="shared" si="4"/>
        <v>0</v>
      </c>
      <c r="J23" s="8" t="str">
        <f t="shared" si="3"/>
        <v>I</v>
      </c>
      <c r="K23" s="8"/>
      <c r="M23" s="8" t="s">
        <v>39</v>
      </c>
      <c r="N23" s="8" t="s">
        <v>42</v>
      </c>
      <c r="O23" s="8">
        <v>50</v>
      </c>
    </row>
    <row r="24" spans="1:15" ht="22.5" customHeight="1">
      <c r="A24" s="15" t="s">
        <v>64</v>
      </c>
      <c r="B24" s="17" t="s">
        <v>171</v>
      </c>
      <c r="C24" s="18" t="s">
        <v>123</v>
      </c>
      <c r="D24" s="8">
        <v>14</v>
      </c>
      <c r="E24" s="8">
        <v>13</v>
      </c>
      <c r="F24" s="8">
        <v>8</v>
      </c>
      <c r="G24" s="11">
        <v>22</v>
      </c>
      <c r="H24" s="13">
        <v>33</v>
      </c>
      <c r="I24" s="8">
        <f t="shared" si="4"/>
        <v>90</v>
      </c>
      <c r="J24" s="8" t="str">
        <f t="shared" si="3"/>
        <v>A</v>
      </c>
      <c r="K24" s="8"/>
      <c r="M24" s="8" t="s">
        <v>40</v>
      </c>
      <c r="N24" s="8" t="s">
        <v>44</v>
      </c>
      <c r="O24" s="8">
        <v>40</v>
      </c>
    </row>
    <row r="25" spans="1:15" ht="22.5" customHeight="1">
      <c r="A25" s="15" t="s">
        <v>65</v>
      </c>
      <c r="B25" s="17" t="s">
        <v>172</v>
      </c>
      <c r="C25" s="18" t="s">
        <v>124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f t="shared" si="4"/>
        <v>0</v>
      </c>
      <c r="J25" s="8" t="str">
        <f t="shared" si="3"/>
        <v>I</v>
      </c>
      <c r="K25" s="8"/>
      <c r="M25" s="8" t="s">
        <v>41</v>
      </c>
      <c r="N25" s="8" t="s">
        <v>43</v>
      </c>
      <c r="O25" s="8">
        <v>40</v>
      </c>
    </row>
    <row r="26" spans="1:15" ht="22.5" customHeight="1">
      <c r="A26" s="15" t="s">
        <v>66</v>
      </c>
      <c r="B26" s="17" t="s">
        <v>173</v>
      </c>
      <c r="C26" s="14" t="s">
        <v>125</v>
      </c>
      <c r="D26" s="8">
        <v>14</v>
      </c>
      <c r="E26" s="8">
        <v>13</v>
      </c>
      <c r="F26" s="8">
        <v>8</v>
      </c>
      <c r="G26" s="11">
        <v>23</v>
      </c>
      <c r="H26" s="13">
        <v>31</v>
      </c>
      <c r="I26" s="8">
        <f t="shared" si="4"/>
        <v>89</v>
      </c>
      <c r="J26" s="8" t="str">
        <f t="shared" si="3"/>
        <v>A</v>
      </c>
      <c r="K26" s="8"/>
    </row>
    <row r="27" spans="1:15" ht="22.5" customHeight="1">
      <c r="A27" s="15" t="s">
        <v>67</v>
      </c>
      <c r="B27" s="17" t="s">
        <v>174</v>
      </c>
      <c r="C27" s="18" t="s">
        <v>126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f t="shared" si="4"/>
        <v>0</v>
      </c>
      <c r="J27" s="8" t="str">
        <f t="shared" si="3"/>
        <v>I</v>
      </c>
      <c r="K27" s="8"/>
      <c r="M27" s="1" t="s">
        <v>53</v>
      </c>
    </row>
    <row r="28" spans="1:15" ht="22.5" customHeight="1">
      <c r="A28" s="15" t="s">
        <v>68</v>
      </c>
      <c r="B28" s="17" t="s">
        <v>175</v>
      </c>
      <c r="C28" s="18" t="s">
        <v>127</v>
      </c>
      <c r="D28" s="8">
        <v>1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 t="str">
        <f t="shared" si="3"/>
        <v>I</v>
      </c>
      <c r="K28" s="8"/>
      <c r="M28" s="8" t="s">
        <v>34</v>
      </c>
      <c r="N28" s="8" t="s">
        <v>54</v>
      </c>
      <c r="O28" s="8">
        <f>COUNTIF(J18:J83, "A")</f>
        <v>27</v>
      </c>
    </row>
    <row r="29" spans="1:15" ht="22.5" customHeight="1">
      <c r="A29" s="15" t="s">
        <v>69</v>
      </c>
      <c r="B29" s="17" t="s">
        <v>176</v>
      </c>
      <c r="C29" s="18" t="s">
        <v>128</v>
      </c>
      <c r="D29" s="8">
        <v>15</v>
      </c>
      <c r="E29" s="8">
        <v>13</v>
      </c>
      <c r="F29" s="8">
        <v>8</v>
      </c>
      <c r="G29" s="11">
        <v>23</v>
      </c>
      <c r="H29" s="13">
        <v>32</v>
      </c>
      <c r="I29" s="8">
        <f t="shared" si="4"/>
        <v>91</v>
      </c>
      <c r="J29" s="8" t="str">
        <f t="shared" si="3"/>
        <v>A</v>
      </c>
      <c r="K29" s="8"/>
      <c r="M29" s="8" t="s">
        <v>35</v>
      </c>
      <c r="N29" s="8" t="s">
        <v>54</v>
      </c>
      <c r="O29" s="8">
        <f>COUNTIF(J18:J83, "B+")</f>
        <v>9</v>
      </c>
    </row>
    <row r="30" spans="1:15" ht="22.5" customHeight="1">
      <c r="A30" s="15" t="s">
        <v>70</v>
      </c>
      <c r="B30" s="17" t="s">
        <v>177</v>
      </c>
      <c r="C30" s="18" t="s">
        <v>129</v>
      </c>
      <c r="D30" s="8">
        <v>14</v>
      </c>
      <c r="E30" s="8">
        <v>12</v>
      </c>
      <c r="F30" s="8">
        <v>8</v>
      </c>
      <c r="G30" s="8">
        <v>22</v>
      </c>
      <c r="H30" s="8">
        <v>31</v>
      </c>
      <c r="I30" s="8">
        <f t="shared" si="4"/>
        <v>87</v>
      </c>
      <c r="J30" s="8" t="str">
        <f t="shared" si="3"/>
        <v>A</v>
      </c>
      <c r="K30" s="8"/>
      <c r="M30" s="8" t="s">
        <v>36</v>
      </c>
      <c r="N30" s="8" t="s">
        <v>54</v>
      </c>
      <c r="O30" s="8">
        <f>COUNTIF(J18:J83, "B")</f>
        <v>4</v>
      </c>
    </row>
    <row r="31" spans="1:15" ht="22.5" customHeight="1">
      <c r="A31" s="15" t="s">
        <v>71</v>
      </c>
      <c r="B31" s="17" t="s">
        <v>178</v>
      </c>
      <c r="C31" s="18" t="s">
        <v>130</v>
      </c>
      <c r="D31" s="8">
        <v>14</v>
      </c>
      <c r="E31" s="8">
        <v>13</v>
      </c>
      <c r="F31" s="8">
        <v>8</v>
      </c>
      <c r="G31" s="11">
        <v>21</v>
      </c>
      <c r="H31" s="13">
        <v>30</v>
      </c>
      <c r="I31" s="8">
        <f t="shared" si="4"/>
        <v>86</v>
      </c>
      <c r="J31" s="8" t="str">
        <f t="shared" si="3"/>
        <v>A</v>
      </c>
      <c r="K31" s="8"/>
      <c r="M31" s="8" t="s">
        <v>37</v>
      </c>
      <c r="N31" s="8" t="s">
        <v>54</v>
      </c>
      <c r="O31" s="8">
        <f>COUNTIF(J18:J83, "C+")</f>
        <v>1</v>
      </c>
    </row>
    <row r="32" spans="1:15" ht="22.5" customHeight="1">
      <c r="A32" s="15" t="s">
        <v>72</v>
      </c>
      <c r="B32" s="17" t="s">
        <v>179</v>
      </c>
      <c r="C32" s="14" t="s">
        <v>131</v>
      </c>
      <c r="D32" s="8">
        <v>14</v>
      </c>
      <c r="E32" s="8">
        <v>13</v>
      </c>
      <c r="F32" s="8">
        <v>8</v>
      </c>
      <c r="G32" s="8">
        <v>22</v>
      </c>
      <c r="H32" s="8">
        <v>29</v>
      </c>
      <c r="I32" s="8">
        <f t="shared" si="4"/>
        <v>86</v>
      </c>
      <c r="J32" s="8" t="str">
        <f t="shared" si="3"/>
        <v>A</v>
      </c>
      <c r="K32" s="8"/>
      <c r="M32" s="8" t="s">
        <v>38</v>
      </c>
      <c r="N32" s="8" t="s">
        <v>54</v>
      </c>
      <c r="O32" s="8">
        <f>COUNTIF(J18:J83, "C")</f>
        <v>1</v>
      </c>
    </row>
    <row r="33" spans="1:15" ht="22.5" customHeight="1">
      <c r="A33" s="15" t="s">
        <v>73</v>
      </c>
      <c r="B33" s="17" t="s">
        <v>180</v>
      </c>
      <c r="C33" s="18" t="s">
        <v>132</v>
      </c>
      <c r="D33" s="8">
        <v>13</v>
      </c>
      <c r="E33" s="8">
        <v>12</v>
      </c>
      <c r="F33" s="8">
        <v>8</v>
      </c>
      <c r="G33" s="11">
        <v>22</v>
      </c>
      <c r="H33" s="13">
        <v>31</v>
      </c>
      <c r="I33" s="8">
        <f t="shared" si="4"/>
        <v>86</v>
      </c>
      <c r="J33" s="8" t="str">
        <f t="shared" si="3"/>
        <v>A</v>
      </c>
      <c r="K33" s="8"/>
      <c r="M33" s="8" t="s">
        <v>39</v>
      </c>
      <c r="N33" s="8" t="s">
        <v>54</v>
      </c>
      <c r="O33" s="8">
        <f>COUNTIF(J18:J83, "D+")</f>
        <v>0</v>
      </c>
    </row>
    <row r="34" spans="1:15" ht="22.5" customHeight="1">
      <c r="A34" s="15" t="s">
        <v>74</v>
      </c>
      <c r="B34" s="17" t="s">
        <v>181</v>
      </c>
      <c r="C34" s="14" t="s">
        <v>133</v>
      </c>
      <c r="D34" s="8">
        <v>15</v>
      </c>
      <c r="E34" s="8">
        <v>13</v>
      </c>
      <c r="F34" s="8">
        <v>9</v>
      </c>
      <c r="G34" s="11">
        <v>23</v>
      </c>
      <c r="H34" s="13">
        <v>32</v>
      </c>
      <c r="I34" s="8">
        <f t="shared" si="4"/>
        <v>92</v>
      </c>
      <c r="J34" s="8" t="str">
        <f t="shared" si="3"/>
        <v>A</v>
      </c>
      <c r="K34" s="8"/>
      <c r="M34" s="8" t="s">
        <v>40</v>
      </c>
      <c r="N34" s="8" t="s">
        <v>54</v>
      </c>
      <c r="O34" s="8">
        <f>COUNTIF(J18:J83, "D")</f>
        <v>0</v>
      </c>
    </row>
    <row r="35" spans="1:15" ht="22.5" customHeight="1">
      <c r="A35" s="15" t="s">
        <v>75</v>
      </c>
      <c r="B35" s="17" t="s">
        <v>182</v>
      </c>
      <c r="C35" s="18" t="s">
        <v>134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f t="shared" si="4"/>
        <v>0</v>
      </c>
      <c r="J35" s="8" t="str">
        <f t="shared" si="3"/>
        <v>I</v>
      </c>
      <c r="K35" s="8"/>
      <c r="M35" s="8" t="s">
        <v>41</v>
      </c>
      <c r="N35" s="8" t="s">
        <v>54</v>
      </c>
      <c r="O35" s="8">
        <f>COUNTIF(J18:J83, "F")</f>
        <v>0</v>
      </c>
    </row>
    <row r="36" spans="1:15" ht="22.5" customHeight="1">
      <c r="A36" s="15" t="s">
        <v>76</v>
      </c>
      <c r="B36" s="17" t="s">
        <v>183</v>
      </c>
      <c r="C36" s="18" t="s">
        <v>135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f t="shared" si="4"/>
        <v>0</v>
      </c>
      <c r="J36" s="8" t="str">
        <f t="shared" si="3"/>
        <v>I</v>
      </c>
      <c r="K36" s="8"/>
      <c r="M36" s="8" t="s">
        <v>55</v>
      </c>
      <c r="N36" s="8" t="s">
        <v>54</v>
      </c>
      <c r="O36" s="8">
        <f>COUNTIF(J19:J90, "I")</f>
        <v>25</v>
      </c>
    </row>
    <row r="37" spans="1:15" ht="22.5" customHeight="1">
      <c r="A37" s="15" t="s">
        <v>77</v>
      </c>
      <c r="B37" s="17" t="s">
        <v>184</v>
      </c>
      <c r="C37" s="18" t="s">
        <v>136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f t="shared" si="4"/>
        <v>0</v>
      </c>
      <c r="J37" s="8" t="str">
        <f t="shared" si="3"/>
        <v>I</v>
      </c>
      <c r="K37" s="8"/>
    </row>
    <row r="38" spans="1:15" ht="22.5" customHeight="1">
      <c r="A38" s="15" t="s">
        <v>78</v>
      </c>
      <c r="B38" s="17" t="s">
        <v>185</v>
      </c>
      <c r="C38" s="18" t="s">
        <v>137</v>
      </c>
      <c r="D38" s="8">
        <v>15</v>
      </c>
      <c r="E38" s="8">
        <v>12</v>
      </c>
      <c r="F38" s="8">
        <v>8</v>
      </c>
      <c r="G38" s="8">
        <v>22</v>
      </c>
      <c r="H38" s="8">
        <v>32</v>
      </c>
      <c r="I38" s="8">
        <f t="shared" si="4"/>
        <v>89</v>
      </c>
      <c r="J38" s="8" t="str">
        <f t="shared" si="3"/>
        <v>A</v>
      </c>
      <c r="K38" s="8"/>
    </row>
    <row r="39" spans="1:15" ht="22.5" customHeight="1">
      <c r="A39" s="15" t="s">
        <v>79</v>
      </c>
      <c r="B39" s="17" t="s">
        <v>186</v>
      </c>
      <c r="C39" s="18" t="s">
        <v>138</v>
      </c>
      <c r="D39" s="8">
        <v>15</v>
      </c>
      <c r="E39" s="8">
        <v>13</v>
      </c>
      <c r="F39" s="8">
        <v>9</v>
      </c>
      <c r="G39" s="8">
        <v>23</v>
      </c>
      <c r="H39" s="8">
        <v>33</v>
      </c>
      <c r="I39" s="8">
        <f t="shared" si="4"/>
        <v>93</v>
      </c>
      <c r="J39" s="8" t="str">
        <f t="shared" si="3"/>
        <v>A</v>
      </c>
      <c r="K39" s="8"/>
    </row>
    <row r="40" spans="1:15" ht="22.5" customHeight="1">
      <c r="A40" s="15" t="s">
        <v>80</v>
      </c>
      <c r="B40" s="17" t="s">
        <v>187</v>
      </c>
      <c r="C40" s="18" t="s">
        <v>139</v>
      </c>
      <c r="D40" s="8">
        <v>15</v>
      </c>
      <c r="E40" s="8">
        <v>13</v>
      </c>
      <c r="F40" s="8">
        <v>8</v>
      </c>
      <c r="G40" s="8">
        <v>23</v>
      </c>
      <c r="H40" s="8">
        <v>33</v>
      </c>
      <c r="I40" s="8">
        <f t="shared" si="4"/>
        <v>92</v>
      </c>
      <c r="J40" s="8" t="str">
        <f t="shared" si="3"/>
        <v>A</v>
      </c>
      <c r="K40" s="8"/>
    </row>
    <row r="41" spans="1:15" ht="22.5" customHeight="1">
      <c r="A41" s="15" t="s">
        <v>81</v>
      </c>
      <c r="B41" s="17" t="s">
        <v>188</v>
      </c>
      <c r="C41" s="18" t="s">
        <v>140</v>
      </c>
      <c r="D41" s="8">
        <v>15</v>
      </c>
      <c r="E41" s="8">
        <v>12</v>
      </c>
      <c r="F41" s="8">
        <v>8</v>
      </c>
      <c r="G41" s="11">
        <v>21</v>
      </c>
      <c r="H41" s="13">
        <v>30</v>
      </c>
      <c r="I41" s="8">
        <f t="shared" si="4"/>
        <v>86</v>
      </c>
      <c r="J41" s="8" t="str">
        <f t="shared" si="3"/>
        <v>A</v>
      </c>
      <c r="K41" s="8"/>
    </row>
    <row r="42" spans="1:15" ht="22.5" customHeight="1">
      <c r="A42" s="15" t="s">
        <v>82</v>
      </c>
      <c r="B42" s="17" t="s">
        <v>189</v>
      </c>
      <c r="C42" s="14" t="s">
        <v>141</v>
      </c>
      <c r="D42" s="8">
        <v>15</v>
      </c>
      <c r="E42" s="8">
        <v>13</v>
      </c>
      <c r="F42" s="8">
        <v>8</v>
      </c>
      <c r="G42" s="11">
        <v>22</v>
      </c>
      <c r="H42" s="13">
        <v>31</v>
      </c>
      <c r="I42" s="8">
        <f t="shared" si="4"/>
        <v>89</v>
      </c>
      <c r="J42" s="8" t="str">
        <f t="shared" si="3"/>
        <v>A</v>
      </c>
      <c r="K42" s="8"/>
    </row>
    <row r="43" spans="1:15" ht="22.5" customHeight="1">
      <c r="A43" s="15" t="s">
        <v>83</v>
      </c>
      <c r="B43" s="17" t="s">
        <v>190</v>
      </c>
      <c r="C43" s="14" t="s">
        <v>142</v>
      </c>
      <c r="D43" s="8">
        <v>14</v>
      </c>
      <c r="E43" s="8">
        <v>12</v>
      </c>
      <c r="F43" s="8">
        <v>7</v>
      </c>
      <c r="G43" s="11">
        <v>20</v>
      </c>
      <c r="H43" s="13">
        <v>30</v>
      </c>
      <c r="I43" s="8">
        <f t="shared" si="4"/>
        <v>83</v>
      </c>
      <c r="J43" s="8" t="str">
        <f t="shared" si="3"/>
        <v>B+</v>
      </c>
      <c r="K43" s="8"/>
    </row>
    <row r="44" spans="1:15" ht="22.5" customHeight="1">
      <c r="A44" s="15" t="s">
        <v>84</v>
      </c>
      <c r="B44" s="17" t="s">
        <v>191</v>
      </c>
      <c r="C44" s="18" t="s">
        <v>143</v>
      </c>
      <c r="D44" s="8">
        <v>14</v>
      </c>
      <c r="E44" s="8">
        <v>12</v>
      </c>
      <c r="F44" s="8">
        <v>8</v>
      </c>
      <c r="G44" s="11">
        <v>21</v>
      </c>
      <c r="H44" s="13">
        <v>29</v>
      </c>
      <c r="I44" s="8">
        <f t="shared" si="4"/>
        <v>84</v>
      </c>
      <c r="J44" s="8" t="str">
        <f t="shared" si="3"/>
        <v>B+</v>
      </c>
      <c r="K44" s="8"/>
    </row>
    <row r="45" spans="1:15" ht="22.5" customHeight="1">
      <c r="A45" s="15" t="s">
        <v>85</v>
      </c>
      <c r="B45" s="17" t="s">
        <v>192</v>
      </c>
      <c r="C45" s="18" t="s">
        <v>144</v>
      </c>
      <c r="D45" s="8">
        <v>15</v>
      </c>
      <c r="E45" s="8">
        <v>12</v>
      </c>
      <c r="F45" s="8">
        <v>7</v>
      </c>
      <c r="G45" s="11">
        <v>22</v>
      </c>
      <c r="H45" s="13">
        <v>30</v>
      </c>
      <c r="I45" s="8">
        <f t="shared" si="4"/>
        <v>86</v>
      </c>
      <c r="J45" s="8" t="str">
        <f t="shared" si="3"/>
        <v>A</v>
      </c>
      <c r="K45" s="8"/>
    </row>
    <row r="46" spans="1:15" ht="22.5" customHeight="1">
      <c r="A46" s="15" t="s">
        <v>86</v>
      </c>
      <c r="B46" s="17" t="s">
        <v>193</v>
      </c>
      <c r="C46" s="18" t="s">
        <v>145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f t="shared" si="4"/>
        <v>0</v>
      </c>
      <c r="J46" s="8" t="str">
        <f t="shared" si="3"/>
        <v>I</v>
      </c>
      <c r="K46" s="8"/>
    </row>
    <row r="47" spans="1:15" ht="22.5" customHeight="1">
      <c r="A47" s="15" t="s">
        <v>87</v>
      </c>
      <c r="B47" s="17" t="s">
        <v>194</v>
      </c>
      <c r="C47" s="18" t="s">
        <v>146</v>
      </c>
      <c r="D47" s="8">
        <v>12</v>
      </c>
      <c r="E47" s="8">
        <v>11</v>
      </c>
      <c r="F47" s="8">
        <v>8</v>
      </c>
      <c r="G47" s="11">
        <v>21</v>
      </c>
      <c r="H47" s="13">
        <v>29</v>
      </c>
      <c r="I47" s="8">
        <f t="shared" ref="I47:I53" si="5">SUM(D47:H47)</f>
        <v>81</v>
      </c>
      <c r="J47" s="8" t="str">
        <f t="shared" ref="J47:J53" si="6">IF(I47&gt;85,"A",IF(I47&gt;80,"B+",IF(I47&gt;75,"B",IF(I47&gt;70,"C+",IF(I47&gt;60,"C",IF(I47&gt;50,"D+",IF(I47&gt;=40,"D",IF(I47&gt;0,"F",IF(I47=0,"I")))))))))</f>
        <v>B+</v>
      </c>
      <c r="K47" s="8"/>
    </row>
    <row r="48" spans="1:15" ht="22.5" customHeight="1">
      <c r="A48" s="15" t="s">
        <v>88</v>
      </c>
      <c r="B48" s="17" t="s">
        <v>195</v>
      </c>
      <c r="C48" s="18" t="s">
        <v>147</v>
      </c>
      <c r="D48" s="8">
        <v>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 t="str">
        <f t="shared" si="6"/>
        <v>I</v>
      </c>
      <c r="K48" s="8"/>
    </row>
    <row r="49" spans="1:11" ht="22.5" customHeight="1">
      <c r="A49" s="15" t="s">
        <v>89</v>
      </c>
      <c r="B49" s="17" t="s">
        <v>196</v>
      </c>
      <c r="C49" s="18" t="s">
        <v>148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 t="str">
        <f t="shared" si="6"/>
        <v>I</v>
      </c>
      <c r="K49" s="8"/>
    </row>
    <row r="50" spans="1:11" ht="22.5" customHeight="1">
      <c r="A50" s="15" t="s">
        <v>90</v>
      </c>
      <c r="B50" s="17" t="s">
        <v>197</v>
      </c>
      <c r="C50" s="18" t="s">
        <v>149</v>
      </c>
      <c r="D50" s="8">
        <v>15</v>
      </c>
      <c r="E50" s="8">
        <v>12</v>
      </c>
      <c r="F50" s="8">
        <v>7</v>
      </c>
      <c r="G50" s="8">
        <v>23</v>
      </c>
      <c r="H50" s="8">
        <v>30</v>
      </c>
      <c r="I50" s="8">
        <f t="shared" si="5"/>
        <v>87</v>
      </c>
      <c r="J50" s="8" t="str">
        <f t="shared" si="6"/>
        <v>A</v>
      </c>
      <c r="K50" s="8"/>
    </row>
    <row r="51" spans="1:11" ht="22.5" customHeight="1">
      <c r="A51" s="15" t="s">
        <v>91</v>
      </c>
      <c r="B51" s="17" t="s">
        <v>198</v>
      </c>
      <c r="C51" s="18" t="s">
        <v>150</v>
      </c>
      <c r="D51" s="8">
        <v>3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 t="str">
        <f t="shared" si="6"/>
        <v>I</v>
      </c>
      <c r="K51" s="8"/>
    </row>
    <row r="52" spans="1:11" ht="22.5" customHeight="1">
      <c r="A52" s="15" t="s">
        <v>92</v>
      </c>
      <c r="B52" s="17" t="s">
        <v>199</v>
      </c>
      <c r="C52" s="14" t="s">
        <v>151</v>
      </c>
      <c r="D52" s="8">
        <v>15</v>
      </c>
      <c r="E52" s="8">
        <v>13</v>
      </c>
      <c r="F52" s="8">
        <v>8</v>
      </c>
      <c r="G52" s="11">
        <v>23</v>
      </c>
      <c r="H52" s="13">
        <v>31</v>
      </c>
      <c r="I52" s="8">
        <f t="shared" si="5"/>
        <v>90</v>
      </c>
      <c r="J52" s="8" t="str">
        <f t="shared" si="6"/>
        <v>A</v>
      </c>
      <c r="K52" s="8"/>
    </row>
    <row r="53" spans="1:11" ht="22.5" customHeight="1">
      <c r="A53" s="15" t="s">
        <v>93</v>
      </c>
      <c r="B53" s="17" t="s">
        <v>200</v>
      </c>
      <c r="C53" s="18" t="s">
        <v>152</v>
      </c>
      <c r="D53" s="8">
        <v>14</v>
      </c>
      <c r="E53" s="8">
        <v>12</v>
      </c>
      <c r="F53" s="8">
        <v>7</v>
      </c>
      <c r="G53" s="11">
        <v>23</v>
      </c>
      <c r="H53" s="13">
        <v>29</v>
      </c>
      <c r="I53" s="8">
        <f t="shared" si="5"/>
        <v>85</v>
      </c>
      <c r="J53" s="8" t="str">
        <f t="shared" si="6"/>
        <v>B+</v>
      </c>
      <c r="K53" s="8"/>
    </row>
    <row r="54" spans="1:11" ht="22.5" customHeight="1">
      <c r="A54" s="15" t="s">
        <v>94</v>
      </c>
      <c r="B54" s="17" t="s">
        <v>201</v>
      </c>
      <c r="C54" s="18" t="s">
        <v>153</v>
      </c>
      <c r="D54" s="8">
        <v>3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 t="str">
        <f t="shared" ref="J54:J64" si="7">IF(I54&gt;85,"A",IF(I54&gt;80,"B+",IF(I54&gt;75,"B",IF(I54&gt;70,"C+",IF(I54&gt;60,"C",IF(I54&gt;50,"D+",IF(I54&gt;=40,"D",IF(I54&gt;0,"F",IF(I54=0,"I")))))))))</f>
        <v>I</v>
      </c>
      <c r="K54" s="8"/>
    </row>
    <row r="55" spans="1:11" ht="22.5" customHeight="1">
      <c r="A55" s="15" t="s">
        <v>95</v>
      </c>
      <c r="B55" s="17" t="s">
        <v>202</v>
      </c>
      <c r="C55" s="18" t="s">
        <v>154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f t="shared" ref="I55:I63" si="8">SUM(D55:H55)</f>
        <v>0</v>
      </c>
      <c r="J55" s="8" t="str">
        <f t="shared" si="7"/>
        <v>I</v>
      </c>
      <c r="K55" s="8"/>
    </row>
    <row r="56" spans="1:11" ht="22.5" customHeight="1">
      <c r="A56" s="15" t="s">
        <v>96</v>
      </c>
      <c r="B56" s="17" t="s">
        <v>203</v>
      </c>
      <c r="C56" s="18" t="s">
        <v>155</v>
      </c>
      <c r="D56" s="8">
        <v>14</v>
      </c>
      <c r="E56" s="8">
        <v>12</v>
      </c>
      <c r="F56" s="8">
        <v>8</v>
      </c>
      <c r="G56" s="11">
        <v>22</v>
      </c>
      <c r="H56" s="13">
        <v>29</v>
      </c>
      <c r="I56" s="8">
        <f t="shared" si="8"/>
        <v>85</v>
      </c>
      <c r="J56" s="8" t="str">
        <f t="shared" si="7"/>
        <v>B+</v>
      </c>
      <c r="K56" s="8"/>
    </row>
    <row r="57" spans="1:11" ht="22.5" customHeight="1">
      <c r="A57" s="15" t="s">
        <v>97</v>
      </c>
      <c r="B57" s="17" t="s">
        <v>204</v>
      </c>
      <c r="C57" s="18" t="s">
        <v>156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8"/>
        <v>0</v>
      </c>
      <c r="J57" s="8" t="str">
        <f t="shared" si="7"/>
        <v>I</v>
      </c>
      <c r="K57" s="8"/>
    </row>
    <row r="58" spans="1:11" ht="22.5" customHeight="1">
      <c r="A58" s="15" t="s">
        <v>98</v>
      </c>
      <c r="B58" s="17" t="s">
        <v>205</v>
      </c>
      <c r="C58" s="18" t="s">
        <v>157</v>
      </c>
      <c r="D58" s="8">
        <v>15</v>
      </c>
      <c r="E58" s="8">
        <v>13</v>
      </c>
      <c r="F58" s="8">
        <v>7</v>
      </c>
      <c r="G58" s="11">
        <v>21</v>
      </c>
      <c r="H58" s="13">
        <v>30</v>
      </c>
      <c r="I58" s="8">
        <f t="shared" si="8"/>
        <v>86</v>
      </c>
      <c r="J58" s="8" t="str">
        <f t="shared" si="7"/>
        <v>A</v>
      </c>
      <c r="K58" s="8"/>
    </row>
    <row r="59" spans="1:11" ht="22.5" customHeight="1">
      <c r="A59" s="15" t="s">
        <v>99</v>
      </c>
      <c r="B59" s="17" t="s">
        <v>206</v>
      </c>
      <c r="C59" s="18" t="s">
        <v>158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f t="shared" si="8"/>
        <v>0</v>
      </c>
      <c r="J59" s="8" t="str">
        <f t="shared" si="7"/>
        <v>I</v>
      </c>
      <c r="K59" s="8"/>
    </row>
    <row r="60" spans="1:11" ht="22.5" customHeight="1">
      <c r="A60" s="15" t="s">
        <v>100</v>
      </c>
      <c r="B60" s="17" t="s">
        <v>207</v>
      </c>
      <c r="C60" s="18" t="s">
        <v>159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f t="shared" si="8"/>
        <v>0</v>
      </c>
      <c r="J60" s="8" t="str">
        <f t="shared" si="7"/>
        <v>I</v>
      </c>
      <c r="K60" s="8"/>
    </row>
    <row r="61" spans="1:11" ht="22.5" customHeight="1">
      <c r="A61" s="15" t="s">
        <v>101</v>
      </c>
      <c r="B61" s="17" t="s">
        <v>208</v>
      </c>
      <c r="C61" s="18" t="s">
        <v>160</v>
      </c>
      <c r="D61" s="8">
        <v>12</v>
      </c>
      <c r="E61" s="8">
        <v>11</v>
      </c>
      <c r="F61" s="8">
        <v>8</v>
      </c>
      <c r="G61" s="8">
        <v>20</v>
      </c>
      <c r="H61" s="8">
        <v>29</v>
      </c>
      <c r="I61" s="8">
        <f t="shared" si="8"/>
        <v>80</v>
      </c>
      <c r="J61" s="8" t="str">
        <f t="shared" si="7"/>
        <v>B</v>
      </c>
      <c r="K61" s="8"/>
    </row>
    <row r="62" spans="1:11" ht="22.5" customHeight="1">
      <c r="A62" s="15" t="s">
        <v>102</v>
      </c>
      <c r="B62" s="17" t="s">
        <v>209</v>
      </c>
      <c r="C62" s="18" t="s">
        <v>161</v>
      </c>
      <c r="D62" s="8">
        <v>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 t="str">
        <f t="shared" si="7"/>
        <v>I</v>
      </c>
      <c r="K62" s="8"/>
    </row>
    <row r="63" spans="1:11" ht="22.5" customHeight="1">
      <c r="A63" s="15" t="s">
        <v>103</v>
      </c>
      <c r="B63" s="17" t="s">
        <v>210</v>
      </c>
      <c r="C63" s="14" t="s">
        <v>162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f t="shared" si="8"/>
        <v>0</v>
      </c>
      <c r="J63" s="8" t="str">
        <f t="shared" si="7"/>
        <v>I</v>
      </c>
      <c r="K63" s="8"/>
    </row>
    <row r="64" spans="1:11" ht="22.5" customHeight="1">
      <c r="A64" s="15" t="s">
        <v>104</v>
      </c>
      <c r="B64" s="17" t="s">
        <v>211</v>
      </c>
      <c r="C64" s="18" t="s">
        <v>163</v>
      </c>
      <c r="D64" s="8">
        <v>3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 t="str">
        <f t="shared" si="7"/>
        <v>I</v>
      </c>
      <c r="K64" s="8"/>
    </row>
    <row r="65" spans="1:11" ht="22.5" customHeight="1">
      <c r="A65" s="15" t="s">
        <v>105</v>
      </c>
      <c r="B65" s="17" t="s">
        <v>212</v>
      </c>
      <c r="C65" s="18" t="s">
        <v>164</v>
      </c>
      <c r="D65" s="8">
        <v>12</v>
      </c>
      <c r="E65" s="8">
        <v>12</v>
      </c>
      <c r="F65" s="8">
        <v>7</v>
      </c>
      <c r="G65" s="11">
        <v>19</v>
      </c>
      <c r="H65" s="13">
        <v>28</v>
      </c>
      <c r="I65" s="8">
        <f t="shared" ref="I65:I90" si="9">SUM(D65:H65)</f>
        <v>78</v>
      </c>
      <c r="J65" s="8" t="str">
        <f t="shared" ref="J65:J90" si="10">IF(I65&gt;85,"A",IF(I65&gt;80,"B+",IF(I65&gt;75,"B",IF(I65&gt;70,"C+",IF(I65&gt;60,"C",IF(I65&gt;50,"D+",IF(I65&gt;=40,"D",IF(I65&gt;0,"F",IF(I65=0,"I")))))))))</f>
        <v>B</v>
      </c>
      <c r="K65" s="8"/>
    </row>
    <row r="66" spans="1:11" ht="22.5" customHeight="1">
      <c r="A66" s="15" t="s">
        <v>106</v>
      </c>
      <c r="B66" s="17" t="s">
        <v>216</v>
      </c>
      <c r="C66" s="12" t="s">
        <v>213</v>
      </c>
      <c r="D66" s="8">
        <v>15</v>
      </c>
      <c r="E66" s="8">
        <v>13</v>
      </c>
      <c r="F66" s="8">
        <v>8</v>
      </c>
      <c r="G66" s="11">
        <v>23</v>
      </c>
      <c r="H66" s="13">
        <v>31</v>
      </c>
      <c r="I66" s="8">
        <f t="shared" si="9"/>
        <v>90</v>
      </c>
      <c r="J66" s="8" t="str">
        <f t="shared" si="10"/>
        <v>A</v>
      </c>
      <c r="K66" s="8"/>
    </row>
    <row r="67" spans="1:11" ht="22.5" customHeight="1">
      <c r="A67" s="15" t="s">
        <v>107</v>
      </c>
      <c r="B67" s="17" t="s">
        <v>217</v>
      </c>
      <c r="C67" s="12" t="s">
        <v>214</v>
      </c>
      <c r="D67" s="8">
        <v>15</v>
      </c>
      <c r="E67" s="8">
        <v>13</v>
      </c>
      <c r="F67" s="8">
        <v>8</v>
      </c>
      <c r="G67" s="11">
        <v>21</v>
      </c>
      <c r="H67" s="13">
        <v>30</v>
      </c>
      <c r="I67" s="8">
        <f t="shared" si="9"/>
        <v>87</v>
      </c>
      <c r="J67" s="8" t="str">
        <f t="shared" si="10"/>
        <v>A</v>
      </c>
      <c r="K67" s="8"/>
    </row>
    <row r="68" spans="1:11" ht="22.5" customHeight="1">
      <c r="A68" s="15" t="s">
        <v>108</v>
      </c>
      <c r="B68" s="16" t="s">
        <v>218</v>
      </c>
      <c r="C68" s="12" t="s">
        <v>215</v>
      </c>
      <c r="D68" s="8">
        <v>15</v>
      </c>
      <c r="E68" s="8">
        <v>12</v>
      </c>
      <c r="F68" s="8">
        <v>7</v>
      </c>
      <c r="G68" s="11">
        <v>20</v>
      </c>
      <c r="H68" s="13">
        <v>29</v>
      </c>
      <c r="I68" s="8">
        <f t="shared" si="9"/>
        <v>83</v>
      </c>
      <c r="J68" s="8" t="str">
        <f t="shared" si="10"/>
        <v>B+</v>
      </c>
      <c r="K68" s="8"/>
    </row>
    <row r="69" spans="1:11" ht="22.5" customHeight="1">
      <c r="A69" s="15" t="s">
        <v>109</v>
      </c>
      <c r="B69" s="17" t="s">
        <v>220</v>
      </c>
      <c r="C69" s="12" t="s">
        <v>221</v>
      </c>
      <c r="D69" s="8">
        <v>14</v>
      </c>
      <c r="E69" s="8">
        <v>12</v>
      </c>
      <c r="F69" s="8">
        <v>8</v>
      </c>
      <c r="G69" s="11">
        <v>20</v>
      </c>
      <c r="H69" s="13">
        <v>30</v>
      </c>
      <c r="I69" s="8">
        <f t="shared" si="9"/>
        <v>84</v>
      </c>
      <c r="J69" s="8" t="str">
        <f t="shared" si="10"/>
        <v>B+</v>
      </c>
      <c r="K69" s="8"/>
    </row>
    <row r="70" spans="1:11" ht="22.5" customHeight="1">
      <c r="A70" s="15" t="s">
        <v>110</v>
      </c>
      <c r="B70" s="16"/>
      <c r="C70" s="12" t="s">
        <v>222</v>
      </c>
      <c r="D70" s="8">
        <v>15</v>
      </c>
      <c r="E70" s="8">
        <v>12</v>
      </c>
      <c r="F70" s="8">
        <v>8</v>
      </c>
      <c r="G70" s="11">
        <v>21</v>
      </c>
      <c r="H70" s="13">
        <v>31</v>
      </c>
      <c r="I70" s="8">
        <f t="shared" si="9"/>
        <v>87</v>
      </c>
      <c r="J70" s="8" t="str">
        <f t="shared" si="10"/>
        <v>A</v>
      </c>
      <c r="K70" s="8"/>
    </row>
    <row r="71" spans="1:11" ht="22.5" customHeight="1">
      <c r="A71" s="15" t="s">
        <v>111</v>
      </c>
      <c r="B71" s="16"/>
      <c r="C71" s="12" t="s">
        <v>223</v>
      </c>
      <c r="D71" s="8">
        <v>12</v>
      </c>
      <c r="E71" s="8">
        <v>11</v>
      </c>
      <c r="F71" s="8">
        <v>7</v>
      </c>
      <c r="G71" s="11">
        <v>18</v>
      </c>
      <c r="H71" s="13">
        <v>27</v>
      </c>
      <c r="I71" s="8">
        <f t="shared" si="9"/>
        <v>75</v>
      </c>
      <c r="J71" s="8" t="str">
        <f t="shared" si="10"/>
        <v>C+</v>
      </c>
      <c r="K71" s="8"/>
    </row>
    <row r="72" spans="1:11" ht="18.5">
      <c r="A72" s="15" t="s">
        <v>112</v>
      </c>
      <c r="B72" s="11"/>
      <c r="C72" s="12" t="s">
        <v>224</v>
      </c>
      <c r="D72" s="8">
        <v>15</v>
      </c>
      <c r="E72" s="8">
        <v>13</v>
      </c>
      <c r="F72" s="8">
        <v>8</v>
      </c>
      <c r="G72" s="11">
        <v>20</v>
      </c>
      <c r="H72" s="13">
        <v>30</v>
      </c>
      <c r="I72" s="8">
        <f t="shared" si="9"/>
        <v>86</v>
      </c>
      <c r="J72" s="8" t="str">
        <f t="shared" si="10"/>
        <v>A</v>
      </c>
      <c r="K72" s="8"/>
    </row>
    <row r="73" spans="1:11" ht="18.5">
      <c r="A73" s="15" t="s">
        <v>113</v>
      </c>
      <c r="B73" s="11"/>
      <c r="C73" s="12" t="s">
        <v>225</v>
      </c>
      <c r="D73" s="8">
        <v>14</v>
      </c>
      <c r="E73" s="8">
        <v>12</v>
      </c>
      <c r="F73" s="8">
        <v>7</v>
      </c>
      <c r="G73" s="8">
        <v>19</v>
      </c>
      <c r="H73" s="8">
        <v>28</v>
      </c>
      <c r="I73" s="8">
        <f t="shared" si="9"/>
        <v>80</v>
      </c>
      <c r="J73" s="8" t="str">
        <f t="shared" si="10"/>
        <v>B</v>
      </c>
      <c r="K73" s="8"/>
    </row>
    <row r="74" spans="1:11" ht="18.5">
      <c r="A74" s="15" t="s">
        <v>114</v>
      </c>
      <c r="B74" s="11"/>
      <c r="C74" s="12" t="s">
        <v>235</v>
      </c>
      <c r="D74" s="8">
        <v>14</v>
      </c>
      <c r="E74" s="8">
        <v>11</v>
      </c>
      <c r="F74" s="8">
        <v>8</v>
      </c>
      <c r="G74" s="11">
        <v>20</v>
      </c>
      <c r="H74" s="13">
        <v>30</v>
      </c>
      <c r="I74" s="8">
        <f t="shared" si="9"/>
        <v>83</v>
      </c>
      <c r="J74" s="8" t="str">
        <f t="shared" si="10"/>
        <v>B+</v>
      </c>
      <c r="K74" s="8"/>
    </row>
    <row r="75" spans="1:11" ht="18.5">
      <c r="A75" s="15" t="s">
        <v>115</v>
      </c>
      <c r="B75" s="11"/>
      <c r="C75" s="12" t="s">
        <v>236</v>
      </c>
      <c r="D75" s="8">
        <v>15</v>
      </c>
      <c r="E75" s="8">
        <v>12</v>
      </c>
      <c r="F75" s="8">
        <v>8</v>
      </c>
      <c r="G75" s="11">
        <v>20</v>
      </c>
      <c r="H75" s="13">
        <v>31</v>
      </c>
      <c r="I75" s="8">
        <f t="shared" si="9"/>
        <v>86</v>
      </c>
      <c r="J75" s="8" t="str">
        <f t="shared" si="10"/>
        <v>A</v>
      </c>
      <c r="K75" s="8"/>
    </row>
    <row r="76" spans="1:11" ht="18.5">
      <c r="A76" s="15" t="s">
        <v>226</v>
      </c>
      <c r="B76" s="11"/>
      <c r="C76" s="12" t="s">
        <v>237</v>
      </c>
      <c r="D76" s="8">
        <v>15</v>
      </c>
      <c r="E76" s="8">
        <v>13</v>
      </c>
      <c r="F76" s="8">
        <v>8</v>
      </c>
      <c r="G76" s="11">
        <v>21</v>
      </c>
      <c r="H76" s="13">
        <v>30</v>
      </c>
      <c r="I76" s="8">
        <f t="shared" si="9"/>
        <v>87</v>
      </c>
      <c r="J76" s="8" t="str">
        <f t="shared" si="10"/>
        <v>A</v>
      </c>
      <c r="K76" s="8"/>
    </row>
    <row r="77" spans="1:11" ht="18.5">
      <c r="A77" s="15" t="s">
        <v>227</v>
      </c>
      <c r="B77" s="11"/>
      <c r="C77" s="12" t="s">
        <v>238</v>
      </c>
      <c r="D77" s="8">
        <v>14</v>
      </c>
      <c r="E77" s="8">
        <v>12</v>
      </c>
      <c r="F77" s="8">
        <v>7</v>
      </c>
      <c r="G77" s="11">
        <v>20</v>
      </c>
      <c r="H77" s="13">
        <v>29</v>
      </c>
      <c r="I77" s="8">
        <f t="shared" si="9"/>
        <v>82</v>
      </c>
      <c r="J77" s="8" t="str">
        <f t="shared" si="10"/>
        <v>B+</v>
      </c>
      <c r="K77" s="8"/>
    </row>
    <row r="78" spans="1:11" ht="18.5">
      <c r="A78" s="15"/>
      <c r="B78" s="11"/>
      <c r="C78" s="12" t="s">
        <v>239</v>
      </c>
      <c r="D78" s="8">
        <v>15</v>
      </c>
      <c r="E78" s="8">
        <v>13</v>
      </c>
      <c r="F78" s="8">
        <v>8</v>
      </c>
      <c r="G78" s="11">
        <v>20</v>
      </c>
      <c r="H78" s="13">
        <v>30</v>
      </c>
      <c r="I78" s="8">
        <f t="shared" ref="I78" si="11">SUM(D78:H78)</f>
        <v>86</v>
      </c>
      <c r="J78" s="8"/>
      <c r="K78" s="8"/>
    </row>
    <row r="79" spans="1:11" ht="18.5">
      <c r="A79" s="15" t="s">
        <v>228</v>
      </c>
      <c r="B79" s="11"/>
      <c r="C79" s="12" t="s">
        <v>252</v>
      </c>
      <c r="D79" s="8">
        <v>12</v>
      </c>
      <c r="E79" s="8">
        <v>9</v>
      </c>
      <c r="F79" s="8">
        <v>6</v>
      </c>
      <c r="G79" s="11">
        <v>18</v>
      </c>
      <c r="H79" s="13">
        <v>25</v>
      </c>
      <c r="I79" s="8">
        <f t="shared" si="9"/>
        <v>70</v>
      </c>
      <c r="J79" s="8" t="str">
        <f t="shared" si="10"/>
        <v>C</v>
      </c>
      <c r="K79" s="8"/>
    </row>
    <row r="80" spans="1:11" ht="18.5">
      <c r="A80" s="15" t="s">
        <v>229</v>
      </c>
      <c r="B80" s="11"/>
      <c r="C80" s="12" t="s">
        <v>119</v>
      </c>
      <c r="D80" s="8">
        <v>4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 t="str">
        <f t="shared" si="10"/>
        <v>I</v>
      </c>
      <c r="K80" s="8"/>
    </row>
    <row r="81" spans="1:11" ht="18.5">
      <c r="A81" s="15" t="s">
        <v>230</v>
      </c>
      <c r="B81" s="11"/>
      <c r="C81" s="12" t="s">
        <v>240</v>
      </c>
      <c r="D81" s="8">
        <v>14</v>
      </c>
      <c r="E81" s="8">
        <v>13</v>
      </c>
      <c r="F81" s="8">
        <v>9</v>
      </c>
      <c r="G81" s="11">
        <v>23</v>
      </c>
      <c r="H81" s="13">
        <v>32</v>
      </c>
      <c r="I81" s="8">
        <f t="shared" si="9"/>
        <v>91</v>
      </c>
      <c r="J81" s="8" t="str">
        <f t="shared" si="10"/>
        <v>A</v>
      </c>
      <c r="K81" s="8"/>
    </row>
    <row r="82" spans="1:11" ht="18.5">
      <c r="A82" s="15" t="s">
        <v>231</v>
      </c>
      <c r="B82" s="11"/>
      <c r="C82" s="12" t="s">
        <v>241</v>
      </c>
      <c r="D82" s="8">
        <v>14</v>
      </c>
      <c r="E82" s="8">
        <v>12</v>
      </c>
      <c r="F82" s="8">
        <v>8</v>
      </c>
      <c r="G82" s="11">
        <v>22</v>
      </c>
      <c r="H82" s="13">
        <v>31</v>
      </c>
      <c r="I82" s="8">
        <f t="shared" si="9"/>
        <v>87</v>
      </c>
      <c r="J82" s="8" t="str">
        <f t="shared" si="10"/>
        <v>A</v>
      </c>
      <c r="K82" s="8"/>
    </row>
    <row r="83" spans="1:11" ht="18.5">
      <c r="A83" s="15" t="s">
        <v>232</v>
      </c>
      <c r="B83" s="11"/>
      <c r="C83" s="12" t="s">
        <v>242</v>
      </c>
      <c r="D83" s="8">
        <v>12</v>
      </c>
      <c r="E83" s="8">
        <v>12</v>
      </c>
      <c r="F83" s="8">
        <v>8</v>
      </c>
      <c r="G83" s="11">
        <v>22</v>
      </c>
      <c r="H83" s="13">
        <v>32</v>
      </c>
      <c r="I83" s="8">
        <f t="shared" si="9"/>
        <v>86</v>
      </c>
      <c r="J83" s="8" t="str">
        <f t="shared" si="10"/>
        <v>A</v>
      </c>
      <c r="K83" s="8"/>
    </row>
    <row r="84" spans="1:11" ht="18.5">
      <c r="A84" s="15" t="s">
        <v>233</v>
      </c>
      <c r="B84" s="11"/>
      <c r="C84" s="12" t="s">
        <v>243</v>
      </c>
      <c r="D84" s="8">
        <v>12</v>
      </c>
      <c r="E84" s="8">
        <v>11</v>
      </c>
      <c r="F84" s="8">
        <v>8</v>
      </c>
      <c r="G84" s="11">
        <v>21</v>
      </c>
      <c r="H84" s="13">
        <v>30</v>
      </c>
      <c r="I84" s="8">
        <f t="shared" si="9"/>
        <v>82</v>
      </c>
      <c r="J84" s="8" t="str">
        <f t="shared" si="10"/>
        <v>B+</v>
      </c>
      <c r="K84" s="8"/>
    </row>
    <row r="85" spans="1:11" ht="18.5">
      <c r="A85" s="15" t="s">
        <v>234</v>
      </c>
      <c r="B85" s="11"/>
      <c r="C85" s="12" t="s">
        <v>244</v>
      </c>
      <c r="D85" s="8">
        <v>12</v>
      </c>
      <c r="E85" s="8">
        <v>10</v>
      </c>
      <c r="F85" s="8">
        <v>8</v>
      </c>
      <c r="G85" s="11">
        <v>22</v>
      </c>
      <c r="H85" s="13">
        <v>30</v>
      </c>
      <c r="I85" s="8">
        <f t="shared" si="9"/>
        <v>82</v>
      </c>
      <c r="J85" s="8" t="str">
        <f t="shared" si="10"/>
        <v>B+</v>
      </c>
      <c r="K85" s="8"/>
    </row>
    <row r="86" spans="1:11" ht="18.5">
      <c r="A86" s="15" t="s">
        <v>247</v>
      </c>
      <c r="B86" s="11"/>
      <c r="C86" s="12" t="s">
        <v>245</v>
      </c>
      <c r="D86" s="8">
        <v>12</v>
      </c>
      <c r="E86" s="8">
        <v>11</v>
      </c>
      <c r="F86" s="8">
        <v>8</v>
      </c>
      <c r="G86" s="11">
        <v>22</v>
      </c>
      <c r="H86" s="13">
        <v>29</v>
      </c>
      <c r="I86" s="8">
        <f t="shared" si="9"/>
        <v>82</v>
      </c>
      <c r="J86" s="8" t="str">
        <f t="shared" si="10"/>
        <v>B+</v>
      </c>
      <c r="K86" s="8"/>
    </row>
    <row r="87" spans="1:11" ht="18.5">
      <c r="A87" s="15" t="s">
        <v>248</v>
      </c>
      <c r="B87" s="11"/>
      <c r="C87" s="12" t="s">
        <v>246</v>
      </c>
      <c r="D87" s="8">
        <v>12</v>
      </c>
      <c r="E87" s="8">
        <v>10</v>
      </c>
      <c r="F87" s="8">
        <v>8</v>
      </c>
      <c r="G87" s="11">
        <v>21</v>
      </c>
      <c r="H87" s="13">
        <v>31</v>
      </c>
      <c r="I87" s="8">
        <f t="shared" si="9"/>
        <v>82</v>
      </c>
      <c r="J87" s="8" t="str">
        <f t="shared" si="10"/>
        <v>B+</v>
      </c>
      <c r="K87" s="8"/>
    </row>
    <row r="88" spans="1:11" ht="18.5">
      <c r="A88" s="15" t="s">
        <v>249</v>
      </c>
      <c r="B88" s="11"/>
      <c r="C88" s="12"/>
      <c r="D88" s="8"/>
      <c r="E88" s="8"/>
      <c r="F88" s="8"/>
      <c r="G88" s="11"/>
      <c r="H88" s="13"/>
      <c r="I88" s="8">
        <f t="shared" si="9"/>
        <v>0</v>
      </c>
      <c r="J88" s="8" t="str">
        <f t="shared" si="10"/>
        <v>I</v>
      </c>
      <c r="K88" s="8"/>
    </row>
    <row r="89" spans="1:11" ht="18.5">
      <c r="A89" s="15" t="s">
        <v>250</v>
      </c>
      <c r="B89" s="11"/>
      <c r="C89" s="12"/>
      <c r="D89" s="8"/>
      <c r="E89" s="8"/>
      <c r="F89" s="8"/>
      <c r="G89" s="11"/>
      <c r="H89" s="13"/>
      <c r="I89" s="8">
        <f t="shared" si="9"/>
        <v>0</v>
      </c>
      <c r="J89" s="8" t="str">
        <f t="shared" si="10"/>
        <v>I</v>
      </c>
      <c r="K89" s="8"/>
    </row>
    <row r="90" spans="1:11" ht="18.5">
      <c r="A90" s="15" t="s">
        <v>251</v>
      </c>
      <c r="B90" s="11"/>
      <c r="C90" s="12"/>
      <c r="D90" s="8"/>
      <c r="E90" s="8"/>
      <c r="F90" s="8"/>
      <c r="G90" s="11"/>
      <c r="H90" s="13"/>
      <c r="I90" s="8">
        <f t="shared" si="9"/>
        <v>0</v>
      </c>
      <c r="J90" s="8" t="str">
        <f t="shared" si="10"/>
        <v>I</v>
      </c>
      <c r="K90" s="8"/>
    </row>
    <row r="91" spans="1:11">
      <c r="B91" s="1" t="s">
        <v>31</v>
      </c>
      <c r="E91" s="1" t="s">
        <v>33</v>
      </c>
      <c r="I91" s="2" t="s">
        <v>32</v>
      </c>
    </row>
    <row r="93" spans="1:11">
      <c r="B93" s="1" t="s">
        <v>28</v>
      </c>
    </row>
    <row r="94" spans="1:11">
      <c r="A94" s="2">
        <v>1</v>
      </c>
      <c r="B94" s="1" t="s">
        <v>47</v>
      </c>
    </row>
    <row r="95" spans="1:11">
      <c r="A95" s="2">
        <v>2</v>
      </c>
      <c r="B95" s="1" t="s">
        <v>48</v>
      </c>
    </row>
    <row r="96" spans="1:11">
      <c r="A96" s="2"/>
      <c r="B96" s="1" t="s">
        <v>49</v>
      </c>
    </row>
    <row r="97" spans="1:11">
      <c r="A97" s="2">
        <v>3</v>
      </c>
      <c r="B97" s="1" t="s">
        <v>50</v>
      </c>
    </row>
    <row r="98" spans="1:11">
      <c r="A98" s="2">
        <v>4</v>
      </c>
      <c r="B98" s="1" t="s">
        <v>51</v>
      </c>
    </row>
    <row r="99" spans="1:11" ht="27" customHeight="1">
      <c r="A99" s="20" t="s">
        <v>52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</row>
  </sheetData>
  <mergeCells count="10">
    <mergeCell ref="A6:K6"/>
    <mergeCell ref="A5:K5"/>
    <mergeCell ref="A4:K4"/>
    <mergeCell ref="A99:K99"/>
    <mergeCell ref="D16:J16"/>
    <mergeCell ref="K16:K17"/>
    <mergeCell ref="C16:C17"/>
    <mergeCell ref="B16:B17"/>
    <mergeCell ref="A16:A17"/>
    <mergeCell ref="A10:K10"/>
  </mergeCells>
  <phoneticPr fontId="11" type="noConversion"/>
  <dataValidations count="5">
    <dataValidation type="list" allowBlank="1" showInputMessage="1" showErrorMessage="1" promptTitle="ເລືອກຫຼັກສຸດ" sqref="H12" xr:uid="{00000000-0002-0000-0000-000000000000}">
      <formula1>"ປົກກະຕິ, ຕໍ່ເນື່ອງ"</formula1>
    </dataValidation>
    <dataValidation type="list" allowBlank="1" showInputMessage="1" showErrorMessage="1" sqref="H13" xr:uid="{00000000-0002-0000-0000-000001000000}">
      <formula1>"ປີ 4, ປີ 3, ປີ 2, ປີ 1"</formula1>
    </dataValidation>
    <dataValidation type="list" allowBlank="1" showInputMessage="1" showErrorMessage="1" sqref="J12" xr:uid="{00000000-0002-0000-0000-000002000000}">
      <formula1>"ຄອມພິວເຕີ, ໄອທີ"</formula1>
    </dataValidation>
    <dataValidation type="list" allowBlank="1" showInputMessage="1" showErrorMessage="1" sqref="H14:H15" xr:uid="{00000000-0002-0000-0000-000003000000}">
      <formula1>"1, 2"</formula1>
    </dataValidation>
    <dataValidation type="list" allowBlank="1" showInputMessage="1" showErrorMessage="1" sqref="J13" xr:uid="{00000000-0002-0000-0000-000004000000}">
      <formula1>"ຫ້ອງ 1, ຫ້ອງ 2, ຫ້ອງ 3, ຫ້ອງ 4"</formula1>
    </dataValidation>
  </dataValidations>
  <pageMargins left="0.7" right="0.7" top="0.75" bottom="0.75" header="0.3" footer="0.3"/>
  <pageSetup paperSize="9" scale="60" fitToHeight="0" orientation="portrait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1IT1</vt:lpstr>
      <vt:lpstr>'1IT1'!Print_Area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</dc:creator>
  <cp:lastModifiedBy>Sone</cp:lastModifiedBy>
  <cp:lastPrinted>2020-09-28T06:27:19Z</cp:lastPrinted>
  <dcterms:created xsi:type="dcterms:W3CDTF">2020-09-28T04:01:46Z</dcterms:created>
  <dcterms:modified xsi:type="dcterms:W3CDTF">2024-05-12T06:32:12Z</dcterms:modified>
</cp:coreProperties>
</file>