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84" windowWidth="18948" windowHeight="7308"/>
  </bookViews>
  <sheets>
    <sheet name="오픈마켓" sheetId="1" r:id="rId1"/>
    <sheet name="안주류" sheetId="7" r:id="rId2"/>
    <sheet name="Sheet1" sheetId="2" r:id="rId3"/>
    <sheet name="Sheet2" sheetId="3" r:id="rId4"/>
    <sheet name="Sheet3" sheetId="4" r:id="rId5"/>
    <sheet name="Sheet4" sheetId="5" r:id="rId6"/>
    <sheet name="GS" sheetId="6" r:id="rId7"/>
  </sheets>
  <definedNames>
    <definedName name="_xlnm.Print_Area" localSheetId="1">안주류!$A$3:$H$9</definedName>
    <definedName name="_xlnm.Print_Area" localSheetId="0">오픈마켓!$A$3:$N$33</definedName>
    <definedName name="_xlnm.Print_Titles" localSheetId="1">안주류!$A:$B</definedName>
    <definedName name="_xlnm.Print_Titles" localSheetId="0">오픈마켓!$A:$B</definedName>
  </definedNames>
  <calcPr calcId="144525"/>
  <fileRecoveryPr repairLoad="1"/>
</workbook>
</file>

<file path=xl/calcChain.xml><?xml version="1.0" encoding="utf-8"?>
<calcChain xmlns="http://schemas.openxmlformats.org/spreadsheetml/2006/main">
  <c r="BN28" i="1" l="1"/>
  <c r="BN27" i="1"/>
  <c r="BN26" i="1"/>
  <c r="BN25" i="1"/>
  <c r="BN24" i="1"/>
  <c r="BN21" i="1"/>
  <c r="BN20" i="1"/>
  <c r="BN19" i="1"/>
  <c r="BN18" i="1"/>
  <c r="BN17" i="1"/>
  <c r="BN16" i="1"/>
  <c r="BN14" i="1"/>
  <c r="BN13" i="1"/>
  <c r="BN12" i="1"/>
  <c r="BN11" i="1"/>
  <c r="BN10" i="1"/>
  <c r="BN9" i="1"/>
  <c r="BN8" i="1"/>
  <c r="BN7" i="1"/>
  <c r="BN6" i="1"/>
  <c r="BN5" i="1"/>
  <c r="X21" i="1" l="1"/>
  <c r="X20" i="1"/>
  <c r="B33" i="7" l="1"/>
  <c r="B26" i="7"/>
  <c r="B19" i="7"/>
  <c r="BD7" i="7"/>
  <c r="BA7" i="7"/>
  <c r="AR7" i="7"/>
  <c r="AO7" i="7"/>
  <c r="AL7" i="7"/>
  <c r="AI7" i="7"/>
  <c r="AF7" i="7"/>
  <c r="AC7" i="7"/>
  <c r="Z7" i="7"/>
  <c r="W7" i="7"/>
  <c r="T7" i="7"/>
  <c r="Q7" i="7"/>
  <c r="N7" i="7"/>
  <c r="K7" i="7"/>
  <c r="D7" i="7"/>
  <c r="BD5" i="7"/>
  <c r="BA5" i="7"/>
  <c r="AR5" i="7"/>
  <c r="AO5" i="7"/>
  <c r="AL5" i="7"/>
  <c r="AI5" i="7"/>
  <c r="AF5" i="7"/>
  <c r="AC5" i="7"/>
  <c r="Z5" i="7"/>
  <c r="W5" i="7"/>
  <c r="T5" i="7"/>
  <c r="Q5" i="7"/>
  <c r="N5" i="7"/>
  <c r="K5" i="7"/>
  <c r="F5" i="7"/>
  <c r="D5" i="7"/>
  <c r="BM31" i="1"/>
  <c r="BM30" i="1"/>
  <c r="BJ30" i="1"/>
  <c r="BJ31" i="1"/>
  <c r="BA31" i="1"/>
  <c r="BA30" i="1"/>
  <c r="AX30" i="1"/>
  <c r="AX31" i="1"/>
  <c r="AU31" i="1"/>
  <c r="AU30" i="1"/>
  <c r="AR30" i="1"/>
  <c r="AR31" i="1"/>
  <c r="AO31" i="1"/>
  <c r="AO30" i="1"/>
  <c r="AL30" i="1"/>
  <c r="AL31" i="1"/>
  <c r="AI31" i="1"/>
  <c r="AI30" i="1"/>
  <c r="AF31" i="1"/>
  <c r="AF30" i="1"/>
  <c r="AC31" i="1"/>
  <c r="AC30" i="1"/>
  <c r="Z31" i="1"/>
  <c r="Z30" i="1"/>
  <c r="W31" i="1"/>
  <c r="W30" i="1"/>
  <c r="T30" i="1"/>
  <c r="T31" i="1"/>
  <c r="D18" i="1" l="1"/>
  <c r="AZ23" i="1" l="1"/>
  <c r="AZ22" i="1"/>
  <c r="AZ21" i="1"/>
  <c r="AZ20" i="1"/>
  <c r="AZ19" i="1"/>
  <c r="AZ18" i="1"/>
  <c r="AZ17" i="1"/>
  <c r="AZ16" i="1"/>
  <c r="AZ12" i="1"/>
  <c r="AZ13" i="1"/>
  <c r="AZ14" i="1"/>
  <c r="AZ11" i="1"/>
  <c r="BH28" i="1" l="1"/>
  <c r="BH27" i="1"/>
  <c r="BM28" i="1"/>
  <c r="BM27" i="1"/>
  <c r="Z27" i="1"/>
  <c r="Z28" i="1" l="1"/>
  <c r="X23" i="1" l="1"/>
  <c r="X22" i="1"/>
  <c r="U21" i="1"/>
  <c r="U23" i="1"/>
  <c r="U22" i="1"/>
  <c r="U17" i="1"/>
  <c r="U18" i="1"/>
  <c r="U19" i="1"/>
  <c r="U9" i="1"/>
  <c r="U10" i="1"/>
  <c r="U11" i="1"/>
  <c r="U12" i="1"/>
  <c r="U13" i="1"/>
  <c r="U14" i="1"/>
  <c r="U8" i="1"/>
  <c r="P26" i="1"/>
  <c r="P16" i="1"/>
  <c r="P22" i="1"/>
  <c r="P12" i="1"/>
  <c r="P11" i="1"/>
  <c r="P21" i="1"/>
  <c r="P20" i="1"/>
  <c r="P25" i="1"/>
  <c r="P24" i="1"/>
  <c r="P29" i="1"/>
  <c r="L30" i="1"/>
  <c r="G31" i="1"/>
  <c r="G30" i="1"/>
  <c r="L5" i="1"/>
  <c r="L11" i="1"/>
  <c r="L16" i="1"/>
  <c r="L8" i="1"/>
  <c r="L12" i="1"/>
  <c r="L10" i="1"/>
  <c r="L19" i="1" l="1"/>
  <c r="L17" i="1"/>
  <c r="L18" i="1"/>
  <c r="J7" i="1"/>
  <c r="J6" i="1"/>
  <c r="G29" i="1"/>
  <c r="J29" i="1"/>
  <c r="G28" i="1"/>
  <c r="G27" i="1"/>
  <c r="G26" i="1"/>
  <c r="G22" i="1"/>
  <c r="G7" i="1"/>
  <c r="G6" i="1"/>
  <c r="D5" i="1"/>
  <c r="D6" i="1"/>
  <c r="D7" i="1"/>
  <c r="D8" i="1"/>
  <c r="R11" i="1"/>
  <c r="R23" i="1"/>
  <c r="R22" i="1"/>
  <c r="B57" i="1" l="1"/>
  <c r="R18" i="1" l="1"/>
  <c r="R17" i="1"/>
  <c r="BK7" i="1" l="1"/>
  <c r="BK9" i="1"/>
  <c r="BK10" i="1"/>
  <c r="BK11" i="1"/>
  <c r="BK12" i="1"/>
  <c r="BK16" i="1"/>
  <c r="BK17" i="1"/>
  <c r="BK18" i="1"/>
  <c r="BK19" i="1"/>
  <c r="BK20" i="1"/>
  <c r="BK21" i="1"/>
  <c r="BK6" i="1"/>
  <c r="BK5" i="1"/>
  <c r="H19" i="6" l="1"/>
  <c r="H18" i="6"/>
  <c r="H16" i="6"/>
  <c r="H15" i="6"/>
  <c r="K14" i="6"/>
  <c r="K13" i="6"/>
  <c r="H13" i="6"/>
  <c r="K12" i="6"/>
  <c r="H12" i="6"/>
  <c r="K11" i="6"/>
  <c r="H11" i="6"/>
  <c r="K10" i="6"/>
  <c r="H10" i="6"/>
  <c r="K9" i="6"/>
  <c r="H9" i="6"/>
  <c r="K8" i="6"/>
  <c r="H8" i="6"/>
  <c r="K7" i="6"/>
  <c r="H7" i="6"/>
  <c r="K4" i="6"/>
  <c r="D22" i="6"/>
  <c r="C22" i="6" s="1"/>
  <c r="D21" i="6"/>
  <c r="C21" i="6" s="1"/>
  <c r="D20" i="6"/>
  <c r="C20" i="6" s="1"/>
  <c r="D19" i="6"/>
  <c r="C19" i="6" s="1"/>
  <c r="D18" i="6"/>
  <c r="C18" i="6" s="1"/>
  <c r="D17" i="6"/>
  <c r="C17" i="6" s="1"/>
  <c r="D16" i="6"/>
  <c r="C16" i="6" s="1"/>
  <c r="D15" i="6"/>
  <c r="C15" i="6" s="1"/>
  <c r="D14" i="6"/>
  <c r="C14" i="6" s="1"/>
  <c r="D13" i="6"/>
  <c r="C13" i="6" s="1"/>
  <c r="D12" i="6"/>
  <c r="C12" i="6" s="1"/>
  <c r="D11" i="6"/>
  <c r="C11" i="6" s="1"/>
  <c r="D10" i="6"/>
  <c r="C10" i="6" s="1"/>
  <c r="D9" i="6"/>
  <c r="C9" i="6" s="1"/>
  <c r="D8" i="6"/>
  <c r="C8" i="6" s="1"/>
  <c r="D7" i="6"/>
  <c r="C7" i="6" s="1"/>
  <c r="D6" i="6"/>
  <c r="C6" i="6" s="1"/>
  <c r="D5" i="6"/>
  <c r="C5" i="6" s="1"/>
  <c r="D4" i="6"/>
  <c r="C4" i="6" s="1"/>
  <c r="BH7" i="1"/>
  <c r="BH8" i="1"/>
  <c r="BH9" i="1"/>
  <c r="BH10" i="1"/>
  <c r="BH11" i="1"/>
  <c r="BH12" i="1"/>
  <c r="BH13" i="1"/>
  <c r="BH14" i="1"/>
  <c r="BH16" i="1"/>
  <c r="BH17" i="1"/>
  <c r="BH18" i="1"/>
  <c r="BH19" i="1"/>
  <c r="BH20" i="1"/>
  <c r="BH21" i="1"/>
  <c r="BH24" i="1"/>
  <c r="BH25" i="1"/>
  <c r="BH26" i="1"/>
  <c r="BH6" i="1"/>
  <c r="BH5" i="1"/>
  <c r="I19" i="4" l="1"/>
  <c r="I18" i="4"/>
  <c r="I17" i="4"/>
  <c r="I16" i="4"/>
  <c r="I15" i="4"/>
  <c r="I14" i="4"/>
  <c r="I12" i="4"/>
  <c r="I11" i="4"/>
  <c r="I10" i="4"/>
  <c r="I9" i="4"/>
  <c r="I8" i="4"/>
  <c r="I7" i="4"/>
  <c r="I6" i="4"/>
  <c r="I3" i="4"/>
  <c r="D19" i="4"/>
  <c r="D18" i="4"/>
  <c r="D16" i="4"/>
  <c r="D15" i="4"/>
  <c r="G14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3" i="4"/>
  <c r="H16" i="3"/>
  <c r="H17" i="3"/>
  <c r="H6" i="3"/>
  <c r="H5" i="3"/>
  <c r="K16" i="3"/>
  <c r="K17" i="3"/>
  <c r="K3" i="3"/>
  <c r="D3" i="3"/>
  <c r="D4" i="3"/>
  <c r="D5" i="3"/>
  <c r="D6" i="3"/>
  <c r="D7" i="3"/>
  <c r="D8" i="3"/>
  <c r="D9" i="3"/>
  <c r="D10" i="3"/>
  <c r="D12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I17" i="3"/>
  <c r="I16" i="3"/>
  <c r="I6" i="3"/>
  <c r="I5" i="3"/>
  <c r="B43" i="1"/>
  <c r="AV8" i="1"/>
  <c r="AV9" i="1"/>
  <c r="AV10" i="1"/>
  <c r="AV11" i="1"/>
  <c r="AV12" i="1"/>
  <c r="AV13" i="1"/>
  <c r="AV14" i="1"/>
  <c r="AV16" i="1"/>
  <c r="AV17" i="1"/>
  <c r="AV18" i="1"/>
  <c r="AV19" i="1"/>
  <c r="B50" i="1"/>
  <c r="J10" i="1"/>
  <c r="J9" i="1"/>
  <c r="J21" i="1"/>
  <c r="J20" i="1"/>
  <c r="G9" i="1"/>
  <c r="G10" i="1"/>
  <c r="G11" i="1"/>
  <c r="G12" i="1"/>
  <c r="G13" i="1"/>
  <c r="G14" i="1"/>
  <c r="G16" i="1"/>
  <c r="G5" i="1"/>
  <c r="AV5" i="1"/>
  <c r="AV21" i="1"/>
  <c r="AV20" i="1"/>
  <c r="AS21" i="1"/>
  <c r="AS20" i="1"/>
  <c r="AS19" i="1"/>
  <c r="AS18" i="1"/>
  <c r="AS17" i="1"/>
  <c r="AS16" i="1"/>
  <c r="AS14" i="1"/>
  <c r="AS13" i="1"/>
  <c r="AS12" i="1"/>
  <c r="AS11" i="1"/>
  <c r="AS10" i="1"/>
  <c r="AS9" i="1"/>
  <c r="AS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8" i="1"/>
  <c r="AJ15" i="1"/>
  <c r="AJ16" i="1"/>
  <c r="AM15" i="1"/>
  <c r="AM16" i="1"/>
  <c r="AM14" i="1"/>
  <c r="AM13" i="1"/>
  <c r="AM11" i="1"/>
  <c r="AM10" i="1"/>
  <c r="AM8" i="1"/>
  <c r="AJ14" i="1"/>
  <c r="AJ13" i="1"/>
  <c r="AJ11" i="1"/>
  <c r="AJ10" i="1"/>
  <c r="AJ8" i="1"/>
  <c r="AG8" i="1"/>
  <c r="AG9" i="1"/>
  <c r="AG11" i="1"/>
  <c r="AG12" i="1"/>
  <c r="AG13" i="1"/>
  <c r="AG14" i="1"/>
  <c r="AG17" i="1"/>
  <c r="AG18" i="1"/>
  <c r="AG19" i="1"/>
  <c r="AG20" i="1"/>
  <c r="AG21" i="1"/>
  <c r="AG10" i="1"/>
  <c r="AD5" i="1"/>
  <c r="AD8" i="1"/>
  <c r="AD10" i="1"/>
  <c r="AD11" i="1"/>
  <c r="AD12" i="1"/>
  <c r="AD13" i="1"/>
  <c r="AD14" i="1"/>
  <c r="AD15" i="1"/>
  <c r="AD16" i="1"/>
  <c r="AA16" i="1"/>
  <c r="AA14" i="1"/>
  <c r="AA13" i="1"/>
  <c r="AA12" i="1"/>
  <c r="AA11" i="1"/>
  <c r="AA10" i="1"/>
  <c r="AA8" i="1"/>
  <c r="X5" i="1"/>
  <c r="X8" i="1"/>
  <c r="X10" i="1"/>
  <c r="X11" i="1"/>
  <c r="X12" i="1"/>
  <c r="X13" i="1"/>
  <c r="X14" i="1"/>
  <c r="X15" i="1"/>
  <c r="X16" i="1"/>
  <c r="X17" i="1"/>
  <c r="X18" i="1"/>
  <c r="X19" i="1"/>
  <c r="R5" i="1"/>
  <c r="R14" i="1"/>
  <c r="R15" i="1"/>
  <c r="R16" i="1"/>
  <c r="R8" i="1"/>
  <c r="R10" i="1"/>
  <c r="R13" i="1"/>
  <c r="D9" i="1"/>
  <c r="D10" i="1"/>
  <c r="D11" i="1"/>
  <c r="D12" i="1"/>
  <c r="D13" i="1"/>
  <c r="D14" i="1"/>
  <c r="D17" i="1"/>
  <c r="D20" i="1"/>
  <c r="D21" i="1"/>
  <c r="U20" i="1"/>
</calcChain>
</file>

<file path=xl/sharedStrings.xml><?xml version="1.0" encoding="utf-8"?>
<sst xmlns="http://schemas.openxmlformats.org/spreadsheetml/2006/main" count="410" uniqueCount="149">
  <si>
    <t>상품번호</t>
  </si>
  <si>
    <t>상품명</t>
  </si>
  <si>
    <t>수수료율</t>
  </si>
  <si>
    <t>고려인삼 석류 콜라겐 진액 70ml 21포</t>
  </si>
  <si>
    <t>고려인삼 노니 진액 70ml 21포</t>
  </si>
  <si>
    <t>고려인삼 고려6년근 홍삼드링크 100ml 20병</t>
  </si>
  <si>
    <t>고려인삼 고려비타 골드 100ml 20병</t>
  </si>
  <si>
    <t>고려인삼 녹용 홍삼 진액 70ml 30포</t>
  </si>
  <si>
    <t>고려인삼 6년근 홍삼진액 골드 80ml 60포</t>
  </si>
  <si>
    <t>고려인삼 퓨어 망고콜라겐 스틱 10ml 30포 (+쇼핑백)</t>
  </si>
  <si>
    <t>고려인삼 6년근 하루홍삼정 스틱 12g 30포 (+쇼핑백)</t>
  </si>
  <si>
    <t>고려인삼 베트남 롱안꿀 500g</t>
  </si>
  <si>
    <t>고려인삼 베트남 커피꿀 500g</t>
  </si>
  <si>
    <t>고려인삼 퓨어 석류 콜라겐 스틱 12g 30포</t>
  </si>
  <si>
    <t>인터파크</t>
    <phoneticPr fontId="19" type="noConversion"/>
  </si>
  <si>
    <t>공급가</t>
    <phoneticPr fontId="19" type="noConversion"/>
  </si>
  <si>
    <t>판매가</t>
    <phoneticPr fontId="19" type="noConversion"/>
  </si>
  <si>
    <t>공급가</t>
    <phoneticPr fontId="19" type="noConversion"/>
  </si>
  <si>
    <t>판매가</t>
    <phoneticPr fontId="19" type="noConversion"/>
  </si>
  <si>
    <t>쿠팡_로켓</t>
    <phoneticPr fontId="19" type="noConversion"/>
  </si>
  <si>
    <t>고려인삼 인삼D골드 120ml 12병</t>
    <phoneticPr fontId="19" type="noConversion"/>
  </si>
  <si>
    <t>고려인삼 천종산삼배양근 20ml 20병</t>
    <phoneticPr fontId="19" type="noConversion"/>
  </si>
  <si>
    <t>고려인삼 사양벌꿀 600g 2개</t>
    <phoneticPr fontId="19" type="noConversion"/>
  </si>
  <si>
    <t>고려인삼 사양벌꿀 500g 2개</t>
    <phoneticPr fontId="19" type="noConversion"/>
  </si>
  <si>
    <t>위메프</t>
    <phoneticPr fontId="19" type="noConversion"/>
  </si>
  <si>
    <t>도매꾹</t>
    <phoneticPr fontId="19" type="noConversion"/>
  </si>
  <si>
    <t>구분</t>
  </si>
  <si>
    <t>규격</t>
  </si>
  <si>
    <t>C/T 입수</t>
  </si>
  <si>
    <t>공급가</t>
  </si>
  <si>
    <t>온라인최저가</t>
  </si>
  <si>
    <t>판매가</t>
  </si>
  <si>
    <t>쿠팡 마진율(%)</t>
  </si>
  <si>
    <t>사양벌꿀</t>
  </si>
  <si>
    <t>500*2</t>
  </si>
  <si>
    <t>10입(낱개: 20개)</t>
  </si>
  <si>
    <t>7,010원</t>
  </si>
  <si>
    <t>12,000원</t>
  </si>
  <si>
    <t>10,785원</t>
  </si>
  <si>
    <t>잡화벌꿀</t>
  </si>
  <si>
    <t>500g</t>
  </si>
  <si>
    <t>20입</t>
  </si>
  <si>
    <t>8,880원</t>
  </si>
  <si>
    <t>없음</t>
  </si>
  <si>
    <t>13,662원</t>
  </si>
  <si>
    <t>300g</t>
  </si>
  <si>
    <t>10입</t>
  </si>
  <si>
    <t>5,620원</t>
  </si>
  <si>
    <t>없읍</t>
  </si>
  <si>
    <t>8,646원</t>
  </si>
  <si>
    <t>아카시아 꿀</t>
  </si>
  <si>
    <t>8,060원</t>
  </si>
  <si>
    <t>12,400원</t>
  </si>
  <si>
    <t>5,100원</t>
  </si>
  <si>
    <t>7,846원</t>
  </si>
  <si>
    <t>베트남 커피꿀</t>
  </si>
  <si>
    <t>7,100원</t>
  </si>
  <si>
    <t>13,100원</t>
  </si>
  <si>
    <t>10,923원</t>
  </si>
  <si>
    <t>베트남 롱안꿀</t>
  </si>
  <si>
    <t>수수료</t>
    <phoneticPr fontId="19" type="noConversion"/>
  </si>
  <si>
    <t>롯데슈퍼</t>
    <phoneticPr fontId="19" type="noConversion"/>
  </si>
  <si>
    <t>롯데마트</t>
    <phoneticPr fontId="19" type="noConversion"/>
  </si>
  <si>
    <t>판매가 ↓(입력)</t>
    <phoneticPr fontId="19" type="noConversion"/>
  </si>
  <si>
    <t>수수료 ↓(입력)</t>
    <phoneticPr fontId="19" type="noConversion"/>
  </si>
  <si>
    <t>공급가 ↓(입력)</t>
    <phoneticPr fontId="19" type="noConversion"/>
  </si>
  <si>
    <t>판매가 ↓ (결과)</t>
    <phoneticPr fontId="19" type="noConversion"/>
  </si>
  <si>
    <t>공급가 결과 ↓(결과)</t>
    <phoneticPr fontId="19" type="noConversion"/>
  </si>
  <si>
    <t xml:space="preserve">입력 : </t>
    <phoneticPr fontId="19" type="noConversion"/>
  </si>
  <si>
    <t>공급가+배송비</t>
    <phoneticPr fontId="19" type="noConversion"/>
  </si>
  <si>
    <t>변경전
 공급가</t>
    <phoneticPr fontId="19" type="noConversion"/>
  </si>
  <si>
    <t>변경전
판매가</t>
    <phoneticPr fontId="19" type="noConversion"/>
  </si>
  <si>
    <t>고려인삼 잡화벌꿀 500g</t>
    <phoneticPr fontId="19" type="noConversion"/>
  </si>
  <si>
    <t>고려인삼 아카시아 벌꿀 500g</t>
    <phoneticPr fontId="19" type="noConversion"/>
  </si>
  <si>
    <t>7,120 원</t>
  </si>
  <si>
    <t>8,811 원</t>
  </si>
  <si>
    <t>10,769 원</t>
  </si>
  <si>
    <t>10,235 원</t>
  </si>
  <si>
    <t>29,281 원</t>
  </si>
  <si>
    <t>23,585 원</t>
  </si>
  <si>
    <t>8,900 원</t>
  </si>
  <si>
    <t>9,790 원</t>
  </si>
  <si>
    <t>40,050 원</t>
  </si>
  <si>
    <t>20,915 원</t>
  </si>
  <si>
    <t>24,475 원</t>
  </si>
  <si>
    <t>11,481 원</t>
  </si>
  <si>
    <t>확정 공급가</t>
    <phoneticPr fontId="19" type="noConversion"/>
  </si>
  <si>
    <t>현대장터몰</t>
    <phoneticPr fontId="19" type="noConversion"/>
  </si>
  <si>
    <t>고려인삼 고려비타 골드 100ml 20병</t>
    <phoneticPr fontId="19" type="noConversion"/>
  </si>
  <si>
    <t>고려인삼 고려6년근 홍삼드링크 100ml 20병</t>
    <phoneticPr fontId="19" type="noConversion"/>
  </si>
  <si>
    <t>고려인삼 6년근 홍삼진액 골드 80ml 60포</t>
    <phoneticPr fontId="19" type="noConversion"/>
  </si>
  <si>
    <t>고려인삼 녹용 홍삼 진액 70ml 30포</t>
    <phoneticPr fontId="19" type="noConversion"/>
  </si>
  <si>
    <t>고려인삼 퓨어 석류 콜라겐 스틱 12g 30포</t>
    <phoneticPr fontId="19" type="noConversion"/>
  </si>
  <si>
    <t>고려인삼 퓨어 망고콜라겐 스틱 10ml 30포 (+쇼핑백)</t>
    <phoneticPr fontId="19" type="noConversion"/>
  </si>
  <si>
    <t>고려인삼 6년근 하루홍삼정 스틱 12g 30포 (+쇼핑백)</t>
    <phoneticPr fontId="19" type="noConversion"/>
  </si>
  <si>
    <t>고려인삼 석류 콜라겐 진액 70ml 21포</t>
    <phoneticPr fontId="19" type="noConversion"/>
  </si>
  <si>
    <t>고려인삼 노니 진액 70ml 21포</t>
    <phoneticPr fontId="19" type="noConversion"/>
  </si>
  <si>
    <t>광동 장 건강엔 생유산균 2,000mg*50포</t>
  </si>
  <si>
    <t>천종배양근산삼액 70ml 30포</t>
    <phoneticPr fontId="19" type="noConversion"/>
  </si>
  <si>
    <t>웰스(이강일)</t>
    <phoneticPr fontId="19" type="noConversion"/>
  </si>
  <si>
    <t>GS_ONLINE</t>
    <phoneticPr fontId="19" type="noConversion"/>
  </si>
  <si>
    <t>고려인삼 프리미엄 잡화꿀 300g</t>
    <phoneticPr fontId="19" type="noConversion"/>
  </si>
  <si>
    <t>고려인삼 프리미엄 아카시아 벌꿀 300g</t>
    <phoneticPr fontId="19" type="noConversion"/>
  </si>
  <si>
    <t>정산가</t>
    <phoneticPr fontId="19" type="noConversion"/>
  </si>
  <si>
    <t>참고용</t>
    <phoneticPr fontId="19" type="noConversion"/>
  </si>
  <si>
    <t>판매가</t>
    <phoneticPr fontId="19" type="noConversion"/>
  </si>
  <si>
    <t>공급가</t>
    <phoneticPr fontId="19" type="noConversion"/>
  </si>
  <si>
    <t>수수료</t>
    <phoneticPr fontId="19" type="noConversion"/>
  </si>
  <si>
    <t>판매가</t>
    <phoneticPr fontId="19" type="noConversion"/>
  </si>
  <si>
    <t>LOTTE_ONLINE</t>
    <phoneticPr fontId="19" type="noConversion"/>
  </si>
  <si>
    <t>공급가</t>
    <phoneticPr fontId="19" type="noConversion"/>
  </si>
  <si>
    <t>수수료율</t>
    <phoneticPr fontId="19" type="noConversion"/>
  </si>
  <si>
    <t>판매가</t>
    <phoneticPr fontId="19" type="noConversion"/>
  </si>
  <si>
    <t>수수료 결과 ↓(결과)</t>
    <phoneticPr fontId="19" type="noConversion"/>
  </si>
  <si>
    <t>공급가 ↓(입력)</t>
    <phoneticPr fontId="19" type="noConversion"/>
  </si>
  <si>
    <t>판매가 ↓(입력)</t>
    <phoneticPr fontId="19" type="noConversion"/>
  </si>
  <si>
    <t>롯데슈퍼_오프라인</t>
    <phoneticPr fontId="19" type="noConversion"/>
  </si>
  <si>
    <t>롯데마트_오프라인</t>
    <phoneticPr fontId="19" type="noConversion"/>
  </si>
  <si>
    <t>카카오_선물하기</t>
    <phoneticPr fontId="19" type="noConversion"/>
  </si>
  <si>
    <t>GS슈퍼_오프라인</t>
    <phoneticPr fontId="19" type="noConversion"/>
  </si>
  <si>
    <t>쿠팡_오픈마켓</t>
    <phoneticPr fontId="19" type="noConversion"/>
  </si>
  <si>
    <t>네이버</t>
    <phoneticPr fontId="19" type="noConversion"/>
  </si>
  <si>
    <t>11번가</t>
    <phoneticPr fontId="19" type="noConversion"/>
  </si>
  <si>
    <t>인터파크</t>
    <phoneticPr fontId="19" type="noConversion"/>
  </si>
  <si>
    <t>지마켓</t>
    <phoneticPr fontId="19" type="noConversion"/>
  </si>
  <si>
    <t>옥션</t>
    <phoneticPr fontId="19" type="noConversion"/>
  </si>
  <si>
    <t>신세계몰</t>
    <phoneticPr fontId="19" type="noConversion"/>
  </si>
  <si>
    <t>이마트몰</t>
    <phoneticPr fontId="19" type="noConversion"/>
  </si>
  <si>
    <t>금성싸(김철규)</t>
    <phoneticPr fontId="19" type="noConversion"/>
  </si>
  <si>
    <t>배송비 정책</t>
    <phoneticPr fontId="19" type="noConversion"/>
  </si>
  <si>
    <t xml:space="preserve">입력 : </t>
    <phoneticPr fontId="19" type="noConversion"/>
  </si>
  <si>
    <t>고려인삼 천종배양근산삼액 70ml 30포</t>
    <phoneticPr fontId="19" type="noConversion"/>
  </si>
  <si>
    <t>광동 비타500 데일리스틱 2g*70포</t>
    <phoneticPr fontId="19" type="noConversion"/>
  </si>
  <si>
    <t>고려식품 숯불구이맛 제주돈육포 30g 3개</t>
    <phoneticPr fontId="19" type="noConversion"/>
  </si>
  <si>
    <t>고려인삼 사양벌꿀 750g 2개</t>
    <phoneticPr fontId="19" type="noConversion"/>
  </si>
  <si>
    <t>삼호식품 오징어 오장군 18g 10개</t>
    <phoneticPr fontId="19" type="noConversion"/>
  </si>
  <si>
    <t>이레에프에스 이데이 복숭아 아이스티 14g 100포</t>
    <phoneticPr fontId="19" type="noConversion"/>
  </si>
  <si>
    <t>이레에프에스 이데아 레몬 아이스티 14g 100포</t>
    <phoneticPr fontId="19" type="noConversion"/>
  </si>
  <si>
    <t>단가</t>
    <phoneticPr fontId="19" type="noConversion"/>
  </si>
  <si>
    <t>정산금액</t>
    <phoneticPr fontId="19" type="noConversion"/>
  </si>
  <si>
    <t>삼호식품 오징어 오장군 18g 10개</t>
    <phoneticPr fontId="19" type="noConversion"/>
  </si>
  <si>
    <t>삼호식품 오징어 오장군 18g 10개</t>
    <phoneticPr fontId="19" type="noConversion"/>
  </si>
  <si>
    <t>고려식품 숯불구이맛 제주돈육포 30g 3개</t>
    <phoneticPr fontId="19" type="noConversion"/>
  </si>
  <si>
    <t>고려식품 숯불구이맛 제주돈육포 30g 3개</t>
    <phoneticPr fontId="19" type="noConversion"/>
  </si>
  <si>
    <t>단가</t>
    <phoneticPr fontId="19" type="noConversion"/>
  </si>
  <si>
    <t>배송비 포함</t>
    <phoneticPr fontId="19" type="noConversion"/>
  </si>
  <si>
    <t>배송비포함</t>
    <phoneticPr fontId="19" type="noConversion"/>
  </si>
  <si>
    <t>정산금액</t>
    <phoneticPr fontId="19" type="noConversion"/>
  </si>
  <si>
    <t>티몬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</si>
</sst>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\ &quot;원&quot;"/>
    <numFmt numFmtId="177" formatCode="0_);[Red]\(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222222"/>
      <name val="맑은 고딕"/>
      <family val="3"/>
      <charset val="129"/>
    </font>
    <font>
      <sz val="7"/>
      <color rgb="FF222222"/>
      <name val="돋움"/>
      <family val="3"/>
      <charset val="129"/>
    </font>
    <font>
      <sz val="11"/>
      <color rgb="FF222222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FE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176" fontId="0" fillId="0" borderId="18" xfId="0" applyNumberFormat="1" applyBorder="1" applyAlignment="1">
      <alignment horizontal="right" vertical="center" wrapText="1"/>
    </xf>
    <xf numFmtId="176" fontId="0" fillId="0" borderId="21" xfId="0" applyNumberFormat="1" applyBorder="1" applyAlignment="1">
      <alignment horizontal="right" vertical="center" wrapText="1"/>
    </xf>
    <xf numFmtId="176" fontId="0" fillId="0" borderId="24" xfId="0" applyNumberFormat="1" applyBorder="1" applyAlignment="1">
      <alignment horizontal="right" vertical="center" wrapText="1"/>
    </xf>
    <xf numFmtId="0" fontId="0" fillId="0" borderId="19" xfId="0" applyBorder="1">
      <alignment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176" fontId="0" fillId="0" borderId="20" xfId="0" applyNumberFormat="1" applyBorder="1" applyAlignment="1">
      <alignment horizontal="right" vertical="center" wrapText="1"/>
    </xf>
    <xf numFmtId="176" fontId="0" fillId="0" borderId="22" xfId="0" applyNumberFormat="1" applyBorder="1" applyAlignment="1">
      <alignment horizontal="righ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 vertical="center" wrapText="1"/>
    </xf>
    <xf numFmtId="176" fontId="0" fillId="0" borderId="28" xfId="0" applyNumberFormat="1" applyBorder="1" applyAlignment="1">
      <alignment horizontal="righ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 wrapText="1"/>
    </xf>
    <xf numFmtId="176" fontId="0" fillId="0" borderId="31" xfId="0" applyNumberFormat="1" applyBorder="1" applyAlignment="1">
      <alignment horizontal="right" vertical="center" wrapText="1"/>
    </xf>
    <xf numFmtId="176" fontId="0" fillId="0" borderId="32" xfId="0" applyNumberFormat="1" applyBorder="1" applyAlignment="1">
      <alignment horizontal="right" vertical="center" wrapText="1"/>
    </xf>
    <xf numFmtId="0" fontId="0" fillId="0" borderId="30" xfId="0" applyNumberFormat="1" applyBorder="1" applyAlignment="1">
      <alignment horizontal="center" vertical="center" wrapText="1"/>
    </xf>
    <xf numFmtId="176" fontId="0" fillId="0" borderId="33" xfId="0" applyNumberFormat="1" applyBorder="1" applyAlignment="1">
      <alignment horizontal="right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176" fontId="0" fillId="0" borderId="13" xfId="0" applyNumberFormat="1" applyBorder="1" applyAlignment="1">
      <alignment horizontal="right" vertical="center" wrapText="1"/>
    </xf>
    <xf numFmtId="176" fontId="0" fillId="0" borderId="15" xfId="0" applyNumberFormat="1" applyBorder="1" applyAlignment="1">
      <alignment horizontal="right" vertical="center" wrapText="1"/>
    </xf>
    <xf numFmtId="0" fontId="0" fillId="0" borderId="39" xfId="0" applyNumberForma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34" xfId="0" applyBorder="1" applyAlignment="1">
      <alignment horizontal="center" vertical="center" wrapText="1"/>
    </xf>
    <xf numFmtId="0" fontId="0" fillId="0" borderId="26" xfId="0" applyBorder="1">
      <alignment vertical="center"/>
    </xf>
    <xf numFmtId="0" fontId="0" fillId="0" borderId="20" xfId="0" applyBorder="1">
      <alignment vertical="center"/>
    </xf>
    <xf numFmtId="0" fontId="20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3" fillId="0" borderId="40" xfId="0" applyNumberFormat="1" applyFont="1" applyBorder="1" applyAlignment="1">
      <alignment horizontal="center" vertical="center"/>
    </xf>
    <xf numFmtId="0" fontId="23" fillId="0" borderId="26" xfId="0" applyNumberFormat="1" applyFont="1" applyBorder="1" applyAlignment="1">
      <alignment horizontal="center" vertical="center"/>
    </xf>
    <xf numFmtId="0" fontId="23" fillId="0" borderId="27" xfId="0" applyNumberFormat="1" applyFont="1" applyBorder="1" applyAlignment="1">
      <alignment horizontal="center" vertical="center"/>
    </xf>
    <xf numFmtId="0" fontId="23" fillId="0" borderId="42" xfId="0" applyNumberFormat="1" applyFont="1" applyBorder="1" applyAlignment="1">
      <alignment horizontal="center" vertical="center"/>
    </xf>
    <xf numFmtId="0" fontId="23" fillId="0" borderId="43" xfId="0" applyNumberFormat="1" applyFont="1" applyBorder="1" applyAlignment="1">
      <alignment horizontal="center" vertical="center"/>
    </xf>
    <xf numFmtId="0" fontId="23" fillId="0" borderId="44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3" fillId="33" borderId="40" xfId="0" applyNumberFormat="1" applyFont="1" applyFill="1" applyBorder="1" applyAlignment="1">
      <alignment horizontal="center" vertical="center"/>
    </xf>
    <xf numFmtId="0" fontId="23" fillId="33" borderId="26" xfId="0" applyNumberFormat="1" applyFont="1" applyFill="1" applyBorder="1" applyAlignment="1">
      <alignment horizontal="center" vertical="center"/>
    </xf>
    <xf numFmtId="0" fontId="23" fillId="33" borderId="27" xfId="0" applyNumberFormat="1" applyFont="1" applyFill="1" applyBorder="1" applyAlignment="1">
      <alignment horizontal="center" vertical="center"/>
    </xf>
    <xf numFmtId="0" fontId="23" fillId="0" borderId="40" xfId="0" applyNumberFormat="1" applyFont="1" applyBorder="1" applyAlignment="1">
      <alignment horizontal="center" vertical="center" wrapText="1"/>
    </xf>
    <xf numFmtId="0" fontId="23" fillId="0" borderId="26" xfId="0" applyNumberFormat="1" applyFont="1" applyBorder="1" applyAlignment="1">
      <alignment horizontal="center" vertical="center" wrapText="1"/>
    </xf>
    <xf numFmtId="0" fontId="23" fillId="0" borderId="45" xfId="0" applyNumberFormat="1" applyFont="1" applyBorder="1" applyAlignment="1">
      <alignment horizontal="center" vertical="center" wrapText="1"/>
    </xf>
    <xf numFmtId="0" fontId="23" fillId="0" borderId="46" xfId="0" applyNumberFormat="1" applyFont="1" applyBorder="1" applyAlignment="1">
      <alignment horizontal="center" vertical="center" wrapText="1"/>
    </xf>
    <xf numFmtId="0" fontId="23" fillId="0" borderId="47" xfId="0" applyNumberFormat="1" applyFont="1" applyBorder="1" applyAlignment="1">
      <alignment horizontal="center" vertical="center" wrapText="1"/>
    </xf>
    <xf numFmtId="0" fontId="23" fillId="0" borderId="2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8" xfId="0" applyBorder="1">
      <alignment vertical="center"/>
    </xf>
    <xf numFmtId="0" fontId="0" fillId="0" borderId="41" xfId="0" applyBorder="1">
      <alignment vertical="center"/>
    </xf>
    <xf numFmtId="0" fontId="0" fillId="0" borderId="19" xfId="0" applyFill="1" applyBorder="1" applyAlignment="1">
      <alignment horizontal="left"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176" fontId="0" fillId="0" borderId="51" xfId="0" applyNumberFormat="1" applyBorder="1" applyAlignment="1">
      <alignment horizontal="right" vertical="center" wrapText="1"/>
    </xf>
    <xf numFmtId="176" fontId="0" fillId="0" borderId="43" xfId="0" applyNumberFormat="1" applyBorder="1" applyAlignment="1">
      <alignment horizontal="right" vertical="center" wrapText="1"/>
    </xf>
    <xf numFmtId="0" fontId="0" fillId="0" borderId="29" xfId="0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34" borderId="35" xfId="0" applyFont="1" applyFill="1" applyBorder="1" applyAlignment="1">
      <alignment horizontal="center" vertical="center" wrapText="1"/>
    </xf>
    <xf numFmtId="176" fontId="0" fillId="34" borderId="16" xfId="0" applyNumberFormat="1" applyFill="1" applyBorder="1" applyAlignment="1">
      <alignment horizontal="right" vertical="center" wrapText="1"/>
    </xf>
    <xf numFmtId="176" fontId="0" fillId="34" borderId="29" xfId="0" applyNumberFormat="1" applyFill="1" applyBorder="1" applyAlignment="1">
      <alignment horizontal="right" vertical="center" wrapText="1"/>
    </xf>
    <xf numFmtId="176" fontId="0" fillId="34" borderId="50" xfId="0" applyNumberFormat="1" applyFill="1" applyBorder="1" applyAlignment="1">
      <alignment horizontal="right" vertical="center" wrapText="1"/>
    </xf>
    <xf numFmtId="176" fontId="0" fillId="34" borderId="25" xfId="0" applyNumberFormat="1" applyFill="1" applyBorder="1" applyAlignment="1">
      <alignment horizontal="right" vertical="center" wrapText="1"/>
    </xf>
    <xf numFmtId="0" fontId="20" fillId="0" borderId="52" xfId="0" applyFont="1" applyBorder="1" applyAlignment="1">
      <alignment horizontal="center" vertical="center" wrapText="1"/>
    </xf>
    <xf numFmtId="176" fontId="0" fillId="34" borderId="17" xfId="0" applyNumberFormat="1" applyFill="1" applyBorder="1" applyAlignment="1">
      <alignment horizontal="right" vertical="center" wrapText="1"/>
    </xf>
    <xf numFmtId="176" fontId="0" fillId="0" borderId="17" xfId="0" applyNumberFormat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176" fontId="0" fillId="34" borderId="23" xfId="0" applyNumberFormat="1" applyFill="1" applyBorder="1" applyAlignment="1">
      <alignment horizontal="right" vertical="center" wrapText="1"/>
    </xf>
    <xf numFmtId="176" fontId="0" fillId="0" borderId="23" xfId="0" applyNumberFormat="1" applyBorder="1" applyAlignment="1">
      <alignment horizontal="center" vertical="center" wrapText="1"/>
    </xf>
    <xf numFmtId="176" fontId="0" fillId="34" borderId="14" xfId="0" applyNumberFormat="1" applyFill="1" applyBorder="1" applyAlignment="1">
      <alignment horizontal="right" vertical="center" wrapText="1"/>
    </xf>
    <xf numFmtId="176" fontId="0" fillId="0" borderId="14" xfId="0" applyNumberFormat="1" applyBorder="1" applyAlignment="1">
      <alignment horizontal="center" vertical="center" wrapText="1"/>
    </xf>
    <xf numFmtId="176" fontId="0" fillId="0" borderId="53" xfId="0" applyNumberFormat="1" applyBorder="1" applyAlignment="1">
      <alignment horizontal="right" vertical="center" wrapText="1"/>
    </xf>
    <xf numFmtId="176" fontId="0" fillId="34" borderId="49" xfId="0" applyNumberForma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/>
    </xf>
    <xf numFmtId="176" fontId="0" fillId="0" borderId="42" xfId="0" applyNumberFormat="1" applyBorder="1" applyAlignment="1">
      <alignment horizontal="right" vertical="center" wrapText="1"/>
    </xf>
    <xf numFmtId="176" fontId="0" fillId="0" borderId="44" xfId="0" applyNumberFormat="1" applyBorder="1" applyAlignment="1">
      <alignment horizontal="right" vertical="center" wrapText="1"/>
    </xf>
    <xf numFmtId="0" fontId="20" fillId="0" borderId="37" xfId="0" applyFont="1" applyBorder="1" applyAlignment="1">
      <alignment horizontal="center" vertical="center" wrapText="1"/>
    </xf>
    <xf numFmtId="0" fontId="0" fillId="0" borderId="27" xfId="0" applyNumberForma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 wrapText="1"/>
    </xf>
    <xf numFmtId="177" fontId="0" fillId="0" borderId="0" xfId="0" applyNumberFormat="1" applyBorder="1" applyAlignment="1">
      <alignment horizontal="center" vertical="center" wrapText="1"/>
    </xf>
    <xf numFmtId="0" fontId="0" fillId="0" borderId="58" xfId="0" applyNumberFormat="1" applyFill="1" applyBorder="1" applyAlignment="1">
      <alignment horizontal="center" vertical="center" wrapText="1"/>
    </xf>
    <xf numFmtId="0" fontId="0" fillId="0" borderId="59" xfId="0" applyNumberFormat="1" applyFill="1" applyBorder="1" applyAlignment="1">
      <alignment horizontal="left" vertical="center" wrapText="1"/>
    </xf>
    <xf numFmtId="0" fontId="0" fillId="0" borderId="60" xfId="0" applyNumberFormat="1" applyFill="1" applyBorder="1" applyAlignment="1">
      <alignment horizontal="right" vertical="center" wrapText="1"/>
    </xf>
    <xf numFmtId="0" fontId="0" fillId="0" borderId="61" xfId="0" applyNumberFormat="1" applyFill="1" applyBorder="1" applyAlignment="1">
      <alignment horizontal="center" vertical="center" wrapText="1"/>
    </xf>
    <xf numFmtId="176" fontId="0" fillId="0" borderId="62" xfId="0" applyNumberFormat="1" applyFill="1" applyBorder="1" applyAlignment="1">
      <alignment horizontal="right" vertical="center" wrapText="1"/>
    </xf>
    <xf numFmtId="176" fontId="0" fillId="0" borderId="20" xfId="0" applyNumberFormat="1" applyFill="1" applyBorder="1" applyAlignment="1">
      <alignment horizontal="right" vertical="center" wrapText="1"/>
    </xf>
    <xf numFmtId="0" fontId="0" fillId="0" borderId="17" xfId="0" applyFill="1" applyBorder="1" applyAlignment="1">
      <alignment horizontal="center" vertical="center" wrapText="1"/>
    </xf>
    <xf numFmtId="176" fontId="0" fillId="0" borderId="21" xfId="0" applyNumberFormat="1" applyFill="1" applyBorder="1" applyAlignment="1">
      <alignment horizontal="right" vertical="center" wrapText="1"/>
    </xf>
    <xf numFmtId="0" fontId="0" fillId="0" borderId="17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56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21" xfId="0" applyFill="1" applyBorder="1">
      <alignment vertical="center"/>
    </xf>
    <xf numFmtId="176" fontId="0" fillId="0" borderId="16" xfId="0" applyNumberFormat="1" applyFill="1" applyBorder="1" applyAlignment="1">
      <alignment horizontal="right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30" xfId="0" applyNumberFormat="1" applyFill="1" applyBorder="1" applyAlignment="1">
      <alignment horizontal="center" vertical="center" wrapText="1"/>
    </xf>
    <xf numFmtId="177" fontId="0" fillId="0" borderId="30" xfId="0" applyNumberFormat="1" applyFill="1" applyBorder="1" applyAlignment="1">
      <alignment horizontal="center" vertical="center" wrapText="1"/>
    </xf>
    <xf numFmtId="0" fontId="0" fillId="0" borderId="26" xfId="0" applyNumberFormat="1" applyFill="1" applyBorder="1" applyAlignment="1">
      <alignment horizontal="center" vertical="center" wrapText="1"/>
    </xf>
    <xf numFmtId="0" fontId="0" fillId="0" borderId="56" xfId="0" applyNumberFormat="1" applyFill="1" applyBorder="1" applyAlignment="1">
      <alignment horizontal="left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76" fontId="0" fillId="0" borderId="29" xfId="0" applyNumberForma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54" xfId="0" applyFill="1" applyBorder="1" applyAlignment="1">
      <alignment horizontal="left" vertical="center" wrapText="1"/>
    </xf>
    <xf numFmtId="176" fontId="0" fillId="0" borderId="13" xfId="0" applyNumberFormat="1" applyFill="1" applyBorder="1" applyAlignment="1">
      <alignment horizontal="right" vertical="center" wrapText="1"/>
    </xf>
    <xf numFmtId="0" fontId="0" fillId="0" borderId="14" xfId="0" applyFill="1" applyBorder="1" applyAlignment="1">
      <alignment horizontal="center" vertical="center" wrapText="1"/>
    </xf>
    <xf numFmtId="176" fontId="0" fillId="0" borderId="15" xfId="0" applyNumberFormat="1" applyFill="1" applyBorder="1" applyAlignment="1">
      <alignment horizontal="right" vertical="center" wrapText="1"/>
    </xf>
    <xf numFmtId="176" fontId="0" fillId="0" borderId="49" xfId="0" applyNumberFormat="1" applyFill="1" applyBorder="1" applyAlignment="1">
      <alignment horizontal="right" vertical="center" wrapText="1"/>
    </xf>
    <xf numFmtId="0" fontId="0" fillId="0" borderId="14" xfId="0" applyNumberForma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left" vertical="center" wrapText="1"/>
    </xf>
    <xf numFmtId="176" fontId="0" fillId="0" borderId="32" xfId="0" applyNumberFormat="1" applyFill="1" applyBorder="1" applyAlignment="1">
      <alignment horizontal="right" vertical="center" wrapText="1"/>
    </xf>
    <xf numFmtId="176" fontId="0" fillId="0" borderId="33" xfId="0" applyNumberFormat="1" applyFill="1" applyBorder="1" applyAlignment="1">
      <alignment horizontal="right" vertical="center" wrapText="1"/>
    </xf>
    <xf numFmtId="0" fontId="0" fillId="0" borderId="56" xfId="0" applyFill="1" applyBorder="1" applyAlignment="1">
      <alignment horizontal="left" vertical="center" wrapText="1"/>
    </xf>
    <xf numFmtId="0" fontId="0" fillId="0" borderId="57" xfId="0" applyNumberFormat="1" applyFill="1" applyBorder="1">
      <alignment vertical="center"/>
    </xf>
    <xf numFmtId="0" fontId="0" fillId="0" borderId="22" xfId="0" applyNumberFormat="1" applyFill="1" applyBorder="1">
      <alignment vertical="center"/>
    </xf>
    <xf numFmtId="0" fontId="0" fillId="0" borderId="23" xfId="0" applyNumberFormat="1" applyFill="1" applyBorder="1">
      <alignment vertical="center"/>
    </xf>
    <xf numFmtId="0" fontId="0" fillId="0" borderId="24" xfId="0" applyNumberFormat="1" applyFill="1" applyBorder="1">
      <alignment vertical="center"/>
    </xf>
    <xf numFmtId="0" fontId="0" fillId="0" borderId="25" xfId="0" applyNumberFormat="1" applyFill="1" applyBorder="1">
      <alignment vertical="center"/>
    </xf>
    <xf numFmtId="0" fontId="0" fillId="0" borderId="23" xfId="0" applyNumberFormat="1" applyFill="1" applyBorder="1" applyAlignment="1">
      <alignment horizontal="center" vertical="center" wrapText="1"/>
    </xf>
    <xf numFmtId="176" fontId="0" fillId="0" borderId="24" xfId="0" applyNumberFormat="1" applyFill="1" applyBorder="1">
      <alignment vertical="center"/>
    </xf>
    <xf numFmtId="176" fontId="0" fillId="0" borderId="25" xfId="0" applyNumberFormat="1" applyFill="1" applyBorder="1" applyAlignment="1">
      <alignment horizontal="right" vertical="center" wrapText="1"/>
    </xf>
    <xf numFmtId="0" fontId="20" fillId="0" borderId="19" xfId="0" applyFont="1" applyBorder="1">
      <alignment vertical="center"/>
    </xf>
    <xf numFmtId="176" fontId="0" fillId="0" borderId="40" xfId="0" applyNumberFormat="1" applyFill="1" applyBorder="1">
      <alignment vertical="center"/>
    </xf>
    <xf numFmtId="176" fontId="0" fillId="0" borderId="26" xfId="0" applyNumberFormat="1" applyFill="1" applyBorder="1">
      <alignment vertical="center"/>
    </xf>
    <xf numFmtId="176" fontId="0" fillId="0" borderId="27" xfId="0" applyNumberFormat="1" applyFill="1" applyBorder="1">
      <alignment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76" fontId="0" fillId="35" borderId="13" xfId="0" applyNumberFormat="1" applyFill="1" applyBorder="1" applyAlignment="1">
      <alignment horizontal="right" vertical="center" wrapText="1"/>
    </xf>
    <xf numFmtId="0" fontId="0" fillId="35" borderId="14" xfId="0" applyFill="1" applyBorder="1" applyAlignment="1">
      <alignment horizontal="center" vertical="center" wrapText="1"/>
    </xf>
    <xf numFmtId="176" fontId="0" fillId="35" borderId="15" xfId="0" applyNumberFormat="1" applyFill="1" applyBorder="1" applyAlignment="1">
      <alignment horizontal="right" vertical="center" wrapText="1"/>
    </xf>
    <xf numFmtId="0" fontId="0" fillId="35" borderId="14" xfId="0" applyNumberFormat="1" applyFill="1" applyBorder="1" applyAlignment="1">
      <alignment horizontal="center" vertical="center" wrapText="1"/>
    </xf>
    <xf numFmtId="0" fontId="0" fillId="35" borderId="0" xfId="0" applyFill="1">
      <alignment vertical="center"/>
    </xf>
    <xf numFmtId="176" fontId="0" fillId="35" borderId="32" xfId="0" applyNumberFormat="1" applyFill="1" applyBorder="1" applyAlignment="1">
      <alignment horizontal="right" vertical="center" wrapText="1"/>
    </xf>
    <xf numFmtId="0" fontId="0" fillId="35" borderId="30" xfId="0" applyFill="1" applyBorder="1" applyAlignment="1">
      <alignment horizontal="center" vertical="center" wrapText="1"/>
    </xf>
    <xf numFmtId="176" fontId="0" fillId="35" borderId="33" xfId="0" applyNumberFormat="1" applyFill="1" applyBorder="1" applyAlignment="1">
      <alignment horizontal="right" vertical="center" wrapText="1"/>
    </xf>
    <xf numFmtId="0" fontId="0" fillId="35" borderId="30" xfId="0" applyNumberFormat="1" applyFill="1" applyBorder="1" applyAlignment="1">
      <alignment horizontal="center" vertical="center" wrapText="1"/>
    </xf>
    <xf numFmtId="176" fontId="0" fillId="35" borderId="20" xfId="0" applyNumberFormat="1" applyFill="1" applyBorder="1" applyAlignment="1">
      <alignment horizontal="right" vertical="center" wrapText="1"/>
    </xf>
    <xf numFmtId="0" fontId="0" fillId="35" borderId="26" xfId="0" applyFill="1" applyBorder="1">
      <alignment vertical="center"/>
    </xf>
    <xf numFmtId="0" fontId="0" fillId="35" borderId="17" xfId="0" applyFill="1" applyBorder="1" applyAlignment="1">
      <alignment horizontal="center" vertical="center" wrapText="1"/>
    </xf>
    <xf numFmtId="176" fontId="0" fillId="35" borderId="21" xfId="0" applyNumberFormat="1" applyFill="1" applyBorder="1" applyAlignment="1">
      <alignment horizontal="right" vertical="center" wrapText="1"/>
    </xf>
    <xf numFmtId="0" fontId="0" fillId="35" borderId="17" xfId="0" applyNumberFormat="1" applyFill="1" applyBorder="1" applyAlignment="1">
      <alignment horizontal="center" vertical="center" wrapText="1"/>
    </xf>
    <xf numFmtId="177" fontId="0" fillId="35" borderId="30" xfId="0" applyNumberFormat="1" applyFill="1" applyBorder="1" applyAlignment="1">
      <alignment horizontal="center" vertical="center" wrapText="1"/>
    </xf>
    <xf numFmtId="0" fontId="0" fillId="35" borderId="20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0" fillId="35" borderId="20" xfId="0" applyNumberFormat="1" applyFill="1" applyBorder="1" applyAlignment="1">
      <alignment horizontal="right" vertical="center" wrapText="1"/>
    </xf>
    <xf numFmtId="0" fontId="0" fillId="35" borderId="21" xfId="0" applyNumberFormat="1" applyFill="1" applyBorder="1" applyAlignment="1">
      <alignment horizontal="right" vertical="center" wrapText="1"/>
    </xf>
    <xf numFmtId="0" fontId="0" fillId="35" borderId="60" xfId="0" applyNumberFormat="1" applyFill="1" applyBorder="1" applyAlignment="1">
      <alignment horizontal="right" vertical="center" wrapText="1"/>
    </xf>
    <xf numFmtId="0" fontId="0" fillId="35" borderId="61" xfId="0" applyNumberFormat="1" applyFill="1" applyBorder="1" applyAlignment="1">
      <alignment horizontal="center" vertical="center" wrapText="1"/>
    </xf>
    <xf numFmtId="176" fontId="0" fillId="35" borderId="62" xfId="0" applyNumberFormat="1" applyFill="1" applyBorder="1" applyAlignment="1">
      <alignment horizontal="right" vertical="center" wrapText="1"/>
    </xf>
    <xf numFmtId="0" fontId="0" fillId="35" borderId="62" xfId="0" applyNumberFormat="1" applyFill="1" applyBorder="1" applyAlignment="1">
      <alignment horizontal="right" vertical="center" wrapText="1"/>
    </xf>
    <xf numFmtId="176" fontId="0" fillId="35" borderId="60" xfId="0" applyNumberFormat="1" applyFill="1" applyBorder="1" applyAlignment="1">
      <alignment horizontal="right" vertical="center" wrapText="1"/>
    </xf>
    <xf numFmtId="176" fontId="0" fillId="35" borderId="22" xfId="0" applyNumberFormat="1" applyFill="1" applyBorder="1" applyAlignment="1">
      <alignment horizontal="right" vertical="center" wrapText="1"/>
    </xf>
    <xf numFmtId="0" fontId="0" fillId="35" borderId="23" xfId="0" applyNumberFormat="1" applyFill="1" applyBorder="1" applyAlignment="1">
      <alignment horizontal="center" vertical="center" wrapText="1"/>
    </xf>
    <xf numFmtId="0" fontId="20" fillId="0" borderId="0" xfId="0" applyFont="1" applyAlignment="1">
      <alignment horizontal="right"/>
    </xf>
    <xf numFmtId="0" fontId="0" fillId="35" borderId="61" xfId="0" applyFill="1" applyBorder="1" applyAlignment="1">
      <alignment horizontal="center" vertical="center" wrapText="1"/>
    </xf>
    <xf numFmtId="0" fontId="0" fillId="35" borderId="17" xfId="0" applyNumberFormat="1" applyFill="1" applyBorder="1" applyAlignment="1">
      <alignment horizontal="right" vertical="center" wrapText="1"/>
    </xf>
    <xf numFmtId="176" fontId="0" fillId="35" borderId="17" xfId="0" applyNumberFormat="1" applyFill="1" applyBorder="1" applyAlignment="1">
      <alignment horizontal="right" vertical="center" wrapText="1"/>
    </xf>
    <xf numFmtId="177" fontId="0" fillId="35" borderId="17" xfId="0" applyNumberFormat="1" applyFill="1" applyBorder="1" applyAlignment="1">
      <alignment horizontal="center" vertical="center" wrapText="1"/>
    </xf>
    <xf numFmtId="0" fontId="0" fillId="35" borderId="17" xfId="0" applyNumberFormat="1" applyFill="1" applyBorder="1">
      <alignment vertical="center"/>
    </xf>
    <xf numFmtId="0" fontId="0" fillId="35" borderId="17" xfId="0" applyNumberFormat="1" applyFill="1" applyBorder="1" applyAlignment="1">
      <alignment horizontal="center" vertical="center"/>
    </xf>
    <xf numFmtId="177" fontId="0" fillId="35" borderId="17" xfId="0" applyNumberFormat="1" applyFill="1" applyBorder="1" applyAlignment="1">
      <alignment horizontal="center" vertical="center"/>
    </xf>
    <xf numFmtId="176" fontId="0" fillId="35" borderId="21" xfId="0" applyNumberFormat="1" applyFill="1" applyBorder="1">
      <alignment vertical="center"/>
    </xf>
    <xf numFmtId="0" fontId="20" fillId="0" borderId="11" xfId="0" applyFont="1" applyBorder="1" applyAlignment="1">
      <alignment horizontal="center" vertical="center" wrapText="1"/>
    </xf>
    <xf numFmtId="176" fontId="0" fillId="35" borderId="24" xfId="0" applyNumberFormat="1" applyFill="1" applyBorder="1" applyAlignment="1">
      <alignment horizontal="right" vertical="center" wrapText="1"/>
    </xf>
    <xf numFmtId="177" fontId="0" fillId="35" borderId="14" xfId="0" applyNumberFormat="1" applyFill="1" applyBorder="1" applyAlignment="1">
      <alignment horizontal="center" vertical="center" wrapText="1"/>
    </xf>
    <xf numFmtId="177" fontId="0" fillId="35" borderId="23" xfId="0" applyNumberFormat="1" applyFill="1" applyBorder="1" applyAlignment="1">
      <alignment horizontal="center" vertical="center" wrapText="1"/>
    </xf>
    <xf numFmtId="176" fontId="0" fillId="35" borderId="20" xfId="0" applyNumberFormat="1" applyFill="1" applyBorder="1">
      <alignment vertical="center"/>
    </xf>
    <xf numFmtId="0" fontId="0" fillId="35" borderId="21" xfId="0" applyNumberFormat="1" applyFill="1" applyBorder="1">
      <alignment vertical="center"/>
    </xf>
    <xf numFmtId="0" fontId="0" fillId="35" borderId="24" xfId="0" applyNumberFormat="1" applyFill="1" applyBorder="1" applyAlignment="1">
      <alignment horizontal="right" vertical="center" wrapText="1"/>
    </xf>
    <xf numFmtId="0" fontId="0" fillId="35" borderId="20" xfId="0" applyNumberFormat="1" applyFill="1" applyBorder="1">
      <alignment vertical="center"/>
    </xf>
    <xf numFmtId="0" fontId="0" fillId="35" borderId="22" xfId="0" applyNumberFormat="1" applyFill="1" applyBorder="1" applyAlignment="1">
      <alignment horizontal="right" vertical="center" wrapText="1"/>
    </xf>
    <xf numFmtId="176" fontId="0" fillId="35" borderId="14" xfId="0" applyNumberFormat="1" applyFill="1" applyBorder="1" applyAlignment="1">
      <alignment horizontal="right" vertical="center" wrapText="1"/>
    </xf>
    <xf numFmtId="0" fontId="0" fillId="35" borderId="23" xfId="0" applyNumberFormat="1" applyFill="1" applyBorder="1" applyAlignment="1">
      <alignment horizontal="right" vertical="center" wrapText="1"/>
    </xf>
    <xf numFmtId="0" fontId="0" fillId="35" borderId="23" xfId="0" applyFill="1" applyBorder="1" applyAlignment="1">
      <alignment horizontal="center" vertical="center" wrapText="1"/>
    </xf>
    <xf numFmtId="0" fontId="0" fillId="35" borderId="42" xfId="0" applyFill="1" applyBorder="1" applyAlignment="1">
      <alignment horizontal="center" vertical="center" wrapText="1"/>
    </xf>
    <xf numFmtId="0" fontId="0" fillId="35" borderId="51" xfId="0" applyFill="1" applyBorder="1" applyAlignment="1">
      <alignment horizontal="center" vertical="center" wrapText="1"/>
    </xf>
    <xf numFmtId="0" fontId="0" fillId="35" borderId="43" xfId="0" applyNumberFormat="1" applyFill="1" applyBorder="1" applyAlignment="1">
      <alignment horizontal="center" vertical="center" wrapText="1"/>
    </xf>
    <xf numFmtId="0" fontId="0" fillId="35" borderId="70" xfId="0" applyNumberFormat="1" applyFill="1" applyBorder="1" applyAlignment="1">
      <alignment horizontal="center" vertical="center" wrapText="1"/>
    </xf>
    <xf numFmtId="0" fontId="0" fillId="35" borderId="40" xfId="0" applyFill="1" applyBorder="1" applyAlignment="1">
      <alignment horizontal="left" vertical="center" wrapText="1"/>
    </xf>
    <xf numFmtId="0" fontId="0" fillId="35" borderId="34" xfId="0" applyFill="1" applyBorder="1" applyAlignment="1">
      <alignment horizontal="left" vertical="center" wrapText="1"/>
    </xf>
    <xf numFmtId="0" fontId="0" fillId="35" borderId="26" xfId="0" applyFill="1" applyBorder="1" applyAlignment="1">
      <alignment horizontal="left" vertical="center" wrapText="1"/>
    </xf>
    <xf numFmtId="0" fontId="0" fillId="35" borderId="26" xfId="0" applyNumberFormat="1" applyFill="1" applyBorder="1" applyAlignment="1">
      <alignment horizontal="left" vertical="center" wrapText="1"/>
    </xf>
    <xf numFmtId="0" fontId="0" fillId="35" borderId="58" xfId="0" applyNumberFormat="1" applyFill="1" applyBorder="1" applyAlignment="1">
      <alignment horizontal="left" vertical="center" wrapText="1"/>
    </xf>
    <xf numFmtId="0" fontId="0" fillId="35" borderId="26" xfId="0" applyNumberFormat="1" applyFill="1" applyBorder="1">
      <alignment vertical="center"/>
    </xf>
    <xf numFmtId="0" fontId="0" fillId="35" borderId="27" xfId="0" applyNumberFormat="1" applyFill="1" applyBorder="1" applyAlignment="1">
      <alignment horizontal="left" vertical="center" wrapText="1"/>
    </xf>
    <xf numFmtId="0" fontId="0" fillId="35" borderId="44" xfId="0" applyNumberFormat="1" applyFill="1" applyBorder="1" applyAlignment="1">
      <alignment horizontal="center" vertical="center" wrapText="1"/>
    </xf>
    <xf numFmtId="0" fontId="0" fillId="35" borderId="61" xfId="0" applyNumberFormat="1" applyFill="1" applyBorder="1" applyAlignment="1">
      <alignment horizontal="right" vertical="center" wrapText="1"/>
    </xf>
    <xf numFmtId="177" fontId="0" fillId="35" borderId="61" xfId="0" applyNumberFormat="1" applyFill="1" applyBorder="1" applyAlignment="1">
      <alignment horizontal="center" vertical="center" wrapText="1"/>
    </xf>
    <xf numFmtId="177" fontId="20" fillId="0" borderId="1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25" fillId="35" borderId="20" xfId="0" applyNumberFormat="1" applyFont="1" applyFill="1" applyBorder="1" applyAlignment="1">
      <alignment horizontal="right" vertical="center" wrapText="1"/>
    </xf>
    <xf numFmtId="0" fontId="25" fillId="35" borderId="30" xfId="0" applyFont="1" applyFill="1" applyBorder="1" applyAlignment="1">
      <alignment horizontal="center" vertical="center" wrapText="1"/>
    </xf>
    <xf numFmtId="176" fontId="25" fillId="35" borderId="21" xfId="0" applyNumberFormat="1" applyFont="1" applyFill="1" applyBorder="1" applyAlignment="1">
      <alignment horizontal="right" vertical="center" wrapText="1"/>
    </xf>
    <xf numFmtId="176" fontId="26" fillId="35" borderId="20" xfId="0" applyNumberFormat="1" applyFont="1" applyFill="1" applyBorder="1" applyAlignment="1">
      <alignment horizontal="right" vertical="center" wrapText="1"/>
    </xf>
    <xf numFmtId="0" fontId="26" fillId="35" borderId="17" xfId="0" applyFont="1" applyFill="1" applyBorder="1" applyAlignment="1">
      <alignment horizontal="center" vertical="center" wrapText="1"/>
    </xf>
    <xf numFmtId="176" fontId="26" fillId="35" borderId="21" xfId="0" applyNumberFormat="1" applyFont="1" applyFill="1" applyBorder="1" applyAlignment="1">
      <alignment horizontal="right" vertical="center" wrapText="1"/>
    </xf>
    <xf numFmtId="176" fontId="0" fillId="35" borderId="13" xfId="0" applyNumberFormat="1" applyFill="1" applyBorder="1">
      <alignment vertical="center"/>
    </xf>
    <xf numFmtId="176" fontId="0" fillId="35" borderId="60" xfId="0" applyNumberFormat="1" applyFill="1" applyBorder="1">
      <alignment vertical="center"/>
    </xf>
    <xf numFmtId="176" fontId="0" fillId="35" borderId="22" xfId="0" applyNumberFormat="1" applyFill="1" applyBorder="1">
      <alignment vertical="center"/>
    </xf>
    <xf numFmtId="176" fontId="27" fillId="35" borderId="20" xfId="0" applyNumberFormat="1" applyFont="1" applyFill="1" applyBorder="1" applyAlignment="1">
      <alignment horizontal="right" vertical="center" wrapText="1"/>
    </xf>
    <xf numFmtId="0" fontId="27" fillId="35" borderId="17" xfId="0" applyNumberFormat="1" applyFont="1" applyFill="1" applyBorder="1" applyAlignment="1">
      <alignment horizontal="center" vertical="center" wrapText="1"/>
    </xf>
    <xf numFmtId="176" fontId="27" fillId="35" borderId="21" xfId="0" applyNumberFormat="1" applyFont="1" applyFill="1" applyBorder="1" applyAlignment="1">
      <alignment horizontal="right" vertical="center" wrapText="1"/>
    </xf>
    <xf numFmtId="176" fontId="27" fillId="35" borderId="20" xfId="0" applyNumberFormat="1" applyFont="1" applyFill="1" applyBorder="1">
      <alignment vertical="center"/>
    </xf>
    <xf numFmtId="177" fontId="27" fillId="35" borderId="17" xfId="0" applyNumberFormat="1" applyFont="1" applyFill="1" applyBorder="1" applyAlignment="1">
      <alignment horizontal="center" vertical="center" wrapText="1"/>
    </xf>
    <xf numFmtId="176" fontId="0" fillId="35" borderId="20" xfId="0" applyNumberFormat="1" applyFont="1" applyFill="1" applyBorder="1" applyAlignment="1">
      <alignment horizontal="right" vertical="center" wrapText="1"/>
    </xf>
    <xf numFmtId="0" fontId="0" fillId="35" borderId="17" xfId="0" applyNumberFormat="1" applyFont="1" applyFill="1" applyBorder="1" applyAlignment="1">
      <alignment horizontal="center" vertical="center" wrapText="1"/>
    </xf>
    <xf numFmtId="176" fontId="0" fillId="35" borderId="21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6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P57"/>
  <sheetViews>
    <sheetView showGridLines="0" tabSelected="1" zoomScale="85" zoomScaleNormal="85" zoomScaleSheetLayoutView="70" workbookViewId="0">
      <pane xSplit="2" topLeftCell="C1" activePane="topRight" state="frozen"/>
      <selection pane="topRight" activeCell="P12" sqref="P12"/>
    </sheetView>
  </sheetViews>
  <sheetFormatPr defaultRowHeight="17.399999999999999" x14ac:dyDescent="0.4"/>
  <cols>
    <col min="1" max="1" width="8.59765625" bestFit="1" customWidth="1"/>
    <col min="2" max="2" width="45.09765625" customWidth="1"/>
    <col min="3" max="3" width="9.296875" bestFit="1" customWidth="1"/>
    <col min="4" max="4" width="8.59765625" customWidth="1"/>
    <col min="5" max="5" width="9.296875" bestFit="1" customWidth="1"/>
    <col min="6" max="6" width="11" bestFit="1" customWidth="1"/>
    <col min="7" max="7" width="9.296875" customWidth="1"/>
    <col min="8" max="8" width="10.19921875" bestFit="1" customWidth="1"/>
    <col min="9" max="12" width="10.19921875" customWidth="1"/>
    <col min="13" max="13" width="10.19921875" style="213" customWidth="1"/>
    <col min="14" max="14" width="10.19921875" customWidth="1"/>
    <col min="15" max="15" width="9.19921875" customWidth="1"/>
    <col min="16" max="16" width="8.796875" style="35" customWidth="1"/>
    <col min="17" max="18" width="9.19921875" customWidth="1"/>
    <col min="19" max="19" width="8.796875" style="35" customWidth="1"/>
    <col min="20" max="20" width="9.19921875" customWidth="1"/>
    <col min="21" max="21" width="10" customWidth="1"/>
    <col min="22" max="22" width="8.796875" customWidth="1"/>
    <col min="23" max="23" width="10" customWidth="1"/>
    <col min="24" max="24" width="9.296875" customWidth="1"/>
    <col min="25" max="25" width="8.796875" customWidth="1"/>
    <col min="26" max="26" width="9.296875" customWidth="1"/>
    <col min="27" max="27" width="9.19921875" customWidth="1"/>
    <col min="28" max="28" width="8.796875" customWidth="1"/>
    <col min="29" max="29" width="9.296875" customWidth="1"/>
    <col min="30" max="30" width="10" customWidth="1"/>
    <col min="31" max="31" width="8.796875" customWidth="1"/>
    <col min="32" max="32" width="10.3984375" customWidth="1"/>
    <col min="33" max="33" width="10" customWidth="1"/>
    <col min="34" max="34" width="8.796875" customWidth="1"/>
    <col min="35" max="35" width="9.296875" customWidth="1"/>
    <col min="36" max="36" width="10" customWidth="1"/>
    <col min="37" max="37" width="8.796875" customWidth="1"/>
    <col min="38" max="38" width="9.296875" customWidth="1"/>
    <col min="39" max="39" width="10" customWidth="1"/>
    <col min="40" max="40" width="8.796875" customWidth="1"/>
    <col min="41" max="41" width="9.296875" customWidth="1"/>
    <col min="42" max="42" width="10" customWidth="1"/>
    <col min="43" max="43" width="8.796875" customWidth="1"/>
    <col min="44" max="45" width="10" customWidth="1"/>
    <col min="46" max="46" width="8.796875" customWidth="1"/>
    <col min="47" max="48" width="10" customWidth="1"/>
    <col min="49" max="49" width="8.796875" customWidth="1"/>
    <col min="50" max="50" width="9.19921875" customWidth="1"/>
    <col min="51" max="51" width="10" bestFit="1" customWidth="1"/>
    <col min="52" max="52" width="10.59765625" bestFit="1" customWidth="1"/>
    <col min="53" max="53" width="10" bestFit="1" customWidth="1"/>
    <col min="54" max="54" width="9.69921875" bestFit="1" customWidth="1"/>
    <col min="56" max="56" width="9.69921875" bestFit="1" customWidth="1"/>
    <col min="57" max="57" width="10" bestFit="1" customWidth="1"/>
    <col min="58" max="58" width="10.59765625" bestFit="1" customWidth="1"/>
    <col min="59" max="59" width="11" bestFit="1" customWidth="1"/>
    <col min="60" max="60" width="10" bestFit="1" customWidth="1"/>
    <col min="61" max="61" width="9.19921875" bestFit="1" customWidth="1"/>
    <col min="62" max="62" width="11" bestFit="1" customWidth="1"/>
    <col min="63" max="64" width="11" customWidth="1"/>
    <col min="65" max="65" width="9.69921875" bestFit="1" customWidth="1"/>
    <col min="66" max="66" width="10" bestFit="1" customWidth="1"/>
    <col min="68" max="68" width="10" bestFit="1" customWidth="1"/>
  </cols>
  <sheetData>
    <row r="2" spans="1:68" ht="18" thickBot="1" x14ac:dyDescent="0.45">
      <c r="B2" s="177" t="s">
        <v>129</v>
      </c>
    </row>
    <row r="3" spans="1:68" ht="28.2" thickBot="1" x14ac:dyDescent="0.45">
      <c r="A3" s="4"/>
      <c r="B3" s="4"/>
      <c r="C3" s="232" t="s">
        <v>19</v>
      </c>
      <c r="D3" s="233"/>
      <c r="E3" s="234"/>
      <c r="F3" s="232" t="s">
        <v>116</v>
      </c>
      <c r="G3" s="233"/>
      <c r="H3" s="233"/>
      <c r="I3" s="232" t="s">
        <v>117</v>
      </c>
      <c r="J3" s="233"/>
      <c r="K3" s="234"/>
      <c r="L3" s="232" t="s">
        <v>118</v>
      </c>
      <c r="M3" s="233"/>
      <c r="N3" s="234"/>
      <c r="O3" s="233" t="s">
        <v>119</v>
      </c>
      <c r="P3" s="233"/>
      <c r="Q3" s="234"/>
      <c r="R3" s="233" t="s">
        <v>120</v>
      </c>
      <c r="S3" s="233"/>
      <c r="T3" s="234"/>
      <c r="U3" s="233" t="s">
        <v>14</v>
      </c>
      <c r="V3" s="233"/>
      <c r="W3" s="233"/>
      <c r="X3" s="232" t="s">
        <v>121</v>
      </c>
      <c r="Y3" s="233"/>
      <c r="Z3" s="234"/>
      <c r="AA3" s="233" t="s">
        <v>24</v>
      </c>
      <c r="AB3" s="233"/>
      <c r="AC3" s="233"/>
      <c r="AD3" s="232" t="s">
        <v>122</v>
      </c>
      <c r="AE3" s="233"/>
      <c r="AF3" s="234"/>
      <c r="AG3" s="233" t="s">
        <v>123</v>
      </c>
      <c r="AH3" s="233"/>
      <c r="AI3" s="233"/>
      <c r="AJ3" s="232" t="s">
        <v>124</v>
      </c>
      <c r="AK3" s="233"/>
      <c r="AL3" s="234"/>
      <c r="AM3" s="233" t="s">
        <v>125</v>
      </c>
      <c r="AN3" s="233"/>
      <c r="AO3" s="233"/>
      <c r="AP3" s="232" t="s">
        <v>126</v>
      </c>
      <c r="AQ3" s="233"/>
      <c r="AR3" s="234"/>
      <c r="AS3" s="233" t="s">
        <v>127</v>
      </c>
      <c r="AT3" s="233"/>
      <c r="AU3" s="233"/>
      <c r="AV3" s="232" t="s">
        <v>25</v>
      </c>
      <c r="AW3" s="233"/>
      <c r="AX3" s="234"/>
      <c r="AY3" s="233" t="s">
        <v>87</v>
      </c>
      <c r="AZ3" s="233"/>
      <c r="BA3" s="234"/>
      <c r="BB3" s="232" t="s">
        <v>128</v>
      </c>
      <c r="BC3" s="233"/>
      <c r="BD3" s="233"/>
      <c r="BE3" s="232" t="s">
        <v>99</v>
      </c>
      <c r="BF3" s="233"/>
      <c r="BG3" s="234"/>
      <c r="BH3" s="232" t="s">
        <v>100</v>
      </c>
      <c r="BI3" s="233"/>
      <c r="BJ3" s="234"/>
      <c r="BK3" s="235" t="s">
        <v>109</v>
      </c>
      <c r="BL3" s="236"/>
      <c r="BM3" s="237"/>
      <c r="BN3" s="232" t="s">
        <v>148</v>
      </c>
      <c r="BO3" s="233"/>
      <c r="BP3" s="234"/>
    </row>
    <row r="4" spans="1:68" ht="18" thickBot="1" x14ac:dyDescent="0.45">
      <c r="A4" s="20" t="s">
        <v>0</v>
      </c>
      <c r="B4" s="91" t="s">
        <v>1</v>
      </c>
      <c r="C4" s="24" t="s">
        <v>15</v>
      </c>
      <c r="D4" s="21" t="s">
        <v>60</v>
      </c>
      <c r="E4" s="25" t="s">
        <v>16</v>
      </c>
      <c r="F4" s="24" t="s">
        <v>15</v>
      </c>
      <c r="G4" s="21" t="s">
        <v>60</v>
      </c>
      <c r="H4" s="25" t="s">
        <v>16</v>
      </c>
      <c r="I4" s="24" t="s">
        <v>15</v>
      </c>
      <c r="J4" s="21" t="s">
        <v>60</v>
      </c>
      <c r="K4" s="25" t="s">
        <v>105</v>
      </c>
      <c r="L4" s="70" t="s">
        <v>106</v>
      </c>
      <c r="M4" s="212" t="s">
        <v>107</v>
      </c>
      <c r="N4" s="147" t="s">
        <v>108</v>
      </c>
      <c r="O4" s="92" t="s">
        <v>15</v>
      </c>
      <c r="P4" s="21" t="s">
        <v>60</v>
      </c>
      <c r="Q4" s="25" t="s">
        <v>16</v>
      </c>
      <c r="R4" s="92" t="s">
        <v>15</v>
      </c>
      <c r="S4" s="21" t="s">
        <v>60</v>
      </c>
      <c r="T4" s="25" t="s">
        <v>16</v>
      </c>
      <c r="U4" s="34" t="s">
        <v>17</v>
      </c>
      <c r="V4" s="22" t="s">
        <v>2</v>
      </c>
      <c r="W4" s="76" t="s">
        <v>18</v>
      </c>
      <c r="X4" s="89" t="s">
        <v>17</v>
      </c>
      <c r="Y4" s="22" t="s">
        <v>2</v>
      </c>
      <c r="Z4" s="23" t="s">
        <v>18</v>
      </c>
      <c r="AA4" s="34" t="s">
        <v>17</v>
      </c>
      <c r="AB4" s="22" t="s">
        <v>2</v>
      </c>
      <c r="AC4" s="76" t="s">
        <v>18</v>
      </c>
      <c r="AD4" s="89" t="s">
        <v>17</v>
      </c>
      <c r="AE4" s="22" t="s">
        <v>2</v>
      </c>
      <c r="AF4" s="23" t="s">
        <v>18</v>
      </c>
      <c r="AG4" s="34" t="s">
        <v>17</v>
      </c>
      <c r="AH4" s="22" t="s">
        <v>2</v>
      </c>
      <c r="AI4" s="76" t="s">
        <v>18</v>
      </c>
      <c r="AJ4" s="89" t="s">
        <v>17</v>
      </c>
      <c r="AK4" s="22" t="s">
        <v>2</v>
      </c>
      <c r="AL4" s="23" t="s">
        <v>18</v>
      </c>
      <c r="AM4" s="34" t="s">
        <v>17</v>
      </c>
      <c r="AN4" s="22" t="s">
        <v>2</v>
      </c>
      <c r="AO4" s="76" t="s">
        <v>18</v>
      </c>
      <c r="AP4" s="89" t="s">
        <v>17</v>
      </c>
      <c r="AQ4" s="22" t="s">
        <v>2</v>
      </c>
      <c r="AR4" s="23" t="s">
        <v>18</v>
      </c>
      <c r="AS4" s="34" t="s">
        <v>17</v>
      </c>
      <c r="AT4" s="22" t="s">
        <v>2</v>
      </c>
      <c r="AU4" s="76" t="s">
        <v>18</v>
      </c>
      <c r="AV4" s="89" t="s">
        <v>15</v>
      </c>
      <c r="AW4" s="22" t="s">
        <v>2</v>
      </c>
      <c r="AX4" s="23" t="s">
        <v>16</v>
      </c>
      <c r="AY4" s="34" t="s">
        <v>15</v>
      </c>
      <c r="AZ4" s="22" t="s">
        <v>2</v>
      </c>
      <c r="BA4" s="23" t="s">
        <v>16</v>
      </c>
      <c r="BB4" s="91" t="s">
        <v>110</v>
      </c>
      <c r="BC4" s="20" t="s">
        <v>111</v>
      </c>
      <c r="BD4" s="186" t="s">
        <v>112</v>
      </c>
      <c r="BE4" s="89" t="s">
        <v>15</v>
      </c>
      <c r="BF4" s="22" t="s">
        <v>2</v>
      </c>
      <c r="BG4" s="23" t="s">
        <v>16</v>
      </c>
      <c r="BH4" s="89" t="s">
        <v>15</v>
      </c>
      <c r="BI4" s="22" t="s">
        <v>2</v>
      </c>
      <c r="BJ4" s="23" t="s">
        <v>16</v>
      </c>
      <c r="BK4" s="20" t="s">
        <v>110</v>
      </c>
      <c r="BL4" s="20" t="s">
        <v>111</v>
      </c>
      <c r="BM4" s="148" t="s">
        <v>112</v>
      </c>
      <c r="BN4" s="89" t="s">
        <v>15</v>
      </c>
      <c r="BO4" s="22" t="s">
        <v>2</v>
      </c>
      <c r="BP4" s="23" t="s">
        <v>16</v>
      </c>
    </row>
    <row r="5" spans="1:68" s="153" customFormat="1" x14ac:dyDescent="0.4">
      <c r="A5" s="198">
        <v>1</v>
      </c>
      <c r="B5" s="202" t="s">
        <v>23</v>
      </c>
      <c r="C5" s="149">
        <v>7100</v>
      </c>
      <c r="D5" s="160">
        <f>ROUND(100-(100*C5/E5),0)</f>
        <v>21</v>
      </c>
      <c r="E5" s="151">
        <v>8970</v>
      </c>
      <c r="F5" s="149">
        <v>5450</v>
      </c>
      <c r="G5" s="150">
        <f>ROUND(100-(100*F5/H5),0)</f>
        <v>45</v>
      </c>
      <c r="H5" s="151">
        <v>9990</v>
      </c>
      <c r="I5" s="149"/>
      <c r="J5" s="150"/>
      <c r="K5" s="151"/>
      <c r="L5" s="158">
        <f>ROUND((N5*(100-M5))/100,0)</f>
        <v>15215</v>
      </c>
      <c r="M5" s="188">
        <v>15</v>
      </c>
      <c r="N5" s="151">
        <v>17900</v>
      </c>
      <c r="O5" s="149"/>
      <c r="P5" s="150"/>
      <c r="Q5" s="151"/>
      <c r="R5" s="149">
        <f t="shared" ref="R5:R18" si="0">ROUND((T5*(100-S5))/100,0)</f>
        <v>7957</v>
      </c>
      <c r="S5" s="150">
        <v>10.6</v>
      </c>
      <c r="T5" s="151">
        <v>8900</v>
      </c>
      <c r="U5" s="149"/>
      <c r="V5" s="152"/>
      <c r="W5" s="151"/>
      <c r="X5" s="149">
        <f t="shared" ref="X5:X18" si="1">ROUND((Z5*(100-Y5))/100,0)</f>
        <v>12240</v>
      </c>
      <c r="Y5" s="152">
        <v>5.85</v>
      </c>
      <c r="Z5" s="151">
        <v>13000</v>
      </c>
      <c r="AA5" s="149">
        <v>12000</v>
      </c>
      <c r="AB5" s="152">
        <v>18</v>
      </c>
      <c r="AC5" s="151">
        <v>16000</v>
      </c>
      <c r="AD5" s="149">
        <f t="shared" ref="AD5:AD15" si="2">ROUND((AF5*(100-AE5))/100,0)</f>
        <v>11310</v>
      </c>
      <c r="AE5" s="152">
        <v>13</v>
      </c>
      <c r="AF5" s="151">
        <v>13000</v>
      </c>
      <c r="AG5" s="149"/>
      <c r="AH5" s="152"/>
      <c r="AI5" s="151"/>
      <c r="AJ5" s="149"/>
      <c r="AK5" s="152"/>
      <c r="AL5" s="151"/>
      <c r="AM5" s="149"/>
      <c r="AN5" s="152"/>
      <c r="AO5" s="151"/>
      <c r="AP5" s="149"/>
      <c r="AQ5" s="152"/>
      <c r="AR5" s="151"/>
      <c r="AS5" s="149"/>
      <c r="AT5" s="152"/>
      <c r="AU5" s="151"/>
      <c r="AV5" s="149">
        <f t="shared" ref="AV5:AV19" si="3">ROUND((AX5*(100-AW5))/100,0)</f>
        <v>7120</v>
      </c>
      <c r="AW5" s="152">
        <v>11</v>
      </c>
      <c r="AX5" s="151">
        <v>8000</v>
      </c>
      <c r="AY5" s="149"/>
      <c r="AZ5" s="152"/>
      <c r="BA5" s="151"/>
      <c r="BB5" s="149"/>
      <c r="BC5" s="195"/>
      <c r="BD5" s="151"/>
      <c r="BE5" s="149"/>
      <c r="BF5" s="152"/>
      <c r="BG5" s="151"/>
      <c r="BH5" s="149">
        <f>ROUND((BJ5*(100-BI5))/100,0)</f>
        <v>7650</v>
      </c>
      <c r="BI5" s="152">
        <v>15</v>
      </c>
      <c r="BJ5" s="151">
        <v>9000</v>
      </c>
      <c r="BK5" s="221">
        <f>ROUND((BM5*(100-BL5))/100,0)</f>
        <v>7992</v>
      </c>
      <c r="BL5" s="188">
        <v>20</v>
      </c>
      <c r="BM5" s="151">
        <v>9990</v>
      </c>
      <c r="BN5" s="149">
        <f t="shared" ref="BN5:BN14" si="4">ROUND((BP5*(100-BO5))/100,0)</f>
        <v>0</v>
      </c>
      <c r="BO5" s="152">
        <v>12</v>
      </c>
      <c r="BP5" s="151"/>
    </row>
    <row r="6" spans="1:68" s="153" customFormat="1" x14ac:dyDescent="0.4">
      <c r="A6" s="199">
        <v>2</v>
      </c>
      <c r="B6" s="203" t="s">
        <v>72</v>
      </c>
      <c r="C6" s="154">
        <v>7100</v>
      </c>
      <c r="D6" s="160">
        <f>ROUND(100-(100*C6/E6),0)</f>
        <v>48</v>
      </c>
      <c r="E6" s="156">
        <v>13660</v>
      </c>
      <c r="F6" s="154">
        <v>6900</v>
      </c>
      <c r="G6" s="155">
        <f>ROUND(100-(100*F6/H6),0)</f>
        <v>38</v>
      </c>
      <c r="H6" s="156">
        <v>11160</v>
      </c>
      <c r="I6" s="154">
        <v>6161</v>
      </c>
      <c r="J6" s="155">
        <f>ROUND(100-(100*I6/K6),0)</f>
        <v>29</v>
      </c>
      <c r="K6" s="156">
        <v>8700</v>
      </c>
      <c r="L6" s="158"/>
      <c r="M6" s="181"/>
      <c r="N6" s="161"/>
      <c r="O6" s="154"/>
      <c r="P6" s="155"/>
      <c r="Q6" s="156"/>
      <c r="R6" s="154"/>
      <c r="S6" s="155"/>
      <c r="T6" s="156"/>
      <c r="U6" s="154"/>
      <c r="V6" s="157"/>
      <c r="W6" s="156"/>
      <c r="X6" s="154"/>
      <c r="Y6" s="157"/>
      <c r="Z6" s="156"/>
      <c r="AA6" s="154"/>
      <c r="AB6" s="157"/>
      <c r="AC6" s="156"/>
      <c r="AD6" s="154"/>
      <c r="AE6" s="157"/>
      <c r="AF6" s="156"/>
      <c r="AG6" s="154"/>
      <c r="AH6" s="157"/>
      <c r="AI6" s="156"/>
      <c r="AJ6" s="154"/>
      <c r="AK6" s="157"/>
      <c r="AL6" s="156"/>
      <c r="AM6" s="154"/>
      <c r="AN6" s="157"/>
      <c r="AO6" s="156"/>
      <c r="AP6" s="154"/>
      <c r="AQ6" s="157"/>
      <c r="AR6" s="156"/>
      <c r="AS6" s="154"/>
      <c r="AT6" s="157"/>
      <c r="AU6" s="156"/>
      <c r="AV6" s="158"/>
      <c r="AW6" s="157"/>
      <c r="AX6" s="156"/>
      <c r="AY6" s="158"/>
      <c r="AZ6" s="157"/>
      <c r="BA6" s="156"/>
      <c r="BB6" s="158">
        <v>5900</v>
      </c>
      <c r="BC6" s="180"/>
      <c r="BD6" s="161">
        <v>11000</v>
      </c>
      <c r="BE6" s="158"/>
      <c r="BF6" s="157"/>
      <c r="BG6" s="156"/>
      <c r="BH6" s="158">
        <f>ROUND((BJ6*(100-BI6))/100,0)</f>
        <v>9350</v>
      </c>
      <c r="BI6" s="157">
        <v>15</v>
      </c>
      <c r="BJ6" s="156">
        <v>11000</v>
      </c>
      <c r="BK6" s="190">
        <f>ROUND((BM6*(100-BL6))/100,0)</f>
        <v>6960</v>
      </c>
      <c r="BL6" s="181">
        <v>20</v>
      </c>
      <c r="BM6" s="161">
        <v>8700</v>
      </c>
      <c r="BN6" s="158">
        <f t="shared" si="4"/>
        <v>9680</v>
      </c>
      <c r="BO6" s="157">
        <v>12</v>
      </c>
      <c r="BP6" s="156">
        <v>11000</v>
      </c>
    </row>
    <row r="7" spans="1:68" s="153" customFormat="1" x14ac:dyDescent="0.4">
      <c r="A7" s="199">
        <v>3</v>
      </c>
      <c r="B7" s="203" t="s">
        <v>73</v>
      </c>
      <c r="C7" s="154">
        <v>8880</v>
      </c>
      <c r="D7" s="160">
        <f>ROUND(100-(100*C7/E7),0)</f>
        <v>35</v>
      </c>
      <c r="E7" s="156">
        <v>13660</v>
      </c>
      <c r="F7" s="154">
        <v>7583</v>
      </c>
      <c r="G7" s="155">
        <f t="shared" ref="G7:G16" si="5">ROUND(100-(100*F7/H7),0)</f>
        <v>36</v>
      </c>
      <c r="H7" s="156">
        <v>11900</v>
      </c>
      <c r="I7" s="154">
        <v>7458</v>
      </c>
      <c r="J7" s="155">
        <f>ROUND(100-(100*I7/K7),0)</f>
        <v>32</v>
      </c>
      <c r="K7" s="156">
        <v>10900</v>
      </c>
      <c r="L7" s="158"/>
      <c r="M7" s="181"/>
      <c r="N7" s="161"/>
      <c r="O7" s="154"/>
      <c r="P7" s="155"/>
      <c r="Q7" s="156"/>
      <c r="R7" s="154"/>
      <c r="S7" s="155"/>
      <c r="T7" s="156"/>
      <c r="U7" s="154"/>
      <c r="V7" s="157"/>
      <c r="W7" s="156"/>
      <c r="X7" s="154"/>
      <c r="Y7" s="157"/>
      <c r="Z7" s="156"/>
      <c r="AA7" s="154"/>
      <c r="AB7" s="157"/>
      <c r="AC7" s="156"/>
      <c r="AD7" s="154"/>
      <c r="AE7" s="157"/>
      <c r="AF7" s="156"/>
      <c r="AG7" s="154"/>
      <c r="AH7" s="157"/>
      <c r="AI7" s="156"/>
      <c r="AJ7" s="154"/>
      <c r="AK7" s="157"/>
      <c r="AL7" s="156"/>
      <c r="AM7" s="154"/>
      <c r="AN7" s="157"/>
      <c r="AO7" s="156"/>
      <c r="AP7" s="154"/>
      <c r="AQ7" s="157"/>
      <c r="AR7" s="156"/>
      <c r="AS7" s="154"/>
      <c r="AT7" s="157"/>
      <c r="AU7" s="156"/>
      <c r="AV7" s="158"/>
      <c r="AW7" s="157"/>
      <c r="AX7" s="156"/>
      <c r="AY7" s="158"/>
      <c r="AZ7" s="157"/>
      <c r="BA7" s="156"/>
      <c r="BB7" s="158">
        <v>6800</v>
      </c>
      <c r="BC7" s="180"/>
      <c r="BD7" s="161">
        <v>12000</v>
      </c>
      <c r="BE7" s="158"/>
      <c r="BF7" s="157"/>
      <c r="BG7" s="156"/>
      <c r="BH7" s="158">
        <f t="shared" ref="BH7:BH25" si="6">ROUND((BJ7*(100-BI7))/100,0)</f>
        <v>11815</v>
      </c>
      <c r="BI7" s="157">
        <v>15</v>
      </c>
      <c r="BJ7" s="156">
        <v>13900</v>
      </c>
      <c r="BK7" s="190">
        <f t="shared" ref="BK7:BK21" si="7">ROUND((BM7*(100-BL7))/100,0)</f>
        <v>8720</v>
      </c>
      <c r="BL7" s="181">
        <v>20</v>
      </c>
      <c r="BM7" s="161">
        <v>10900</v>
      </c>
      <c r="BN7" s="158">
        <f t="shared" si="4"/>
        <v>12232</v>
      </c>
      <c r="BO7" s="157">
        <v>12</v>
      </c>
      <c r="BP7" s="156">
        <v>13900</v>
      </c>
    </row>
    <row r="8" spans="1:68" s="153" customFormat="1" x14ac:dyDescent="0.4">
      <c r="A8" s="199">
        <v>4</v>
      </c>
      <c r="B8" s="203" t="s">
        <v>22</v>
      </c>
      <c r="C8" s="154">
        <v>8418</v>
      </c>
      <c r="D8" s="160">
        <f>ROUND(100-(100*C8/E8),0)</f>
        <v>41</v>
      </c>
      <c r="E8" s="156">
        <v>14160</v>
      </c>
      <c r="F8" s="154"/>
      <c r="G8" s="155"/>
      <c r="H8" s="156"/>
      <c r="I8" s="154"/>
      <c r="J8" s="155"/>
      <c r="K8" s="156"/>
      <c r="L8" s="158">
        <f>ROUND((N8*(100-M8))/100,0)</f>
        <v>11815</v>
      </c>
      <c r="M8" s="181">
        <v>15</v>
      </c>
      <c r="N8" s="161">
        <v>13900</v>
      </c>
      <c r="O8" s="158"/>
      <c r="P8" s="160"/>
      <c r="Q8" s="161"/>
      <c r="R8" s="158">
        <f t="shared" si="0"/>
        <v>13946</v>
      </c>
      <c r="S8" s="160">
        <v>10.6</v>
      </c>
      <c r="T8" s="161">
        <v>15600</v>
      </c>
      <c r="U8" s="158">
        <f t="shared" ref="U8:U14" si="8">ROUND((W8*(100-V8))/100,0)</f>
        <v>13572</v>
      </c>
      <c r="V8" s="157">
        <v>13</v>
      </c>
      <c r="W8" s="156">
        <v>15600</v>
      </c>
      <c r="X8" s="158">
        <f t="shared" si="1"/>
        <v>14687</v>
      </c>
      <c r="Y8" s="157">
        <v>5.85</v>
      </c>
      <c r="Z8" s="161">
        <v>15600</v>
      </c>
      <c r="AA8" s="158">
        <f t="shared" ref="AA8:AA16" si="9">ROUND((AC8*(100-AB8))/100,0)</f>
        <v>12792</v>
      </c>
      <c r="AB8" s="157">
        <v>18</v>
      </c>
      <c r="AC8" s="161">
        <v>15600</v>
      </c>
      <c r="AD8" s="158">
        <f t="shared" si="2"/>
        <v>13572</v>
      </c>
      <c r="AE8" s="157">
        <v>13</v>
      </c>
      <c r="AF8" s="161">
        <v>15600</v>
      </c>
      <c r="AG8" s="158">
        <f>ROUND((AI8*(100-AH8))/100,0)</f>
        <v>13572</v>
      </c>
      <c r="AH8" s="157">
        <v>13</v>
      </c>
      <c r="AI8" s="161">
        <v>15600</v>
      </c>
      <c r="AJ8" s="158">
        <f t="shared" ref="AJ8:AJ16" si="10">ROUND((AL8*(100-AK8))/100,0)</f>
        <v>13572</v>
      </c>
      <c r="AK8" s="157">
        <v>13</v>
      </c>
      <c r="AL8" s="161">
        <v>15600</v>
      </c>
      <c r="AM8" s="158">
        <f t="shared" ref="AM8:AM16" si="11">ROUND((AO8*(100-AN8))/100,0)</f>
        <v>13572</v>
      </c>
      <c r="AN8" s="157">
        <v>13</v>
      </c>
      <c r="AO8" s="161">
        <v>15600</v>
      </c>
      <c r="AP8" s="158">
        <f t="shared" ref="AP8:AP20" si="12">ROUND((AR8*(100-AQ8))/100,0)</f>
        <v>9490</v>
      </c>
      <c r="AQ8" s="157">
        <v>35</v>
      </c>
      <c r="AR8" s="161">
        <v>14600</v>
      </c>
      <c r="AS8" s="158">
        <f t="shared" ref="AS8:AS14" si="13">ROUND((AU8*(100-AT8))/100,0)</f>
        <v>9490</v>
      </c>
      <c r="AT8" s="157">
        <v>35</v>
      </c>
      <c r="AU8" s="161">
        <v>14600</v>
      </c>
      <c r="AV8" s="158">
        <f t="shared" si="3"/>
        <v>8811</v>
      </c>
      <c r="AW8" s="157">
        <v>11</v>
      </c>
      <c r="AX8" s="161">
        <v>9900</v>
      </c>
      <c r="AY8" s="158"/>
      <c r="AZ8" s="157"/>
      <c r="BA8" s="161"/>
      <c r="BB8" s="158">
        <v>6550</v>
      </c>
      <c r="BC8" s="180"/>
      <c r="BD8" s="161">
        <v>11000</v>
      </c>
      <c r="BE8" s="158"/>
      <c r="BF8" s="157"/>
      <c r="BG8" s="161"/>
      <c r="BH8" s="158">
        <f t="shared" si="6"/>
        <v>12325</v>
      </c>
      <c r="BI8" s="157">
        <v>15</v>
      </c>
      <c r="BJ8" s="161">
        <v>14500</v>
      </c>
      <c r="BK8" s="190"/>
      <c r="BL8" s="181"/>
      <c r="BM8" s="161"/>
      <c r="BN8" s="158">
        <f t="shared" si="4"/>
        <v>13728</v>
      </c>
      <c r="BO8" s="157">
        <v>12</v>
      </c>
      <c r="BP8" s="161">
        <v>15600</v>
      </c>
    </row>
    <row r="9" spans="1:68" s="153" customFormat="1" x14ac:dyDescent="0.4">
      <c r="A9" s="199">
        <v>5</v>
      </c>
      <c r="B9" s="204" t="s">
        <v>11</v>
      </c>
      <c r="C9" s="158">
        <v>7100</v>
      </c>
      <c r="D9" s="160">
        <f t="shared" ref="D9:D14" si="14">ROUND(100-(100*C9/E9),0)</f>
        <v>35</v>
      </c>
      <c r="E9" s="161">
        <v>10900</v>
      </c>
      <c r="F9" s="158">
        <v>9079</v>
      </c>
      <c r="G9" s="155">
        <f t="shared" si="5"/>
        <v>30</v>
      </c>
      <c r="H9" s="161">
        <v>12990</v>
      </c>
      <c r="I9" s="158">
        <v>9100</v>
      </c>
      <c r="J9" s="155">
        <f>ROUND(100-(100*I9/K9),0)</f>
        <v>14</v>
      </c>
      <c r="K9" s="161">
        <v>10610</v>
      </c>
      <c r="L9" s="158"/>
      <c r="M9" s="181"/>
      <c r="N9" s="161"/>
      <c r="O9" s="158"/>
      <c r="P9" s="160"/>
      <c r="Q9" s="161"/>
      <c r="R9" s="158"/>
      <c r="S9" s="160"/>
      <c r="T9" s="161"/>
      <c r="U9" s="158">
        <f t="shared" si="8"/>
        <v>11397</v>
      </c>
      <c r="V9" s="162">
        <v>13</v>
      </c>
      <c r="W9" s="161">
        <v>13100</v>
      </c>
      <c r="X9" s="158"/>
      <c r="Y9" s="157"/>
      <c r="Z9" s="161"/>
      <c r="AA9" s="158"/>
      <c r="AB9" s="157"/>
      <c r="AC9" s="161"/>
      <c r="AD9" s="158"/>
      <c r="AE9" s="157"/>
      <c r="AF9" s="161"/>
      <c r="AG9" s="158">
        <f>ROUND((AI9*(100-AH9))/100,0)</f>
        <v>11397</v>
      </c>
      <c r="AH9" s="157">
        <v>13</v>
      </c>
      <c r="AI9" s="161">
        <v>13100</v>
      </c>
      <c r="AJ9" s="158"/>
      <c r="AK9" s="157"/>
      <c r="AL9" s="161"/>
      <c r="AM9" s="158"/>
      <c r="AN9" s="157"/>
      <c r="AO9" s="161"/>
      <c r="AP9" s="158">
        <f t="shared" si="12"/>
        <v>11115</v>
      </c>
      <c r="AQ9" s="157">
        <v>35</v>
      </c>
      <c r="AR9" s="161">
        <v>17100</v>
      </c>
      <c r="AS9" s="158">
        <f t="shared" si="13"/>
        <v>11115</v>
      </c>
      <c r="AT9" s="157">
        <v>35</v>
      </c>
      <c r="AU9" s="161">
        <v>17100</v>
      </c>
      <c r="AV9" s="158">
        <f t="shared" si="3"/>
        <v>10769</v>
      </c>
      <c r="AW9" s="157">
        <v>11</v>
      </c>
      <c r="AX9" s="161">
        <v>12100</v>
      </c>
      <c r="AY9" s="158"/>
      <c r="AZ9" s="157"/>
      <c r="BA9" s="161"/>
      <c r="BB9" s="158">
        <v>8300</v>
      </c>
      <c r="BC9" s="180"/>
      <c r="BD9" s="161">
        <v>13500</v>
      </c>
      <c r="BE9" s="158"/>
      <c r="BF9" s="157"/>
      <c r="BG9" s="161"/>
      <c r="BH9" s="158">
        <f t="shared" si="6"/>
        <v>10965</v>
      </c>
      <c r="BI9" s="157">
        <v>15</v>
      </c>
      <c r="BJ9" s="161">
        <v>12900</v>
      </c>
      <c r="BK9" s="190">
        <f t="shared" si="7"/>
        <v>8720</v>
      </c>
      <c r="BL9" s="181">
        <v>20</v>
      </c>
      <c r="BM9" s="161">
        <v>10900</v>
      </c>
      <c r="BN9" s="158">
        <f t="shared" si="4"/>
        <v>0</v>
      </c>
      <c r="BO9" s="157">
        <v>12</v>
      </c>
      <c r="BP9" s="161"/>
    </row>
    <row r="10" spans="1:68" s="153" customFormat="1" x14ac:dyDescent="0.4">
      <c r="A10" s="199">
        <v>6</v>
      </c>
      <c r="B10" s="204" t="s">
        <v>12</v>
      </c>
      <c r="C10" s="158">
        <v>7100</v>
      </c>
      <c r="D10" s="160">
        <f t="shared" si="14"/>
        <v>46</v>
      </c>
      <c r="E10" s="161">
        <v>13100</v>
      </c>
      <c r="F10" s="158">
        <v>8581</v>
      </c>
      <c r="G10" s="155">
        <f t="shared" si="5"/>
        <v>34</v>
      </c>
      <c r="H10" s="161">
        <v>12990</v>
      </c>
      <c r="I10" s="158">
        <v>8600</v>
      </c>
      <c r="J10" s="155">
        <f>ROUND(100-(100*I10/K10),0)</f>
        <v>20</v>
      </c>
      <c r="K10" s="161">
        <v>10786</v>
      </c>
      <c r="L10" s="158">
        <f>ROUND((N10*(100-M10))/100,0)</f>
        <v>11135</v>
      </c>
      <c r="M10" s="181">
        <v>15</v>
      </c>
      <c r="N10" s="161">
        <v>13100</v>
      </c>
      <c r="O10" s="158"/>
      <c r="P10" s="160"/>
      <c r="Q10" s="161"/>
      <c r="R10" s="158">
        <f t="shared" si="0"/>
        <v>11711</v>
      </c>
      <c r="S10" s="160">
        <v>10.6</v>
      </c>
      <c r="T10" s="161">
        <v>13100</v>
      </c>
      <c r="U10" s="158">
        <f t="shared" si="8"/>
        <v>11397</v>
      </c>
      <c r="V10" s="162">
        <v>13</v>
      </c>
      <c r="W10" s="161">
        <v>13100</v>
      </c>
      <c r="X10" s="158">
        <f t="shared" si="1"/>
        <v>12334</v>
      </c>
      <c r="Y10" s="157">
        <v>5.85</v>
      </c>
      <c r="Z10" s="161">
        <v>13100</v>
      </c>
      <c r="AA10" s="158">
        <f t="shared" si="9"/>
        <v>10742</v>
      </c>
      <c r="AB10" s="157">
        <v>18</v>
      </c>
      <c r="AC10" s="161">
        <v>13100</v>
      </c>
      <c r="AD10" s="158">
        <f t="shared" si="2"/>
        <v>11397</v>
      </c>
      <c r="AE10" s="157">
        <v>13</v>
      </c>
      <c r="AF10" s="161">
        <v>13100</v>
      </c>
      <c r="AG10" s="158">
        <f t="shared" ref="AG10:AG20" si="15">ROUND((AI10*(100-AH10))/100,0)</f>
        <v>11397</v>
      </c>
      <c r="AH10" s="157">
        <v>13</v>
      </c>
      <c r="AI10" s="161">
        <v>13100</v>
      </c>
      <c r="AJ10" s="158">
        <f t="shared" si="10"/>
        <v>11397</v>
      </c>
      <c r="AK10" s="157">
        <v>13</v>
      </c>
      <c r="AL10" s="161">
        <v>13100</v>
      </c>
      <c r="AM10" s="158">
        <f t="shared" si="11"/>
        <v>11397</v>
      </c>
      <c r="AN10" s="157">
        <v>13</v>
      </c>
      <c r="AO10" s="161">
        <v>13100</v>
      </c>
      <c r="AP10" s="158">
        <f t="shared" si="12"/>
        <v>10985</v>
      </c>
      <c r="AQ10" s="157">
        <v>35</v>
      </c>
      <c r="AR10" s="161">
        <v>16900</v>
      </c>
      <c r="AS10" s="158">
        <f t="shared" si="13"/>
        <v>10985</v>
      </c>
      <c r="AT10" s="157">
        <v>35</v>
      </c>
      <c r="AU10" s="161">
        <v>16900</v>
      </c>
      <c r="AV10" s="158">
        <f t="shared" si="3"/>
        <v>10235</v>
      </c>
      <c r="AW10" s="157">
        <v>11</v>
      </c>
      <c r="AX10" s="161">
        <v>11500</v>
      </c>
      <c r="AY10" s="158"/>
      <c r="AZ10" s="157"/>
      <c r="BA10" s="161"/>
      <c r="BB10" s="158">
        <v>7850</v>
      </c>
      <c r="BC10" s="180"/>
      <c r="BD10" s="161">
        <v>13000</v>
      </c>
      <c r="BE10" s="158"/>
      <c r="BF10" s="157"/>
      <c r="BG10" s="161"/>
      <c r="BH10" s="158">
        <f t="shared" si="6"/>
        <v>10965</v>
      </c>
      <c r="BI10" s="157">
        <v>15</v>
      </c>
      <c r="BJ10" s="161">
        <v>12900</v>
      </c>
      <c r="BK10" s="190">
        <f t="shared" si="7"/>
        <v>8720</v>
      </c>
      <c r="BL10" s="181">
        <v>20</v>
      </c>
      <c r="BM10" s="161">
        <v>10900</v>
      </c>
      <c r="BN10" s="158">
        <f t="shared" si="4"/>
        <v>0</v>
      </c>
      <c r="BO10" s="157">
        <v>12</v>
      </c>
      <c r="BP10" s="161"/>
    </row>
    <row r="11" spans="1:68" s="153" customFormat="1" x14ac:dyDescent="0.4">
      <c r="A11" s="199">
        <v>7</v>
      </c>
      <c r="B11" s="204" t="s">
        <v>90</v>
      </c>
      <c r="C11" s="158">
        <v>31850</v>
      </c>
      <c r="D11" s="160">
        <f t="shared" si="14"/>
        <v>31</v>
      </c>
      <c r="E11" s="161">
        <v>46280</v>
      </c>
      <c r="F11" s="158">
        <v>26871</v>
      </c>
      <c r="G11" s="155">
        <f t="shared" si="5"/>
        <v>40</v>
      </c>
      <c r="H11" s="161">
        <v>45000</v>
      </c>
      <c r="I11" s="158"/>
      <c r="J11" s="155"/>
      <c r="K11" s="161"/>
      <c r="L11" s="158">
        <f>ROUND((N11*(100-M11))/100,0)</f>
        <v>50150</v>
      </c>
      <c r="M11" s="181">
        <v>15</v>
      </c>
      <c r="N11" s="161">
        <v>59000</v>
      </c>
      <c r="O11" s="158">
        <v>26345</v>
      </c>
      <c r="P11" s="155">
        <f>ROUND(100-(100*O11/Q11),0)</f>
        <v>33</v>
      </c>
      <c r="Q11" s="161">
        <v>39500</v>
      </c>
      <c r="R11" s="158">
        <f t="shared" si="0"/>
        <v>44700</v>
      </c>
      <c r="S11" s="160">
        <v>10.6</v>
      </c>
      <c r="T11" s="161">
        <v>50000</v>
      </c>
      <c r="U11" s="158">
        <f t="shared" si="8"/>
        <v>51330</v>
      </c>
      <c r="V11" s="162">
        <v>13</v>
      </c>
      <c r="W11" s="161">
        <v>59000</v>
      </c>
      <c r="X11" s="158">
        <f t="shared" si="1"/>
        <v>55549</v>
      </c>
      <c r="Y11" s="157">
        <v>5.85</v>
      </c>
      <c r="Z11" s="161">
        <v>59000</v>
      </c>
      <c r="AA11" s="158">
        <f t="shared" si="9"/>
        <v>48380</v>
      </c>
      <c r="AB11" s="157">
        <v>18</v>
      </c>
      <c r="AC11" s="161">
        <v>59000</v>
      </c>
      <c r="AD11" s="158">
        <f t="shared" si="2"/>
        <v>51330</v>
      </c>
      <c r="AE11" s="157">
        <v>13</v>
      </c>
      <c r="AF11" s="161">
        <v>59000</v>
      </c>
      <c r="AG11" s="158">
        <f t="shared" si="15"/>
        <v>51330</v>
      </c>
      <c r="AH11" s="157">
        <v>13</v>
      </c>
      <c r="AI11" s="161">
        <v>59000</v>
      </c>
      <c r="AJ11" s="158">
        <f t="shared" si="10"/>
        <v>51330</v>
      </c>
      <c r="AK11" s="157">
        <v>13</v>
      </c>
      <c r="AL11" s="161">
        <v>59000</v>
      </c>
      <c r="AM11" s="158">
        <f t="shared" si="11"/>
        <v>51330</v>
      </c>
      <c r="AN11" s="157">
        <v>13</v>
      </c>
      <c r="AO11" s="161">
        <v>59000</v>
      </c>
      <c r="AP11" s="158">
        <f t="shared" si="12"/>
        <v>37050</v>
      </c>
      <c r="AQ11" s="157">
        <v>35</v>
      </c>
      <c r="AR11" s="161">
        <v>57000</v>
      </c>
      <c r="AS11" s="158">
        <f t="shared" si="13"/>
        <v>37050</v>
      </c>
      <c r="AT11" s="157">
        <v>35</v>
      </c>
      <c r="AU11" s="161">
        <v>57000</v>
      </c>
      <c r="AV11" s="158">
        <f t="shared" si="3"/>
        <v>29281</v>
      </c>
      <c r="AW11" s="157">
        <v>11</v>
      </c>
      <c r="AX11" s="161">
        <v>32900</v>
      </c>
      <c r="AY11" s="158">
        <v>29000</v>
      </c>
      <c r="AZ11" s="163">
        <f>ROUND(100-(100*AY11/BA11),0)</f>
        <v>21</v>
      </c>
      <c r="BA11" s="161">
        <v>36900</v>
      </c>
      <c r="BB11" s="158"/>
      <c r="BC11" s="180"/>
      <c r="BD11" s="161"/>
      <c r="BE11" s="158">
        <v>27000</v>
      </c>
      <c r="BF11" s="163"/>
      <c r="BG11" s="161">
        <v>56500</v>
      </c>
      <c r="BH11" s="158">
        <f t="shared" si="6"/>
        <v>50150</v>
      </c>
      <c r="BI11" s="163">
        <v>15</v>
      </c>
      <c r="BJ11" s="161">
        <v>59000</v>
      </c>
      <c r="BK11" s="190">
        <f t="shared" si="7"/>
        <v>36000</v>
      </c>
      <c r="BL11" s="181">
        <v>20</v>
      </c>
      <c r="BM11" s="161">
        <v>45000</v>
      </c>
      <c r="BN11" s="158">
        <f t="shared" si="4"/>
        <v>49720</v>
      </c>
      <c r="BO11" s="163">
        <v>12</v>
      </c>
      <c r="BP11" s="161">
        <v>56500</v>
      </c>
    </row>
    <row r="12" spans="1:68" s="153" customFormat="1" x14ac:dyDescent="0.4">
      <c r="A12" s="199">
        <v>8</v>
      </c>
      <c r="B12" s="204" t="s">
        <v>91</v>
      </c>
      <c r="C12" s="158">
        <v>20800</v>
      </c>
      <c r="D12" s="160">
        <f t="shared" si="14"/>
        <v>41</v>
      </c>
      <c r="E12" s="161">
        <v>35000</v>
      </c>
      <c r="F12" s="158"/>
      <c r="G12" s="155">
        <f t="shared" si="5"/>
        <v>100</v>
      </c>
      <c r="H12" s="161">
        <v>35000</v>
      </c>
      <c r="I12" s="158"/>
      <c r="J12" s="155"/>
      <c r="K12" s="161"/>
      <c r="L12" s="158">
        <f>ROUND((N12*(100-M12))/100,0)</f>
        <v>32300</v>
      </c>
      <c r="M12" s="181">
        <v>15</v>
      </c>
      <c r="N12" s="161">
        <v>38000</v>
      </c>
      <c r="O12" s="158">
        <v>20500</v>
      </c>
      <c r="P12" s="155">
        <f>ROUND(100-(100*O12/Q12),0)</f>
        <v>41</v>
      </c>
      <c r="Q12" s="161">
        <v>34500</v>
      </c>
      <c r="R12" s="158"/>
      <c r="S12" s="160"/>
      <c r="T12" s="161"/>
      <c r="U12" s="158">
        <f t="shared" si="8"/>
        <v>33930</v>
      </c>
      <c r="V12" s="162">
        <v>13</v>
      </c>
      <c r="W12" s="161">
        <v>39000</v>
      </c>
      <c r="X12" s="158">
        <f t="shared" si="1"/>
        <v>35777</v>
      </c>
      <c r="Y12" s="157">
        <v>5.85</v>
      </c>
      <c r="Z12" s="161">
        <v>38000</v>
      </c>
      <c r="AA12" s="158">
        <f t="shared" si="9"/>
        <v>31980</v>
      </c>
      <c r="AB12" s="157">
        <v>18</v>
      </c>
      <c r="AC12" s="161">
        <v>39000</v>
      </c>
      <c r="AD12" s="158">
        <f t="shared" si="2"/>
        <v>33930</v>
      </c>
      <c r="AE12" s="157">
        <v>13</v>
      </c>
      <c r="AF12" s="161">
        <v>39000</v>
      </c>
      <c r="AG12" s="158">
        <f t="shared" si="15"/>
        <v>33930</v>
      </c>
      <c r="AH12" s="157">
        <v>13</v>
      </c>
      <c r="AI12" s="161">
        <v>39000</v>
      </c>
      <c r="AJ12" s="158"/>
      <c r="AK12" s="157"/>
      <c r="AL12" s="161"/>
      <c r="AM12" s="158"/>
      <c r="AN12" s="157"/>
      <c r="AO12" s="161"/>
      <c r="AP12" s="158">
        <f t="shared" si="12"/>
        <v>25350</v>
      </c>
      <c r="AQ12" s="157">
        <v>35</v>
      </c>
      <c r="AR12" s="161">
        <v>39000</v>
      </c>
      <c r="AS12" s="158">
        <f t="shared" si="13"/>
        <v>25350</v>
      </c>
      <c r="AT12" s="157">
        <v>35</v>
      </c>
      <c r="AU12" s="161">
        <v>39000</v>
      </c>
      <c r="AV12" s="158">
        <f t="shared" si="3"/>
        <v>23585</v>
      </c>
      <c r="AW12" s="157">
        <v>11</v>
      </c>
      <c r="AX12" s="161">
        <v>26500</v>
      </c>
      <c r="AY12" s="158">
        <v>22000</v>
      </c>
      <c r="AZ12" s="163" t="e">
        <f t="shared" ref="AZ12:AZ23" si="16">ROUND(100-(100*AY12/BA12),0)</f>
        <v>#DIV/0!</v>
      </c>
      <c r="BA12" s="161">
        <v>0</v>
      </c>
      <c r="BB12" s="158"/>
      <c r="BC12" s="180"/>
      <c r="BD12" s="161"/>
      <c r="BE12" s="158">
        <v>22000</v>
      </c>
      <c r="BF12" s="163"/>
      <c r="BG12" s="161">
        <v>39000</v>
      </c>
      <c r="BH12" s="158">
        <f t="shared" si="6"/>
        <v>33150</v>
      </c>
      <c r="BI12" s="163">
        <v>15</v>
      </c>
      <c r="BJ12" s="161">
        <v>39000</v>
      </c>
      <c r="BK12" s="190">
        <f t="shared" si="7"/>
        <v>26000</v>
      </c>
      <c r="BL12" s="181">
        <v>20</v>
      </c>
      <c r="BM12" s="161">
        <v>32500</v>
      </c>
      <c r="BN12" s="158">
        <f t="shared" si="4"/>
        <v>34320</v>
      </c>
      <c r="BO12" s="163">
        <v>12</v>
      </c>
      <c r="BP12" s="161">
        <v>39000</v>
      </c>
    </row>
    <row r="13" spans="1:68" s="153" customFormat="1" x14ac:dyDescent="0.4">
      <c r="A13" s="199">
        <v>9</v>
      </c>
      <c r="B13" s="204" t="s">
        <v>88</v>
      </c>
      <c r="C13" s="158">
        <v>6500</v>
      </c>
      <c r="D13" s="160">
        <f t="shared" si="14"/>
        <v>40</v>
      </c>
      <c r="E13" s="161">
        <v>10800</v>
      </c>
      <c r="F13" s="158">
        <v>6336</v>
      </c>
      <c r="G13" s="155">
        <f t="shared" si="5"/>
        <v>37</v>
      </c>
      <c r="H13" s="161">
        <v>9980</v>
      </c>
      <c r="I13" s="158"/>
      <c r="J13" s="155"/>
      <c r="K13" s="161"/>
      <c r="L13" s="158"/>
      <c r="M13" s="181"/>
      <c r="N13" s="161"/>
      <c r="O13" s="158"/>
      <c r="P13" s="162"/>
      <c r="Q13" s="161"/>
      <c r="R13" s="158">
        <f>ROUND((T13*(100-S13))/100,0)</f>
        <v>10728</v>
      </c>
      <c r="S13" s="162">
        <v>10.6</v>
      </c>
      <c r="T13" s="161">
        <v>12000</v>
      </c>
      <c r="U13" s="158">
        <f t="shared" si="8"/>
        <v>10440</v>
      </c>
      <c r="V13" s="162">
        <v>13</v>
      </c>
      <c r="W13" s="161">
        <v>12000</v>
      </c>
      <c r="X13" s="158">
        <f t="shared" si="1"/>
        <v>10357</v>
      </c>
      <c r="Y13" s="157">
        <v>5.85</v>
      </c>
      <c r="Z13" s="161">
        <v>11000</v>
      </c>
      <c r="AA13" s="158">
        <f t="shared" si="9"/>
        <v>10080</v>
      </c>
      <c r="AB13" s="157">
        <v>16</v>
      </c>
      <c r="AC13" s="161">
        <v>12000</v>
      </c>
      <c r="AD13" s="158">
        <f t="shared" si="2"/>
        <v>10440</v>
      </c>
      <c r="AE13" s="157">
        <v>13</v>
      </c>
      <c r="AF13" s="161">
        <v>12000</v>
      </c>
      <c r="AG13" s="158">
        <f t="shared" si="15"/>
        <v>10440</v>
      </c>
      <c r="AH13" s="157">
        <v>13</v>
      </c>
      <c r="AI13" s="161">
        <v>12000</v>
      </c>
      <c r="AJ13" s="158">
        <f t="shared" si="10"/>
        <v>10440</v>
      </c>
      <c r="AK13" s="157">
        <v>13</v>
      </c>
      <c r="AL13" s="161">
        <v>12000</v>
      </c>
      <c r="AM13" s="158">
        <f t="shared" si="11"/>
        <v>10440</v>
      </c>
      <c r="AN13" s="157">
        <v>13</v>
      </c>
      <c r="AO13" s="161">
        <v>12000</v>
      </c>
      <c r="AP13" s="158">
        <f t="shared" si="12"/>
        <v>7800</v>
      </c>
      <c r="AQ13" s="157">
        <v>35</v>
      </c>
      <c r="AR13" s="161">
        <v>12000</v>
      </c>
      <c r="AS13" s="158">
        <f t="shared" si="13"/>
        <v>7800</v>
      </c>
      <c r="AT13" s="157">
        <v>35</v>
      </c>
      <c r="AU13" s="161">
        <v>12000</v>
      </c>
      <c r="AV13" s="158">
        <f t="shared" si="3"/>
        <v>8900</v>
      </c>
      <c r="AW13" s="157">
        <v>11</v>
      </c>
      <c r="AX13" s="161">
        <v>10000</v>
      </c>
      <c r="AY13" s="158">
        <v>7000</v>
      </c>
      <c r="AZ13" s="163">
        <f t="shared" si="16"/>
        <v>21</v>
      </c>
      <c r="BA13" s="161">
        <v>8900</v>
      </c>
      <c r="BB13" s="158">
        <v>5950</v>
      </c>
      <c r="BC13" s="180"/>
      <c r="BD13" s="161">
        <v>11000</v>
      </c>
      <c r="BE13" s="158"/>
      <c r="BF13" s="163"/>
      <c r="BG13" s="161"/>
      <c r="BH13" s="158">
        <f t="shared" si="6"/>
        <v>10200</v>
      </c>
      <c r="BI13" s="163">
        <v>15</v>
      </c>
      <c r="BJ13" s="161">
        <v>12000</v>
      </c>
      <c r="BK13" s="190"/>
      <c r="BL13" s="181"/>
      <c r="BM13" s="161"/>
      <c r="BN13" s="158">
        <f t="shared" si="4"/>
        <v>10560</v>
      </c>
      <c r="BO13" s="163">
        <v>12</v>
      </c>
      <c r="BP13" s="161">
        <v>12000</v>
      </c>
    </row>
    <row r="14" spans="1:68" s="153" customFormat="1" x14ac:dyDescent="0.4">
      <c r="A14" s="199">
        <v>10</v>
      </c>
      <c r="B14" s="204" t="s">
        <v>89</v>
      </c>
      <c r="C14" s="158">
        <v>7800</v>
      </c>
      <c r="D14" s="160">
        <f t="shared" si="14"/>
        <v>35</v>
      </c>
      <c r="E14" s="161">
        <v>12000</v>
      </c>
      <c r="F14" s="158">
        <v>7400</v>
      </c>
      <c r="G14" s="155">
        <f t="shared" si="5"/>
        <v>38</v>
      </c>
      <c r="H14" s="161">
        <v>12000</v>
      </c>
      <c r="I14" s="158"/>
      <c r="J14" s="155"/>
      <c r="K14" s="161"/>
      <c r="L14" s="158"/>
      <c r="M14" s="181"/>
      <c r="N14" s="161"/>
      <c r="O14" s="215">
        <v>0</v>
      </c>
      <c r="P14" s="216"/>
      <c r="Q14" s="217">
        <v>12000</v>
      </c>
      <c r="R14" s="158">
        <f t="shared" si="0"/>
        <v>12874</v>
      </c>
      <c r="S14" s="160">
        <v>10.6</v>
      </c>
      <c r="T14" s="161">
        <v>14400</v>
      </c>
      <c r="U14" s="158">
        <f t="shared" si="8"/>
        <v>11310</v>
      </c>
      <c r="V14" s="162">
        <v>13</v>
      </c>
      <c r="W14" s="161">
        <v>13000</v>
      </c>
      <c r="X14" s="158">
        <f t="shared" si="1"/>
        <v>13558</v>
      </c>
      <c r="Y14" s="157">
        <v>5.85</v>
      </c>
      <c r="Z14" s="161">
        <v>14400</v>
      </c>
      <c r="AA14" s="158">
        <f t="shared" si="9"/>
        <v>12096</v>
      </c>
      <c r="AB14" s="157">
        <v>16</v>
      </c>
      <c r="AC14" s="161">
        <v>14400</v>
      </c>
      <c r="AD14" s="158">
        <f t="shared" si="2"/>
        <v>12528</v>
      </c>
      <c r="AE14" s="157">
        <v>13</v>
      </c>
      <c r="AF14" s="161">
        <v>14400</v>
      </c>
      <c r="AG14" s="158">
        <f t="shared" si="15"/>
        <v>11310</v>
      </c>
      <c r="AH14" s="157">
        <v>13</v>
      </c>
      <c r="AI14" s="161">
        <v>13000</v>
      </c>
      <c r="AJ14" s="158">
        <f t="shared" si="10"/>
        <v>12528</v>
      </c>
      <c r="AK14" s="157">
        <v>13</v>
      </c>
      <c r="AL14" s="161">
        <v>14400</v>
      </c>
      <c r="AM14" s="158">
        <f t="shared" si="11"/>
        <v>12528</v>
      </c>
      <c r="AN14" s="157">
        <v>13</v>
      </c>
      <c r="AO14" s="161">
        <v>14400</v>
      </c>
      <c r="AP14" s="158">
        <f t="shared" si="12"/>
        <v>8385</v>
      </c>
      <c r="AQ14" s="157">
        <v>35</v>
      </c>
      <c r="AR14" s="161">
        <v>12900</v>
      </c>
      <c r="AS14" s="158">
        <f t="shared" si="13"/>
        <v>8385</v>
      </c>
      <c r="AT14" s="157">
        <v>35</v>
      </c>
      <c r="AU14" s="161">
        <v>12900</v>
      </c>
      <c r="AV14" s="158">
        <f t="shared" si="3"/>
        <v>9790</v>
      </c>
      <c r="AW14" s="157">
        <v>11</v>
      </c>
      <c r="AX14" s="161">
        <v>11000</v>
      </c>
      <c r="AY14" s="158">
        <v>8000</v>
      </c>
      <c r="AZ14" s="163">
        <f t="shared" si="16"/>
        <v>19</v>
      </c>
      <c r="BA14" s="161">
        <v>9900</v>
      </c>
      <c r="BB14" s="158">
        <v>7100</v>
      </c>
      <c r="BC14" s="180"/>
      <c r="BD14" s="161">
        <v>12500</v>
      </c>
      <c r="BE14" s="158"/>
      <c r="BF14" s="163"/>
      <c r="BG14" s="161"/>
      <c r="BH14" s="158">
        <f t="shared" si="6"/>
        <v>12665</v>
      </c>
      <c r="BI14" s="163">
        <v>15</v>
      </c>
      <c r="BJ14" s="161">
        <v>14900</v>
      </c>
      <c r="BK14" s="190"/>
      <c r="BL14" s="181"/>
      <c r="BM14" s="161"/>
      <c r="BN14" s="158">
        <f t="shared" si="4"/>
        <v>13112</v>
      </c>
      <c r="BO14" s="163">
        <v>12</v>
      </c>
      <c r="BP14" s="161">
        <v>14900</v>
      </c>
    </row>
    <row r="15" spans="1:68" s="153" customFormat="1" x14ac:dyDescent="0.4">
      <c r="A15" s="199">
        <v>11</v>
      </c>
      <c r="B15" s="159" t="s">
        <v>20</v>
      </c>
      <c r="C15" s="164"/>
      <c r="D15" s="165"/>
      <c r="E15" s="166"/>
      <c r="F15" s="158"/>
      <c r="G15" s="155"/>
      <c r="H15" s="161"/>
      <c r="I15" s="158"/>
      <c r="J15" s="155"/>
      <c r="K15" s="161"/>
      <c r="L15" s="158"/>
      <c r="M15" s="181"/>
      <c r="N15" s="161"/>
      <c r="O15" s="158"/>
      <c r="P15" s="167"/>
      <c r="Q15" s="161"/>
      <c r="R15" s="158">
        <f t="shared" si="0"/>
        <v>48276</v>
      </c>
      <c r="S15" s="167">
        <v>10.6</v>
      </c>
      <c r="T15" s="161">
        <v>54000</v>
      </c>
      <c r="U15" s="164"/>
      <c r="V15" s="165"/>
      <c r="W15" s="166"/>
      <c r="X15" s="158">
        <f t="shared" si="1"/>
        <v>50841</v>
      </c>
      <c r="Y15" s="157">
        <v>5.85</v>
      </c>
      <c r="Z15" s="161">
        <v>54000</v>
      </c>
      <c r="AA15" s="158"/>
      <c r="AB15" s="157"/>
      <c r="AC15" s="161"/>
      <c r="AD15" s="158">
        <f t="shared" si="2"/>
        <v>46980</v>
      </c>
      <c r="AE15" s="157">
        <v>13</v>
      </c>
      <c r="AF15" s="161">
        <v>54000</v>
      </c>
      <c r="AG15" s="158"/>
      <c r="AH15" s="157"/>
      <c r="AI15" s="161"/>
      <c r="AJ15" s="158">
        <f t="shared" si="10"/>
        <v>41760</v>
      </c>
      <c r="AK15" s="157">
        <v>13</v>
      </c>
      <c r="AL15" s="161">
        <v>48000</v>
      </c>
      <c r="AM15" s="158">
        <f t="shared" si="11"/>
        <v>41760</v>
      </c>
      <c r="AN15" s="157">
        <v>13</v>
      </c>
      <c r="AO15" s="161">
        <v>48000</v>
      </c>
      <c r="AP15" s="158"/>
      <c r="AQ15" s="157"/>
      <c r="AR15" s="161"/>
      <c r="AS15" s="158"/>
      <c r="AT15" s="157"/>
      <c r="AU15" s="161"/>
      <c r="AV15" s="158"/>
      <c r="AW15" s="157"/>
      <c r="AX15" s="161"/>
      <c r="AY15" s="158"/>
      <c r="AZ15" s="163"/>
      <c r="BA15" s="161"/>
      <c r="BB15" s="158"/>
      <c r="BC15" s="180"/>
      <c r="BD15" s="161"/>
      <c r="BE15" s="158"/>
      <c r="BF15" s="163"/>
      <c r="BG15" s="161"/>
      <c r="BH15" s="158"/>
      <c r="BI15" s="163"/>
      <c r="BJ15" s="161"/>
      <c r="BK15" s="190"/>
      <c r="BL15" s="181"/>
      <c r="BM15" s="161"/>
      <c r="BN15" s="158"/>
      <c r="BO15" s="163"/>
      <c r="BP15" s="161"/>
    </row>
    <row r="16" spans="1:68" s="153" customFormat="1" x14ac:dyDescent="0.4">
      <c r="A16" s="199">
        <v>12</v>
      </c>
      <c r="B16" s="159" t="s">
        <v>21</v>
      </c>
      <c r="C16" s="164"/>
      <c r="D16" s="165"/>
      <c r="E16" s="166"/>
      <c r="F16" s="158">
        <v>36269</v>
      </c>
      <c r="G16" s="155">
        <f t="shared" si="5"/>
        <v>39</v>
      </c>
      <c r="H16" s="161">
        <v>59000</v>
      </c>
      <c r="I16" s="158"/>
      <c r="J16" s="155"/>
      <c r="K16" s="161"/>
      <c r="L16" s="158">
        <f>ROUND((N16*(100-M16))/100,0)</f>
        <v>34020</v>
      </c>
      <c r="M16" s="181">
        <v>10</v>
      </c>
      <c r="N16" s="161">
        <v>37800</v>
      </c>
      <c r="O16" s="158">
        <v>39000</v>
      </c>
      <c r="P16" s="155">
        <f>ROUND(100-(100*O16/Q16),0)</f>
        <v>34</v>
      </c>
      <c r="Q16" s="161">
        <v>59000</v>
      </c>
      <c r="R16" s="158">
        <f t="shared" si="0"/>
        <v>48276</v>
      </c>
      <c r="S16" s="167">
        <v>10.6</v>
      </c>
      <c r="T16" s="161">
        <v>54000</v>
      </c>
      <c r="U16" s="164"/>
      <c r="V16" s="165"/>
      <c r="W16" s="166"/>
      <c r="X16" s="158">
        <f t="shared" si="1"/>
        <v>44251</v>
      </c>
      <c r="Y16" s="157">
        <v>5.85</v>
      </c>
      <c r="Z16" s="161">
        <v>47000</v>
      </c>
      <c r="AA16" s="158">
        <f t="shared" si="9"/>
        <v>44280</v>
      </c>
      <c r="AB16" s="157">
        <v>18</v>
      </c>
      <c r="AC16" s="161">
        <v>54000</v>
      </c>
      <c r="AD16" s="158">
        <f>ROUND((AF16*(100-AE16))/100,0)</f>
        <v>40890</v>
      </c>
      <c r="AE16" s="157">
        <v>13</v>
      </c>
      <c r="AF16" s="161">
        <v>47000</v>
      </c>
      <c r="AG16" s="158"/>
      <c r="AH16" s="157"/>
      <c r="AI16" s="161"/>
      <c r="AJ16" s="158">
        <f t="shared" si="10"/>
        <v>46980</v>
      </c>
      <c r="AK16" s="157">
        <v>13</v>
      </c>
      <c r="AL16" s="161">
        <v>54000</v>
      </c>
      <c r="AM16" s="158">
        <f t="shared" si="11"/>
        <v>46980</v>
      </c>
      <c r="AN16" s="157">
        <v>13</v>
      </c>
      <c r="AO16" s="161">
        <v>54000</v>
      </c>
      <c r="AP16" s="158">
        <f t="shared" si="12"/>
        <v>29250</v>
      </c>
      <c r="AQ16" s="157">
        <v>35</v>
      </c>
      <c r="AR16" s="161">
        <v>45000</v>
      </c>
      <c r="AS16" s="158">
        <f t="shared" ref="AS16:AS21" si="17">ROUND((AU16*(100-AT16))/100,0)</f>
        <v>29250</v>
      </c>
      <c r="AT16" s="157">
        <v>35</v>
      </c>
      <c r="AU16" s="161">
        <v>45000</v>
      </c>
      <c r="AV16" s="158">
        <f t="shared" si="3"/>
        <v>40050</v>
      </c>
      <c r="AW16" s="157">
        <v>11</v>
      </c>
      <c r="AX16" s="161">
        <v>45000</v>
      </c>
      <c r="AY16" s="158">
        <v>30000</v>
      </c>
      <c r="AZ16" s="163" t="e">
        <f t="shared" si="16"/>
        <v>#DIV/0!</v>
      </c>
      <c r="BA16" s="161"/>
      <c r="BB16" s="158"/>
      <c r="BC16" s="180"/>
      <c r="BD16" s="161"/>
      <c r="BE16" s="158">
        <v>29000</v>
      </c>
      <c r="BF16" s="163"/>
      <c r="BG16" s="161">
        <v>45000</v>
      </c>
      <c r="BH16" s="158">
        <f t="shared" si="6"/>
        <v>39950</v>
      </c>
      <c r="BI16" s="163">
        <v>15</v>
      </c>
      <c r="BJ16" s="161">
        <v>47000</v>
      </c>
      <c r="BK16" s="190">
        <f t="shared" si="7"/>
        <v>47200</v>
      </c>
      <c r="BL16" s="181">
        <v>20</v>
      </c>
      <c r="BM16" s="161">
        <v>59000</v>
      </c>
      <c r="BN16" s="158">
        <f t="shared" ref="BN16:BN21" si="18">ROUND((BP16*(100-BO16))/100,0)</f>
        <v>41360</v>
      </c>
      <c r="BO16" s="163">
        <v>12</v>
      </c>
      <c r="BP16" s="161">
        <v>47000</v>
      </c>
    </row>
    <row r="17" spans="1:68" s="153" customFormat="1" x14ac:dyDescent="0.4">
      <c r="A17" s="199">
        <v>13</v>
      </c>
      <c r="B17" s="204" t="s">
        <v>92</v>
      </c>
      <c r="C17" s="158">
        <v>16250</v>
      </c>
      <c r="D17" s="160">
        <f>ROUND(100-(100*C17/E17),0)</f>
        <v>31</v>
      </c>
      <c r="E17" s="161">
        <v>23590</v>
      </c>
      <c r="F17" s="158"/>
      <c r="G17" s="155"/>
      <c r="H17" s="161"/>
      <c r="I17" s="158"/>
      <c r="J17" s="155"/>
      <c r="K17" s="161"/>
      <c r="L17" s="158">
        <f>ROUND((N17*(100-M17))/100,0)</f>
        <v>17820</v>
      </c>
      <c r="M17" s="181">
        <v>10</v>
      </c>
      <c r="N17" s="161">
        <v>19800</v>
      </c>
      <c r="O17" s="158"/>
      <c r="P17" s="160"/>
      <c r="Q17" s="161"/>
      <c r="R17" s="158">
        <f t="shared" si="0"/>
        <v>22350</v>
      </c>
      <c r="S17" s="160">
        <v>10.6</v>
      </c>
      <c r="T17" s="161">
        <v>25000</v>
      </c>
      <c r="U17" s="158">
        <f t="shared" ref="U17:U23" si="19">ROUND((W17*(100-V17))/100,0)</f>
        <v>21750</v>
      </c>
      <c r="V17" s="162">
        <v>13</v>
      </c>
      <c r="W17" s="161">
        <v>25000</v>
      </c>
      <c r="X17" s="158">
        <f t="shared" si="1"/>
        <v>23538</v>
      </c>
      <c r="Y17" s="157">
        <v>5.85</v>
      </c>
      <c r="Z17" s="161">
        <v>25000</v>
      </c>
      <c r="AA17" s="158"/>
      <c r="AB17" s="157"/>
      <c r="AC17" s="161">
        <v>25000</v>
      </c>
      <c r="AD17" s="158"/>
      <c r="AE17" s="157"/>
      <c r="AF17" s="161"/>
      <c r="AG17" s="158">
        <f t="shared" si="15"/>
        <v>21750</v>
      </c>
      <c r="AH17" s="157">
        <v>13</v>
      </c>
      <c r="AI17" s="161">
        <v>25000</v>
      </c>
      <c r="AJ17" s="158"/>
      <c r="AK17" s="157"/>
      <c r="AL17" s="161"/>
      <c r="AM17" s="158"/>
      <c r="AN17" s="157"/>
      <c r="AO17" s="161"/>
      <c r="AP17" s="158">
        <f t="shared" si="12"/>
        <v>16250</v>
      </c>
      <c r="AQ17" s="157">
        <v>35</v>
      </c>
      <c r="AR17" s="161">
        <v>25000</v>
      </c>
      <c r="AS17" s="158">
        <f t="shared" si="17"/>
        <v>16250</v>
      </c>
      <c r="AT17" s="157">
        <v>35</v>
      </c>
      <c r="AU17" s="161">
        <v>25000</v>
      </c>
      <c r="AV17" s="158">
        <f t="shared" si="3"/>
        <v>20915</v>
      </c>
      <c r="AW17" s="157">
        <v>11</v>
      </c>
      <c r="AX17" s="161">
        <v>23500</v>
      </c>
      <c r="AY17" s="158">
        <v>17000</v>
      </c>
      <c r="AZ17" s="163">
        <f t="shared" si="16"/>
        <v>22</v>
      </c>
      <c r="BA17" s="161">
        <v>21900</v>
      </c>
      <c r="BB17" s="158">
        <v>12000</v>
      </c>
      <c r="BC17" s="180"/>
      <c r="BD17" s="161">
        <v>25000</v>
      </c>
      <c r="BE17" s="158">
        <v>12000</v>
      </c>
      <c r="BF17" s="163"/>
      <c r="BG17" s="161">
        <v>25000</v>
      </c>
      <c r="BH17" s="158">
        <f t="shared" si="6"/>
        <v>21250</v>
      </c>
      <c r="BI17" s="163">
        <v>15</v>
      </c>
      <c r="BJ17" s="161">
        <v>25000</v>
      </c>
      <c r="BK17" s="190">
        <f t="shared" si="7"/>
        <v>20000</v>
      </c>
      <c r="BL17" s="181">
        <v>20</v>
      </c>
      <c r="BM17" s="161">
        <v>25000</v>
      </c>
      <c r="BN17" s="158">
        <f t="shared" si="18"/>
        <v>22000</v>
      </c>
      <c r="BO17" s="163">
        <v>12</v>
      </c>
      <c r="BP17" s="161">
        <v>25000</v>
      </c>
    </row>
    <row r="18" spans="1:68" s="153" customFormat="1" x14ac:dyDescent="0.4">
      <c r="A18" s="199">
        <v>14</v>
      </c>
      <c r="B18" s="204" t="s">
        <v>93</v>
      </c>
      <c r="C18" s="158">
        <v>16250</v>
      </c>
      <c r="D18" s="160" t="e">
        <f>ROUND(100-(100*C18/E18),0)</f>
        <v>#DIV/0!</v>
      </c>
      <c r="E18" s="161">
        <v>0</v>
      </c>
      <c r="F18" s="158"/>
      <c r="G18" s="155"/>
      <c r="H18" s="161"/>
      <c r="I18" s="158"/>
      <c r="J18" s="155"/>
      <c r="K18" s="161"/>
      <c r="L18" s="158">
        <f>ROUND((N18*(100-M18))/100,0)</f>
        <v>17820</v>
      </c>
      <c r="M18" s="181">
        <v>10</v>
      </c>
      <c r="N18" s="161">
        <v>19800</v>
      </c>
      <c r="O18" s="158"/>
      <c r="P18" s="160"/>
      <c r="Q18" s="161"/>
      <c r="R18" s="158">
        <f t="shared" si="0"/>
        <v>22350</v>
      </c>
      <c r="S18" s="160">
        <v>10.6</v>
      </c>
      <c r="T18" s="161">
        <v>25000</v>
      </c>
      <c r="U18" s="158">
        <f t="shared" si="19"/>
        <v>21750</v>
      </c>
      <c r="V18" s="162">
        <v>13</v>
      </c>
      <c r="W18" s="161">
        <v>25000</v>
      </c>
      <c r="X18" s="158">
        <f t="shared" si="1"/>
        <v>23538</v>
      </c>
      <c r="Y18" s="157">
        <v>5.85</v>
      </c>
      <c r="Z18" s="161">
        <v>25000</v>
      </c>
      <c r="AA18" s="158"/>
      <c r="AB18" s="157"/>
      <c r="AC18" s="161">
        <v>25000</v>
      </c>
      <c r="AD18" s="158"/>
      <c r="AE18" s="157"/>
      <c r="AF18" s="161"/>
      <c r="AG18" s="158">
        <f t="shared" si="15"/>
        <v>21750</v>
      </c>
      <c r="AH18" s="157">
        <v>13</v>
      </c>
      <c r="AI18" s="161">
        <v>25000</v>
      </c>
      <c r="AJ18" s="158"/>
      <c r="AK18" s="157"/>
      <c r="AL18" s="161"/>
      <c r="AM18" s="158"/>
      <c r="AN18" s="157"/>
      <c r="AO18" s="161"/>
      <c r="AP18" s="158">
        <f t="shared" si="12"/>
        <v>16250</v>
      </c>
      <c r="AQ18" s="157">
        <v>35</v>
      </c>
      <c r="AR18" s="161">
        <v>25000</v>
      </c>
      <c r="AS18" s="158">
        <f t="shared" si="17"/>
        <v>16250</v>
      </c>
      <c r="AT18" s="157">
        <v>35</v>
      </c>
      <c r="AU18" s="161">
        <v>25000</v>
      </c>
      <c r="AV18" s="158">
        <f t="shared" si="3"/>
        <v>20915</v>
      </c>
      <c r="AW18" s="157">
        <v>11</v>
      </c>
      <c r="AX18" s="161">
        <v>23500</v>
      </c>
      <c r="AY18" s="158">
        <v>17000</v>
      </c>
      <c r="AZ18" s="163">
        <f t="shared" si="16"/>
        <v>22</v>
      </c>
      <c r="BA18" s="161">
        <v>21900</v>
      </c>
      <c r="BB18" s="158">
        <v>12000</v>
      </c>
      <c r="BC18" s="180"/>
      <c r="BD18" s="161">
        <v>25000</v>
      </c>
      <c r="BE18" s="158">
        <v>12000</v>
      </c>
      <c r="BF18" s="163"/>
      <c r="BG18" s="161">
        <v>25000</v>
      </c>
      <c r="BH18" s="158">
        <f t="shared" si="6"/>
        <v>21250</v>
      </c>
      <c r="BI18" s="163">
        <v>15</v>
      </c>
      <c r="BJ18" s="161">
        <v>25000</v>
      </c>
      <c r="BK18" s="190">
        <f t="shared" si="7"/>
        <v>20000</v>
      </c>
      <c r="BL18" s="181">
        <v>20</v>
      </c>
      <c r="BM18" s="161">
        <v>25000</v>
      </c>
      <c r="BN18" s="158">
        <f t="shared" si="18"/>
        <v>22000</v>
      </c>
      <c r="BO18" s="163">
        <v>12</v>
      </c>
      <c r="BP18" s="161">
        <v>25000</v>
      </c>
    </row>
    <row r="19" spans="1:68" s="153" customFormat="1" x14ac:dyDescent="0.4">
      <c r="A19" s="199">
        <v>15</v>
      </c>
      <c r="B19" s="204" t="s">
        <v>94</v>
      </c>
      <c r="C19" s="158"/>
      <c r="D19" s="160"/>
      <c r="E19" s="161"/>
      <c r="F19" s="158"/>
      <c r="G19" s="160"/>
      <c r="H19" s="161"/>
      <c r="I19" s="158"/>
      <c r="J19" s="155"/>
      <c r="K19" s="161"/>
      <c r="L19" s="158">
        <f>ROUND((N19*(100-M19))/100,0)</f>
        <v>21150</v>
      </c>
      <c r="M19" s="181">
        <v>10</v>
      </c>
      <c r="N19" s="161">
        <v>23500</v>
      </c>
      <c r="O19" s="158"/>
      <c r="P19" s="160"/>
      <c r="Q19" s="161"/>
      <c r="R19" s="158"/>
      <c r="S19" s="160"/>
      <c r="T19" s="161"/>
      <c r="U19" s="158">
        <f t="shared" si="19"/>
        <v>24186</v>
      </c>
      <c r="V19" s="162">
        <v>13</v>
      </c>
      <c r="W19" s="161">
        <v>27800</v>
      </c>
      <c r="X19" s="158">
        <f>ROUND((Z19*(100-Y19))/100,0)</f>
        <v>26174</v>
      </c>
      <c r="Y19" s="157">
        <v>5.85</v>
      </c>
      <c r="Z19" s="161">
        <v>27800</v>
      </c>
      <c r="AA19" s="158"/>
      <c r="AB19" s="157"/>
      <c r="AC19" s="161"/>
      <c r="AD19" s="158"/>
      <c r="AE19" s="157"/>
      <c r="AF19" s="161"/>
      <c r="AG19" s="158">
        <f t="shared" si="15"/>
        <v>24186</v>
      </c>
      <c r="AH19" s="157">
        <v>13</v>
      </c>
      <c r="AI19" s="161">
        <v>27800</v>
      </c>
      <c r="AJ19" s="158"/>
      <c r="AK19" s="157"/>
      <c r="AL19" s="161"/>
      <c r="AM19" s="158"/>
      <c r="AN19" s="157"/>
      <c r="AO19" s="161"/>
      <c r="AP19" s="158">
        <f t="shared" si="12"/>
        <v>18850</v>
      </c>
      <c r="AQ19" s="157">
        <v>35</v>
      </c>
      <c r="AR19" s="161">
        <v>29000</v>
      </c>
      <c r="AS19" s="158">
        <f t="shared" si="17"/>
        <v>18850</v>
      </c>
      <c r="AT19" s="157">
        <v>35</v>
      </c>
      <c r="AU19" s="161">
        <v>29000</v>
      </c>
      <c r="AV19" s="158">
        <f t="shared" si="3"/>
        <v>24475</v>
      </c>
      <c r="AW19" s="157">
        <v>11</v>
      </c>
      <c r="AX19" s="161">
        <v>27500</v>
      </c>
      <c r="AY19" s="158">
        <v>18000</v>
      </c>
      <c r="AZ19" s="163">
        <f t="shared" si="16"/>
        <v>21</v>
      </c>
      <c r="BA19" s="161">
        <v>22900</v>
      </c>
      <c r="BB19" s="158">
        <v>14000</v>
      </c>
      <c r="BC19" s="180"/>
      <c r="BD19" s="161">
        <v>27800</v>
      </c>
      <c r="BE19" s="158">
        <v>14000</v>
      </c>
      <c r="BF19" s="163"/>
      <c r="BG19" s="161">
        <v>27800</v>
      </c>
      <c r="BH19" s="158">
        <f t="shared" si="6"/>
        <v>23630</v>
      </c>
      <c r="BI19" s="163">
        <v>15</v>
      </c>
      <c r="BJ19" s="161">
        <v>27800</v>
      </c>
      <c r="BK19" s="190">
        <f t="shared" si="7"/>
        <v>23200</v>
      </c>
      <c r="BL19" s="181">
        <v>20</v>
      </c>
      <c r="BM19" s="161">
        <v>29000</v>
      </c>
      <c r="BN19" s="158">
        <f t="shared" si="18"/>
        <v>24464</v>
      </c>
      <c r="BO19" s="163">
        <v>12</v>
      </c>
      <c r="BP19" s="161">
        <v>27800</v>
      </c>
    </row>
    <row r="20" spans="1:68" s="153" customFormat="1" x14ac:dyDescent="0.4">
      <c r="A20" s="199">
        <v>16</v>
      </c>
      <c r="B20" s="204" t="s">
        <v>95</v>
      </c>
      <c r="C20" s="158">
        <v>11375</v>
      </c>
      <c r="D20" s="160">
        <f>ROUND(100-(100*C20/E20),0)</f>
        <v>35</v>
      </c>
      <c r="E20" s="161">
        <v>17500</v>
      </c>
      <c r="F20" s="158"/>
      <c r="G20" s="160"/>
      <c r="H20" s="161"/>
      <c r="I20" s="158">
        <v>11136</v>
      </c>
      <c r="J20" s="155">
        <f>ROUND(100-(100*I20/K20),0)</f>
        <v>42</v>
      </c>
      <c r="K20" s="161">
        <v>19250</v>
      </c>
      <c r="L20" s="158"/>
      <c r="M20" s="181"/>
      <c r="N20" s="161"/>
      <c r="O20" s="158">
        <v>11136</v>
      </c>
      <c r="P20" s="155">
        <f>ROUND(100-(100*O20/Q20),0)</f>
        <v>36</v>
      </c>
      <c r="Q20" s="161">
        <v>17500</v>
      </c>
      <c r="R20" s="158"/>
      <c r="S20" s="160"/>
      <c r="T20" s="161"/>
      <c r="U20" s="158">
        <f t="shared" si="19"/>
        <v>16530</v>
      </c>
      <c r="V20" s="162">
        <v>13</v>
      </c>
      <c r="W20" s="161">
        <v>19000</v>
      </c>
      <c r="X20" s="158">
        <f>ROUND((Z20*(100-Y20))/100,0)</f>
        <v>16476</v>
      </c>
      <c r="Y20" s="157">
        <v>5.85</v>
      </c>
      <c r="Z20" s="161">
        <v>17500</v>
      </c>
      <c r="AA20" s="158"/>
      <c r="AB20" s="157"/>
      <c r="AC20" s="161"/>
      <c r="AD20" s="158"/>
      <c r="AE20" s="157"/>
      <c r="AF20" s="161"/>
      <c r="AG20" s="158">
        <f t="shared" si="15"/>
        <v>16530</v>
      </c>
      <c r="AH20" s="157">
        <v>13</v>
      </c>
      <c r="AI20" s="161">
        <v>19000</v>
      </c>
      <c r="AJ20" s="158"/>
      <c r="AK20" s="157"/>
      <c r="AL20" s="161"/>
      <c r="AM20" s="158"/>
      <c r="AN20" s="157"/>
      <c r="AO20" s="161"/>
      <c r="AP20" s="158">
        <f t="shared" si="12"/>
        <v>11700</v>
      </c>
      <c r="AQ20" s="157">
        <v>35</v>
      </c>
      <c r="AR20" s="161">
        <v>18000</v>
      </c>
      <c r="AS20" s="158">
        <f t="shared" si="17"/>
        <v>11700</v>
      </c>
      <c r="AT20" s="157">
        <v>35</v>
      </c>
      <c r="AU20" s="161">
        <v>18000</v>
      </c>
      <c r="AV20" s="158">
        <f>ROUND((AX20*(100-AW20))/100,0)</f>
        <v>11481</v>
      </c>
      <c r="AW20" s="157">
        <v>11</v>
      </c>
      <c r="AX20" s="161">
        <v>12900</v>
      </c>
      <c r="AY20" s="158">
        <v>12000</v>
      </c>
      <c r="AZ20" s="163" t="e">
        <f t="shared" si="16"/>
        <v>#DIV/0!</v>
      </c>
      <c r="BA20" s="161"/>
      <c r="BB20" s="158">
        <v>10500</v>
      </c>
      <c r="BC20" s="180"/>
      <c r="BD20" s="161">
        <v>17500</v>
      </c>
      <c r="BE20" s="158"/>
      <c r="BF20" s="163"/>
      <c r="BG20" s="161"/>
      <c r="BH20" s="158">
        <f t="shared" si="6"/>
        <v>14875</v>
      </c>
      <c r="BI20" s="163">
        <v>15</v>
      </c>
      <c r="BJ20" s="161">
        <v>17500</v>
      </c>
      <c r="BK20" s="190">
        <f t="shared" si="7"/>
        <v>14000</v>
      </c>
      <c r="BL20" s="181">
        <v>20</v>
      </c>
      <c r="BM20" s="161">
        <v>17500</v>
      </c>
      <c r="BN20" s="158">
        <f t="shared" si="18"/>
        <v>15400</v>
      </c>
      <c r="BO20" s="163">
        <v>12</v>
      </c>
      <c r="BP20" s="161">
        <v>17500</v>
      </c>
    </row>
    <row r="21" spans="1:68" s="153" customFormat="1" x14ac:dyDescent="0.4">
      <c r="A21" s="200">
        <v>17</v>
      </c>
      <c r="B21" s="205" t="s">
        <v>96</v>
      </c>
      <c r="C21" s="158">
        <v>11375</v>
      </c>
      <c r="D21" s="162">
        <f>ROUND(100-(100*C21/E21),0)</f>
        <v>43</v>
      </c>
      <c r="E21" s="161">
        <v>19800</v>
      </c>
      <c r="F21" s="158"/>
      <c r="G21" s="160"/>
      <c r="H21" s="161"/>
      <c r="I21" s="158">
        <v>11136</v>
      </c>
      <c r="J21" s="155">
        <f>ROUND(100-(100*I21/K21),0)</f>
        <v>42</v>
      </c>
      <c r="K21" s="161">
        <v>19250</v>
      </c>
      <c r="L21" s="158"/>
      <c r="M21" s="181"/>
      <c r="N21" s="161"/>
      <c r="O21" s="158">
        <v>11136</v>
      </c>
      <c r="P21" s="155">
        <f>ROUND(100-(100*O21/Q21),0)</f>
        <v>36</v>
      </c>
      <c r="Q21" s="161">
        <v>17500</v>
      </c>
      <c r="R21" s="168"/>
      <c r="S21" s="162"/>
      <c r="T21" s="169"/>
      <c r="U21" s="158">
        <f t="shared" si="19"/>
        <v>16530</v>
      </c>
      <c r="V21" s="162">
        <v>13</v>
      </c>
      <c r="W21" s="161">
        <v>19000</v>
      </c>
      <c r="X21" s="158">
        <f>ROUND((Z21*(100-Y21))/100,0)</f>
        <v>16476</v>
      </c>
      <c r="Y21" s="162">
        <v>5.85</v>
      </c>
      <c r="Z21" s="169">
        <v>17500</v>
      </c>
      <c r="AA21" s="168"/>
      <c r="AB21" s="162"/>
      <c r="AC21" s="169"/>
      <c r="AD21" s="168"/>
      <c r="AE21" s="162"/>
      <c r="AF21" s="169"/>
      <c r="AG21" s="168">
        <f>ROUND((AI21*(100-AH21))/100,0)</f>
        <v>16530</v>
      </c>
      <c r="AH21" s="162">
        <v>13</v>
      </c>
      <c r="AI21" s="169">
        <v>19000</v>
      </c>
      <c r="AJ21" s="168"/>
      <c r="AK21" s="162"/>
      <c r="AL21" s="169"/>
      <c r="AM21" s="168"/>
      <c r="AN21" s="162"/>
      <c r="AO21" s="169"/>
      <c r="AP21" s="168">
        <f>ROUND((AR21*(100-AQ21))/100,0)</f>
        <v>11700</v>
      </c>
      <c r="AQ21" s="162">
        <v>35</v>
      </c>
      <c r="AR21" s="169">
        <v>18000</v>
      </c>
      <c r="AS21" s="168">
        <f t="shared" si="17"/>
        <v>11700</v>
      </c>
      <c r="AT21" s="162">
        <v>35</v>
      </c>
      <c r="AU21" s="169">
        <v>18000</v>
      </c>
      <c r="AV21" s="168">
        <f>ROUND((AX21*(100-AW21))/100,0)</f>
        <v>11481</v>
      </c>
      <c r="AW21" s="162">
        <v>11</v>
      </c>
      <c r="AX21" s="169">
        <v>12900</v>
      </c>
      <c r="AY21" s="158">
        <v>12000</v>
      </c>
      <c r="AZ21" s="163" t="e">
        <f t="shared" si="16"/>
        <v>#DIV/0!</v>
      </c>
      <c r="BA21" s="161"/>
      <c r="BB21" s="158">
        <v>10500</v>
      </c>
      <c r="BC21" s="179"/>
      <c r="BD21" s="161">
        <v>17500</v>
      </c>
      <c r="BE21" s="158"/>
      <c r="BF21" s="163"/>
      <c r="BG21" s="169"/>
      <c r="BH21" s="158">
        <f t="shared" si="6"/>
        <v>14875</v>
      </c>
      <c r="BI21" s="163">
        <v>15</v>
      </c>
      <c r="BJ21" s="161">
        <v>17500</v>
      </c>
      <c r="BK21" s="190">
        <f t="shared" si="7"/>
        <v>14000</v>
      </c>
      <c r="BL21" s="181">
        <v>20</v>
      </c>
      <c r="BM21" s="161">
        <v>17500</v>
      </c>
      <c r="BN21" s="158">
        <f t="shared" si="18"/>
        <v>15400</v>
      </c>
      <c r="BO21" s="163">
        <v>12</v>
      </c>
      <c r="BP21" s="161">
        <v>17500</v>
      </c>
    </row>
    <row r="22" spans="1:68" s="153" customFormat="1" x14ac:dyDescent="0.4">
      <c r="A22" s="200">
        <v>18</v>
      </c>
      <c r="B22" s="205" t="s">
        <v>132</v>
      </c>
      <c r="C22" s="168"/>
      <c r="D22" s="162"/>
      <c r="E22" s="161"/>
      <c r="F22" s="158">
        <v>9345</v>
      </c>
      <c r="G22" s="155">
        <f>ROUND(100-(100*F22/H22),0)</f>
        <v>37</v>
      </c>
      <c r="H22" s="161">
        <v>14900</v>
      </c>
      <c r="I22" s="158"/>
      <c r="J22" s="155"/>
      <c r="K22" s="161"/>
      <c r="L22" s="158"/>
      <c r="M22" s="181"/>
      <c r="N22" s="161"/>
      <c r="O22" s="158"/>
      <c r="P22" s="155">
        <f>ROUND(100-(100*O22/Q22),0)</f>
        <v>100</v>
      </c>
      <c r="Q22" s="161">
        <v>14900</v>
      </c>
      <c r="R22" s="158">
        <f>ROUND((T22*(100-S22))/100,0)</f>
        <v>13321</v>
      </c>
      <c r="S22" s="162">
        <v>10.6</v>
      </c>
      <c r="T22" s="161">
        <v>14900</v>
      </c>
      <c r="U22" s="158">
        <f t="shared" si="19"/>
        <v>12963</v>
      </c>
      <c r="V22" s="162">
        <v>13</v>
      </c>
      <c r="W22" s="161">
        <v>14900</v>
      </c>
      <c r="X22" s="158">
        <f>ROUND((Z22*(100-Y22))/100,0)</f>
        <v>14028</v>
      </c>
      <c r="Y22" s="157">
        <v>5.85</v>
      </c>
      <c r="Z22" s="161">
        <v>14900</v>
      </c>
      <c r="AA22" s="168"/>
      <c r="AB22" s="162"/>
      <c r="AC22" s="169"/>
      <c r="AD22" s="168"/>
      <c r="AE22" s="162"/>
      <c r="AF22" s="169"/>
      <c r="AG22" s="168"/>
      <c r="AH22" s="162"/>
      <c r="AI22" s="169"/>
      <c r="AJ22" s="168"/>
      <c r="AK22" s="162"/>
      <c r="AL22" s="169"/>
      <c r="AM22" s="168"/>
      <c r="AN22" s="162"/>
      <c r="AO22" s="169"/>
      <c r="AP22" s="168"/>
      <c r="AQ22" s="162"/>
      <c r="AR22" s="169"/>
      <c r="AS22" s="168"/>
      <c r="AT22" s="162"/>
      <c r="AU22" s="169"/>
      <c r="AV22" s="168"/>
      <c r="AW22" s="162"/>
      <c r="AX22" s="169"/>
      <c r="AY22" s="158">
        <v>9000</v>
      </c>
      <c r="AZ22" s="163">
        <f t="shared" si="16"/>
        <v>17</v>
      </c>
      <c r="BA22" s="161">
        <v>10900</v>
      </c>
      <c r="BB22" s="158">
        <v>8500</v>
      </c>
      <c r="BC22" s="179"/>
      <c r="BD22" s="161">
        <v>14900</v>
      </c>
      <c r="BE22" s="158">
        <v>8500</v>
      </c>
      <c r="BF22" s="163"/>
      <c r="BG22" s="161">
        <v>14900</v>
      </c>
      <c r="BH22" s="158"/>
      <c r="BI22" s="163"/>
      <c r="BJ22" s="161"/>
      <c r="BK22" s="190"/>
      <c r="BL22" s="181"/>
      <c r="BM22" s="161"/>
      <c r="BN22" s="158"/>
      <c r="BO22" s="163">
        <v>12</v>
      </c>
      <c r="BP22" s="161"/>
    </row>
    <row r="23" spans="1:68" s="153" customFormat="1" x14ac:dyDescent="0.4">
      <c r="A23" s="201">
        <v>19</v>
      </c>
      <c r="B23" s="206" t="s">
        <v>97</v>
      </c>
      <c r="C23" s="170"/>
      <c r="D23" s="171"/>
      <c r="E23" s="172"/>
      <c r="F23" s="158"/>
      <c r="G23" s="162"/>
      <c r="H23" s="161"/>
      <c r="I23" s="158"/>
      <c r="J23" s="155"/>
      <c r="K23" s="161"/>
      <c r="L23" s="158"/>
      <c r="M23" s="181"/>
      <c r="N23" s="161"/>
      <c r="O23" s="158"/>
      <c r="P23" s="160"/>
      <c r="Q23" s="161"/>
      <c r="R23" s="158">
        <f>ROUND((T23*(100-S23))/100,0)</f>
        <v>11533</v>
      </c>
      <c r="S23" s="171">
        <v>10.6</v>
      </c>
      <c r="T23" s="161">
        <v>12900</v>
      </c>
      <c r="U23" s="158">
        <f t="shared" si="19"/>
        <v>11223</v>
      </c>
      <c r="V23" s="171">
        <v>13</v>
      </c>
      <c r="W23" s="161">
        <v>12900</v>
      </c>
      <c r="X23" s="158">
        <f>ROUND((Z23*(100-Y23))/100,0)</f>
        <v>14028</v>
      </c>
      <c r="Y23" s="157">
        <v>5.85</v>
      </c>
      <c r="Z23" s="161">
        <v>14900</v>
      </c>
      <c r="AA23" s="170"/>
      <c r="AB23" s="171"/>
      <c r="AC23" s="173"/>
      <c r="AD23" s="170"/>
      <c r="AE23" s="171"/>
      <c r="AF23" s="173"/>
      <c r="AG23" s="170"/>
      <c r="AH23" s="171"/>
      <c r="AI23" s="173"/>
      <c r="AJ23" s="170"/>
      <c r="AK23" s="171"/>
      <c r="AL23" s="173"/>
      <c r="AM23" s="170"/>
      <c r="AN23" s="171"/>
      <c r="AO23" s="173"/>
      <c r="AP23" s="170"/>
      <c r="AQ23" s="171"/>
      <c r="AR23" s="173"/>
      <c r="AS23" s="170"/>
      <c r="AT23" s="171"/>
      <c r="AU23" s="173"/>
      <c r="AV23" s="170"/>
      <c r="AW23" s="171"/>
      <c r="AX23" s="173"/>
      <c r="AY23" s="174">
        <v>8300</v>
      </c>
      <c r="AZ23" s="163">
        <f t="shared" si="16"/>
        <v>24</v>
      </c>
      <c r="BA23" s="172">
        <v>10900</v>
      </c>
      <c r="BB23" s="158">
        <v>8000</v>
      </c>
      <c r="BC23" s="179"/>
      <c r="BD23" s="161">
        <v>12900</v>
      </c>
      <c r="BE23" s="174">
        <v>8000</v>
      </c>
      <c r="BF23" s="171"/>
      <c r="BG23" s="161">
        <v>12900</v>
      </c>
      <c r="BH23" s="158"/>
      <c r="BI23" s="171"/>
      <c r="BJ23" s="161"/>
      <c r="BK23" s="190"/>
      <c r="BL23" s="181"/>
      <c r="BM23" s="161"/>
      <c r="BN23" s="158"/>
      <c r="BO23" s="171">
        <v>12</v>
      </c>
      <c r="BP23" s="161"/>
    </row>
    <row r="24" spans="1:68" s="153" customFormat="1" x14ac:dyDescent="0.4">
      <c r="A24" s="201">
        <v>20</v>
      </c>
      <c r="B24" s="206" t="s">
        <v>101</v>
      </c>
      <c r="C24" s="170"/>
      <c r="D24" s="171"/>
      <c r="E24" s="172"/>
      <c r="F24" s="218">
        <v>4700</v>
      </c>
      <c r="G24" s="219"/>
      <c r="H24" s="220">
        <v>0</v>
      </c>
      <c r="I24" s="170"/>
      <c r="J24" s="171"/>
      <c r="K24" s="173"/>
      <c r="L24" s="168"/>
      <c r="M24" s="181"/>
      <c r="N24" s="169"/>
      <c r="O24" s="158">
        <v>4860</v>
      </c>
      <c r="P24" s="155">
        <f>ROUND(100-(100*O24/Q24),0)</f>
        <v>30</v>
      </c>
      <c r="Q24" s="161">
        <v>6900</v>
      </c>
      <c r="R24" s="170"/>
      <c r="S24" s="171"/>
      <c r="T24" s="173"/>
      <c r="U24" s="170"/>
      <c r="V24" s="171"/>
      <c r="W24" s="173"/>
      <c r="X24" s="170"/>
      <c r="Y24" s="171"/>
      <c r="Z24" s="173"/>
      <c r="AA24" s="170"/>
      <c r="AB24" s="171"/>
      <c r="AC24" s="173"/>
      <c r="AD24" s="170"/>
      <c r="AE24" s="171"/>
      <c r="AF24" s="173"/>
      <c r="AG24" s="170"/>
      <c r="AH24" s="171"/>
      <c r="AI24" s="173"/>
      <c r="AJ24" s="170"/>
      <c r="AK24" s="171"/>
      <c r="AL24" s="173"/>
      <c r="AM24" s="170"/>
      <c r="AN24" s="171"/>
      <c r="AO24" s="173"/>
      <c r="AP24" s="170"/>
      <c r="AQ24" s="171"/>
      <c r="AR24" s="173"/>
      <c r="AS24" s="170"/>
      <c r="AT24" s="171"/>
      <c r="AU24" s="173"/>
      <c r="AV24" s="170"/>
      <c r="AW24" s="171"/>
      <c r="AX24" s="173"/>
      <c r="AY24" s="174"/>
      <c r="AZ24" s="171"/>
      <c r="BA24" s="173"/>
      <c r="BB24" s="158"/>
      <c r="BC24" s="179"/>
      <c r="BD24" s="161"/>
      <c r="BE24" s="174"/>
      <c r="BF24" s="171"/>
      <c r="BG24" s="172"/>
      <c r="BH24" s="158">
        <f t="shared" si="6"/>
        <v>8500</v>
      </c>
      <c r="BI24" s="171">
        <v>15</v>
      </c>
      <c r="BJ24" s="172">
        <v>10000</v>
      </c>
      <c r="BK24" s="190"/>
      <c r="BL24" s="181"/>
      <c r="BM24" s="161"/>
      <c r="BN24" s="158">
        <f>ROUND((BP24*(100-BO24))/100,0)</f>
        <v>0</v>
      </c>
      <c r="BO24" s="171">
        <v>12</v>
      </c>
      <c r="BP24" s="172"/>
    </row>
    <row r="25" spans="1:68" s="153" customFormat="1" x14ac:dyDescent="0.4">
      <c r="A25" s="200">
        <v>21</v>
      </c>
      <c r="B25" s="205" t="s">
        <v>102</v>
      </c>
      <c r="C25" s="168"/>
      <c r="D25" s="162"/>
      <c r="E25" s="161"/>
      <c r="F25" s="158"/>
      <c r="G25" s="162"/>
      <c r="H25" s="161"/>
      <c r="I25" s="168"/>
      <c r="J25" s="162"/>
      <c r="K25" s="169"/>
      <c r="L25" s="168"/>
      <c r="M25" s="181"/>
      <c r="N25" s="169"/>
      <c r="O25" s="158">
        <v>4900</v>
      </c>
      <c r="P25" s="155">
        <f>ROUND(100-(100*O25/Q25),0)</f>
        <v>38</v>
      </c>
      <c r="Q25" s="161">
        <v>7900</v>
      </c>
      <c r="R25" s="168"/>
      <c r="S25" s="162"/>
      <c r="T25" s="169"/>
      <c r="U25" s="168"/>
      <c r="V25" s="162"/>
      <c r="W25" s="169"/>
      <c r="X25" s="168"/>
      <c r="Y25" s="162"/>
      <c r="Z25" s="169"/>
      <c r="AA25" s="168"/>
      <c r="AB25" s="162"/>
      <c r="AC25" s="169"/>
      <c r="AD25" s="168"/>
      <c r="AE25" s="162"/>
      <c r="AF25" s="169"/>
      <c r="AG25" s="168"/>
      <c r="AH25" s="162"/>
      <c r="AI25" s="169"/>
      <c r="AJ25" s="168"/>
      <c r="AK25" s="162"/>
      <c r="AL25" s="169"/>
      <c r="AM25" s="168"/>
      <c r="AN25" s="162"/>
      <c r="AO25" s="169"/>
      <c r="AP25" s="168"/>
      <c r="AQ25" s="162"/>
      <c r="AR25" s="169"/>
      <c r="AS25" s="168"/>
      <c r="AT25" s="162"/>
      <c r="AU25" s="169"/>
      <c r="AV25" s="168"/>
      <c r="AW25" s="162"/>
      <c r="AX25" s="169"/>
      <c r="AY25" s="158"/>
      <c r="AZ25" s="162"/>
      <c r="BA25" s="169"/>
      <c r="BB25" s="158"/>
      <c r="BC25" s="179"/>
      <c r="BD25" s="161"/>
      <c r="BE25" s="158"/>
      <c r="BF25" s="162"/>
      <c r="BG25" s="161"/>
      <c r="BH25" s="158">
        <f t="shared" si="6"/>
        <v>10200</v>
      </c>
      <c r="BI25" s="162">
        <v>15</v>
      </c>
      <c r="BJ25" s="161">
        <v>12000</v>
      </c>
      <c r="BK25" s="190"/>
      <c r="BL25" s="181"/>
      <c r="BM25" s="161"/>
      <c r="BN25" s="158">
        <f>ROUND((BP25*(100-BO25))/100,0)</f>
        <v>0</v>
      </c>
      <c r="BO25" s="162">
        <v>12</v>
      </c>
      <c r="BP25" s="161"/>
    </row>
    <row r="26" spans="1:68" s="153" customFormat="1" x14ac:dyDescent="0.4">
      <c r="A26" s="200">
        <v>22</v>
      </c>
      <c r="B26" s="207" t="s">
        <v>131</v>
      </c>
      <c r="C26" s="193"/>
      <c r="D26" s="182"/>
      <c r="E26" s="191"/>
      <c r="F26" s="158"/>
      <c r="G26" s="155">
        <f t="shared" ref="G26:G31" si="20">ROUND(100-(100*F26/H26),0)</f>
        <v>100</v>
      </c>
      <c r="H26" s="161">
        <v>35000</v>
      </c>
      <c r="I26" s="193"/>
      <c r="J26" s="182"/>
      <c r="K26" s="191"/>
      <c r="L26" s="193"/>
      <c r="M26" s="184"/>
      <c r="N26" s="191"/>
      <c r="O26" s="174">
        <v>41000</v>
      </c>
      <c r="P26" s="183">
        <f>ROUND(100-(100*O26/Q26),0)</f>
        <v>37</v>
      </c>
      <c r="Q26" s="161">
        <v>65000</v>
      </c>
      <c r="R26" s="193"/>
      <c r="S26" s="183"/>
      <c r="T26" s="191"/>
      <c r="U26" s="193"/>
      <c r="V26" s="182"/>
      <c r="W26" s="191"/>
      <c r="X26" s="193"/>
      <c r="Y26" s="182"/>
      <c r="Z26" s="191"/>
      <c r="AA26" s="193"/>
      <c r="AB26" s="182"/>
      <c r="AC26" s="191"/>
      <c r="AD26" s="193"/>
      <c r="AE26" s="182"/>
      <c r="AF26" s="191"/>
      <c r="AG26" s="193"/>
      <c r="AH26" s="182"/>
      <c r="AI26" s="191"/>
      <c r="AJ26" s="193"/>
      <c r="AK26" s="182"/>
      <c r="AL26" s="191"/>
      <c r="AM26" s="193"/>
      <c r="AN26" s="182"/>
      <c r="AO26" s="191"/>
      <c r="AP26" s="193"/>
      <c r="AQ26" s="182"/>
      <c r="AR26" s="191"/>
      <c r="AS26" s="193"/>
      <c r="AT26" s="182"/>
      <c r="AU26" s="191"/>
      <c r="AV26" s="193"/>
      <c r="AW26" s="182"/>
      <c r="AX26" s="191"/>
      <c r="AY26" s="158"/>
      <c r="AZ26" s="182"/>
      <c r="BA26" s="191"/>
      <c r="BB26" s="190"/>
      <c r="BC26" s="182"/>
      <c r="BD26" s="185"/>
      <c r="BE26" s="158">
        <v>22000</v>
      </c>
      <c r="BF26" s="182"/>
      <c r="BG26" s="185">
        <v>39000</v>
      </c>
      <c r="BH26" s="158">
        <f>ROUND((BJ26*(100-BI26))/100,0)</f>
        <v>33150</v>
      </c>
      <c r="BI26" s="162">
        <v>15</v>
      </c>
      <c r="BJ26" s="185">
        <v>39000</v>
      </c>
      <c r="BK26" s="190"/>
      <c r="BL26" s="184"/>
      <c r="BM26" s="185"/>
      <c r="BN26" s="158">
        <f>ROUND((BP26*(100-BO26))/100,0)</f>
        <v>0</v>
      </c>
      <c r="BO26" s="162">
        <v>12</v>
      </c>
      <c r="BP26" s="185"/>
    </row>
    <row r="27" spans="1:68" s="153" customFormat="1" x14ac:dyDescent="0.4">
      <c r="A27" s="200">
        <v>23</v>
      </c>
      <c r="B27" s="205" t="s">
        <v>136</v>
      </c>
      <c r="C27" s="168"/>
      <c r="D27" s="162"/>
      <c r="E27" s="161"/>
      <c r="F27" s="158">
        <v>7277</v>
      </c>
      <c r="G27" s="155">
        <f t="shared" si="20"/>
        <v>27</v>
      </c>
      <c r="H27" s="161">
        <v>9990</v>
      </c>
      <c r="I27" s="168"/>
      <c r="J27" s="162"/>
      <c r="K27" s="169"/>
      <c r="L27" s="168"/>
      <c r="M27" s="181"/>
      <c r="N27" s="169"/>
      <c r="O27" s="158"/>
      <c r="P27" s="160"/>
      <c r="Q27" s="161"/>
      <c r="R27" s="168"/>
      <c r="S27" s="162"/>
      <c r="T27" s="169"/>
      <c r="U27" s="168"/>
      <c r="V27" s="162"/>
      <c r="W27" s="169"/>
      <c r="X27" s="158">
        <v>7990</v>
      </c>
      <c r="Y27" s="162">
        <v>5.85</v>
      </c>
      <c r="Z27" s="161">
        <f>ROUND(100*X27/(100-Y27),0)</f>
        <v>8486</v>
      </c>
      <c r="AA27" s="168"/>
      <c r="AB27" s="162"/>
      <c r="AC27" s="169"/>
      <c r="AD27" s="168"/>
      <c r="AE27" s="162"/>
      <c r="AF27" s="169"/>
      <c r="AG27" s="168"/>
      <c r="AH27" s="162"/>
      <c r="AI27" s="169"/>
      <c r="AJ27" s="168"/>
      <c r="AK27" s="162"/>
      <c r="AL27" s="169"/>
      <c r="AM27" s="168"/>
      <c r="AN27" s="162"/>
      <c r="AO27" s="169"/>
      <c r="AP27" s="168"/>
      <c r="AQ27" s="162"/>
      <c r="AR27" s="169"/>
      <c r="AS27" s="168"/>
      <c r="AT27" s="162"/>
      <c r="AU27" s="169"/>
      <c r="AV27" s="168"/>
      <c r="AW27" s="162"/>
      <c r="AX27" s="169"/>
      <c r="AY27" s="158"/>
      <c r="AZ27" s="162"/>
      <c r="BA27" s="169"/>
      <c r="BB27" s="158"/>
      <c r="BC27" s="179"/>
      <c r="BD27" s="161"/>
      <c r="BE27" s="158"/>
      <c r="BF27" s="162"/>
      <c r="BG27" s="161"/>
      <c r="BH27" s="224">
        <f>ROUND((BJ27*(100-BI27))/100,0)</f>
        <v>6715</v>
      </c>
      <c r="BI27" s="225">
        <v>15</v>
      </c>
      <c r="BJ27" s="226">
        <v>7900</v>
      </c>
      <c r="BK27" s="227">
        <v>6600</v>
      </c>
      <c r="BL27" s="228">
        <v>20</v>
      </c>
      <c r="BM27" s="226">
        <f>ROUND(100*BK27/(100-BL27),0)</f>
        <v>8250</v>
      </c>
      <c r="BN27" s="229">
        <f>ROUND((BP27*(100-BO27))/100,0)</f>
        <v>0</v>
      </c>
      <c r="BO27" s="230">
        <v>12</v>
      </c>
      <c r="BP27" s="231"/>
    </row>
    <row r="28" spans="1:68" s="153" customFormat="1" x14ac:dyDescent="0.4">
      <c r="A28" s="200">
        <v>24</v>
      </c>
      <c r="B28" s="205" t="s">
        <v>137</v>
      </c>
      <c r="C28" s="168"/>
      <c r="D28" s="162"/>
      <c r="E28" s="161"/>
      <c r="F28" s="158">
        <v>7277</v>
      </c>
      <c r="G28" s="155">
        <f t="shared" si="20"/>
        <v>27</v>
      </c>
      <c r="H28" s="161">
        <v>9990</v>
      </c>
      <c r="I28" s="168"/>
      <c r="J28" s="162"/>
      <c r="K28" s="169"/>
      <c r="L28" s="168"/>
      <c r="M28" s="181"/>
      <c r="N28" s="169"/>
      <c r="O28" s="158"/>
      <c r="P28" s="160"/>
      <c r="Q28" s="161"/>
      <c r="R28" s="168"/>
      <c r="S28" s="162"/>
      <c r="T28" s="169"/>
      <c r="U28" s="168"/>
      <c r="V28" s="162"/>
      <c r="W28" s="169"/>
      <c r="X28" s="158">
        <v>7990</v>
      </c>
      <c r="Y28" s="162">
        <v>5.85</v>
      </c>
      <c r="Z28" s="161">
        <f>ROUND(100*X28/(100-Y28),0)</f>
        <v>8486</v>
      </c>
      <c r="AA28" s="168"/>
      <c r="AB28" s="162"/>
      <c r="AC28" s="169"/>
      <c r="AD28" s="168"/>
      <c r="AE28" s="162"/>
      <c r="AF28" s="169"/>
      <c r="AG28" s="168"/>
      <c r="AH28" s="162"/>
      <c r="AI28" s="169"/>
      <c r="AJ28" s="168"/>
      <c r="AK28" s="162"/>
      <c r="AL28" s="169"/>
      <c r="AM28" s="168"/>
      <c r="AN28" s="162"/>
      <c r="AO28" s="169"/>
      <c r="AP28" s="168"/>
      <c r="AQ28" s="162"/>
      <c r="AR28" s="169"/>
      <c r="AS28" s="168"/>
      <c r="AT28" s="162"/>
      <c r="AU28" s="169"/>
      <c r="AV28" s="168"/>
      <c r="AW28" s="162"/>
      <c r="AX28" s="169"/>
      <c r="AY28" s="158"/>
      <c r="AZ28" s="162"/>
      <c r="BA28" s="169"/>
      <c r="BB28" s="158"/>
      <c r="BC28" s="179"/>
      <c r="BD28" s="161"/>
      <c r="BE28" s="158"/>
      <c r="BF28" s="162"/>
      <c r="BG28" s="161"/>
      <c r="BH28" s="224">
        <f>ROUND((BJ28*(100-BI28))/100,0)</f>
        <v>6715</v>
      </c>
      <c r="BI28" s="225">
        <v>15</v>
      </c>
      <c r="BJ28" s="226">
        <v>7900</v>
      </c>
      <c r="BK28" s="227">
        <v>6600</v>
      </c>
      <c r="BL28" s="228">
        <v>20</v>
      </c>
      <c r="BM28" s="226">
        <f>ROUND(100*BK28/(100-BL28),0)</f>
        <v>8250</v>
      </c>
      <c r="BN28" s="229">
        <f>ROUND((BP28*(100-BO28))/100,0)</f>
        <v>0</v>
      </c>
      <c r="BO28" s="230">
        <v>12</v>
      </c>
      <c r="BP28" s="231"/>
    </row>
    <row r="29" spans="1:68" s="153" customFormat="1" x14ac:dyDescent="0.4">
      <c r="A29" s="201">
        <v>25</v>
      </c>
      <c r="B29" s="206" t="s">
        <v>134</v>
      </c>
      <c r="C29" s="170"/>
      <c r="D29" s="171"/>
      <c r="E29" s="172"/>
      <c r="F29" s="174">
        <v>8061</v>
      </c>
      <c r="G29" s="155">
        <f t="shared" si="20"/>
        <v>32</v>
      </c>
      <c r="H29" s="172">
        <v>11900</v>
      </c>
      <c r="I29" s="158">
        <v>8353</v>
      </c>
      <c r="J29" s="155">
        <f>ROUND(100-(100*I29/K29),0)</f>
        <v>24</v>
      </c>
      <c r="K29" s="161">
        <v>11000</v>
      </c>
      <c r="L29" s="170"/>
      <c r="M29" s="211"/>
      <c r="N29" s="173"/>
      <c r="O29" s="174">
        <v>8500</v>
      </c>
      <c r="P29" s="155">
        <f>ROUND(100-(100*O29/Q29),0)</f>
        <v>23</v>
      </c>
      <c r="Q29" s="172">
        <v>11000</v>
      </c>
      <c r="R29" s="170"/>
      <c r="S29" s="171"/>
      <c r="T29" s="173"/>
      <c r="U29" s="170"/>
      <c r="V29" s="171"/>
      <c r="W29" s="173"/>
      <c r="X29" s="170"/>
      <c r="Y29" s="171"/>
      <c r="Z29" s="173"/>
      <c r="AA29" s="170"/>
      <c r="AB29" s="171"/>
      <c r="AC29" s="173"/>
      <c r="AD29" s="170"/>
      <c r="AE29" s="171"/>
      <c r="AF29" s="173"/>
      <c r="AG29" s="170"/>
      <c r="AH29" s="171"/>
      <c r="AI29" s="173"/>
      <c r="AJ29" s="170"/>
      <c r="AK29" s="171"/>
      <c r="AL29" s="173"/>
      <c r="AM29" s="170"/>
      <c r="AN29" s="171"/>
      <c r="AO29" s="173"/>
      <c r="AP29" s="170"/>
      <c r="AQ29" s="171"/>
      <c r="AR29" s="173"/>
      <c r="AS29" s="170"/>
      <c r="AT29" s="171"/>
      <c r="AU29" s="173"/>
      <c r="AV29" s="170"/>
      <c r="AW29" s="171"/>
      <c r="AX29" s="173"/>
      <c r="AY29" s="174"/>
      <c r="AZ29" s="171"/>
      <c r="BA29" s="173"/>
      <c r="BB29" s="174"/>
      <c r="BC29" s="210"/>
      <c r="BD29" s="172"/>
      <c r="BE29" s="174"/>
      <c r="BF29" s="171"/>
      <c r="BG29" s="172"/>
      <c r="BH29" s="174"/>
      <c r="BI29" s="171"/>
      <c r="BJ29" s="172"/>
      <c r="BK29" s="222"/>
      <c r="BL29" s="211"/>
      <c r="BM29" s="172"/>
      <c r="BN29" s="174"/>
      <c r="BO29" s="171"/>
      <c r="BP29" s="172"/>
    </row>
    <row r="30" spans="1:68" s="153" customFormat="1" x14ac:dyDescent="0.4">
      <c r="A30" s="201">
        <v>26</v>
      </c>
      <c r="B30" s="206" t="s">
        <v>135</v>
      </c>
      <c r="C30" s="170"/>
      <c r="D30" s="171"/>
      <c r="E30" s="172"/>
      <c r="F30" s="174">
        <v>1076</v>
      </c>
      <c r="G30" s="171">
        <f t="shared" si="20"/>
        <v>46</v>
      </c>
      <c r="H30" s="172">
        <v>1990</v>
      </c>
      <c r="I30" s="174"/>
      <c r="J30" s="171"/>
      <c r="K30" s="172"/>
      <c r="L30" s="158">
        <f>ROUND((N30*(100-M30))/100,0)</f>
        <v>12750</v>
      </c>
      <c r="M30" s="181">
        <v>15</v>
      </c>
      <c r="N30" s="161">
        <v>15000</v>
      </c>
      <c r="O30" s="174"/>
      <c r="P30" s="178"/>
      <c r="Q30" s="172"/>
      <c r="R30" s="170">
        <v>12750</v>
      </c>
      <c r="S30" s="171">
        <v>10.6</v>
      </c>
      <c r="T30" s="173">
        <f>ROUND(100*R30/(100-S30),0)</f>
        <v>14262</v>
      </c>
      <c r="U30" s="170">
        <v>12750</v>
      </c>
      <c r="V30" s="171">
        <v>13</v>
      </c>
      <c r="W30" s="173">
        <f>ROUND(100*U30/(100-V30),0)</f>
        <v>14655</v>
      </c>
      <c r="X30" s="170">
        <v>12750</v>
      </c>
      <c r="Y30" s="171">
        <v>5.85</v>
      </c>
      <c r="Z30" s="173">
        <f>ROUND(100*X30/(100-Y30),0)</f>
        <v>13542</v>
      </c>
      <c r="AA30" s="170">
        <v>12750</v>
      </c>
      <c r="AB30" s="171">
        <v>18</v>
      </c>
      <c r="AC30" s="173">
        <f>ROUND(100*AA30/(100-AB30),0)</f>
        <v>15549</v>
      </c>
      <c r="AD30" s="170">
        <v>12750</v>
      </c>
      <c r="AE30" s="171">
        <v>13</v>
      </c>
      <c r="AF30" s="173">
        <f>ROUND(100*AD30/(100-AE30),0)</f>
        <v>14655</v>
      </c>
      <c r="AG30" s="170">
        <v>12750</v>
      </c>
      <c r="AH30" s="171">
        <v>13</v>
      </c>
      <c r="AI30" s="173">
        <f>ROUND(100*AG30/(100-AH30),0)</f>
        <v>14655</v>
      </c>
      <c r="AJ30" s="170">
        <v>12750</v>
      </c>
      <c r="AK30" s="171">
        <v>13</v>
      </c>
      <c r="AL30" s="173">
        <f>ROUND(100*AJ30/(100-AK30),0)</f>
        <v>14655</v>
      </c>
      <c r="AM30" s="170">
        <v>12750</v>
      </c>
      <c r="AN30" s="171">
        <v>13</v>
      </c>
      <c r="AO30" s="173">
        <f>ROUND(100*AM30/(100-AN30),0)</f>
        <v>14655</v>
      </c>
      <c r="AP30" s="170">
        <v>12750</v>
      </c>
      <c r="AQ30" s="171">
        <v>35</v>
      </c>
      <c r="AR30" s="173">
        <f>ROUND(100*AP30/(100-AQ30),0)</f>
        <v>19615</v>
      </c>
      <c r="AS30" s="170">
        <v>12750</v>
      </c>
      <c r="AT30" s="171">
        <v>35</v>
      </c>
      <c r="AU30" s="173">
        <f>ROUND(100*AS30/(100-AT30),0)</f>
        <v>19615</v>
      </c>
      <c r="AV30" s="170">
        <v>12750</v>
      </c>
      <c r="AW30" s="171">
        <v>11</v>
      </c>
      <c r="AX30" s="173">
        <f>ROUND(100*AV30/(100-AW30),0)</f>
        <v>14326</v>
      </c>
      <c r="AY30" s="174">
        <v>12750</v>
      </c>
      <c r="AZ30" s="171">
        <v>22</v>
      </c>
      <c r="BA30" s="173">
        <f>ROUND(100*AY30/(100-AZ30),0)</f>
        <v>16346</v>
      </c>
      <c r="BB30" s="174"/>
      <c r="BC30" s="210"/>
      <c r="BD30" s="172"/>
      <c r="BE30" s="174"/>
      <c r="BF30" s="171"/>
      <c r="BG30" s="172"/>
      <c r="BH30" s="174">
        <v>12750</v>
      </c>
      <c r="BI30" s="171">
        <v>15</v>
      </c>
      <c r="BJ30" s="173">
        <f>ROUND(100*BH30/(100-BI30),0)</f>
        <v>15000</v>
      </c>
      <c r="BK30" s="222">
        <v>12750</v>
      </c>
      <c r="BL30" s="211">
        <v>20</v>
      </c>
      <c r="BM30" s="173">
        <f>ROUND(100*BK30/(100-BL30),0)</f>
        <v>15938</v>
      </c>
      <c r="BN30" s="174"/>
      <c r="BO30" s="171">
        <v>12</v>
      </c>
      <c r="BP30" s="173"/>
    </row>
    <row r="31" spans="1:68" s="153" customFormat="1" x14ac:dyDescent="0.4">
      <c r="A31" s="201">
        <v>27</v>
      </c>
      <c r="B31" s="206" t="s">
        <v>133</v>
      </c>
      <c r="C31" s="170"/>
      <c r="D31" s="171"/>
      <c r="E31" s="172"/>
      <c r="F31" s="174">
        <v>3963</v>
      </c>
      <c r="G31" s="171">
        <f t="shared" si="20"/>
        <v>31</v>
      </c>
      <c r="H31" s="172">
        <v>5740</v>
      </c>
      <c r="I31" s="174"/>
      <c r="J31" s="171"/>
      <c r="K31" s="172"/>
      <c r="L31" s="170"/>
      <c r="M31" s="211"/>
      <c r="N31" s="173"/>
      <c r="O31" s="174"/>
      <c r="P31" s="178"/>
      <c r="Q31" s="172"/>
      <c r="R31" s="170">
        <v>5563</v>
      </c>
      <c r="S31" s="171">
        <v>10.6</v>
      </c>
      <c r="T31" s="173">
        <f>ROUND(100*R31/(100-S31),0)</f>
        <v>6223</v>
      </c>
      <c r="U31" s="170">
        <v>5563</v>
      </c>
      <c r="V31" s="171">
        <v>13</v>
      </c>
      <c r="W31" s="173">
        <f>ROUND(100*U31/(100-V31),0)</f>
        <v>6394</v>
      </c>
      <c r="X31" s="170">
        <v>5563</v>
      </c>
      <c r="Y31" s="171">
        <v>5.85</v>
      </c>
      <c r="Z31" s="173">
        <f>ROUND(100*X31/(100-Y31),0)</f>
        <v>5909</v>
      </c>
      <c r="AA31" s="170">
        <v>5563</v>
      </c>
      <c r="AB31" s="171">
        <v>18</v>
      </c>
      <c r="AC31" s="173">
        <f>ROUND(100*AA31/(100-AB31),0)</f>
        <v>6784</v>
      </c>
      <c r="AD31" s="170">
        <v>5563</v>
      </c>
      <c r="AE31" s="171">
        <v>13</v>
      </c>
      <c r="AF31" s="173">
        <f>ROUND(100*AD31/(100-AE31),0)</f>
        <v>6394</v>
      </c>
      <c r="AG31" s="170">
        <v>5563</v>
      </c>
      <c r="AH31" s="171">
        <v>13</v>
      </c>
      <c r="AI31" s="173">
        <f>ROUND(100*AG31/(100-AH31),0)</f>
        <v>6394</v>
      </c>
      <c r="AJ31" s="170">
        <v>5563</v>
      </c>
      <c r="AK31" s="171">
        <v>13</v>
      </c>
      <c r="AL31" s="173">
        <f>ROUND(100*AJ31/(100-AK31),0)</f>
        <v>6394</v>
      </c>
      <c r="AM31" s="170">
        <v>5563</v>
      </c>
      <c r="AN31" s="171">
        <v>13</v>
      </c>
      <c r="AO31" s="173">
        <f>ROUND(100*AM31/(100-AN31),0)</f>
        <v>6394</v>
      </c>
      <c r="AP31" s="170">
        <v>5563</v>
      </c>
      <c r="AQ31" s="171">
        <v>35</v>
      </c>
      <c r="AR31" s="173">
        <f>ROUND(100*AP31/(100-AQ31),0)</f>
        <v>8558</v>
      </c>
      <c r="AS31" s="170">
        <v>5563</v>
      </c>
      <c r="AT31" s="171">
        <v>35</v>
      </c>
      <c r="AU31" s="173">
        <f>ROUND(100*AS31/(100-AT31),0)</f>
        <v>8558</v>
      </c>
      <c r="AV31" s="170">
        <v>5563</v>
      </c>
      <c r="AW31" s="171">
        <v>11</v>
      </c>
      <c r="AX31" s="173">
        <f>ROUND(100*AV31/(100-AW31),0)</f>
        <v>6251</v>
      </c>
      <c r="AY31" s="174">
        <v>5563</v>
      </c>
      <c r="AZ31" s="171">
        <v>22</v>
      </c>
      <c r="BA31" s="173">
        <f>ROUND(100*AY31/(100-AZ31),0)</f>
        <v>7132</v>
      </c>
      <c r="BB31" s="174"/>
      <c r="BC31" s="210"/>
      <c r="BD31" s="172"/>
      <c r="BE31" s="174"/>
      <c r="BF31" s="171"/>
      <c r="BG31" s="172"/>
      <c r="BH31" s="174">
        <v>5563</v>
      </c>
      <c r="BI31" s="171">
        <v>15</v>
      </c>
      <c r="BJ31" s="173">
        <f>ROUND(100*BH31/(100-BI31),0)</f>
        <v>6545</v>
      </c>
      <c r="BK31" s="222">
        <v>5563</v>
      </c>
      <c r="BL31" s="211">
        <v>20</v>
      </c>
      <c r="BM31" s="173">
        <f>ROUND(100*BK31/(100-BL31),0)</f>
        <v>6954</v>
      </c>
      <c r="BN31" s="174"/>
      <c r="BO31" s="171">
        <v>12</v>
      </c>
      <c r="BP31" s="173"/>
    </row>
    <row r="32" spans="1:68" s="153" customFormat="1" x14ac:dyDescent="0.4">
      <c r="A32" s="201"/>
      <c r="B32" s="206"/>
      <c r="C32" s="170"/>
      <c r="D32" s="171"/>
      <c r="E32" s="172"/>
      <c r="F32" s="174"/>
      <c r="G32" s="171"/>
      <c r="H32" s="172"/>
      <c r="I32" s="174"/>
      <c r="J32" s="171"/>
      <c r="K32" s="172"/>
      <c r="L32" s="170"/>
      <c r="M32" s="211"/>
      <c r="N32" s="173"/>
      <c r="O32" s="174"/>
      <c r="P32" s="178"/>
      <c r="Q32" s="172"/>
      <c r="R32" s="170"/>
      <c r="S32" s="171"/>
      <c r="T32" s="173"/>
      <c r="U32" s="170"/>
      <c r="V32" s="171"/>
      <c r="W32" s="173"/>
      <c r="X32" s="170"/>
      <c r="Y32" s="171"/>
      <c r="Z32" s="173"/>
      <c r="AA32" s="170"/>
      <c r="AB32" s="171"/>
      <c r="AC32" s="173"/>
      <c r="AD32" s="170"/>
      <c r="AE32" s="171"/>
      <c r="AF32" s="173"/>
      <c r="AG32" s="170"/>
      <c r="AH32" s="171"/>
      <c r="AI32" s="173"/>
      <c r="AJ32" s="170"/>
      <c r="AK32" s="171"/>
      <c r="AL32" s="173"/>
      <c r="AM32" s="170"/>
      <c r="AN32" s="171"/>
      <c r="AO32" s="173"/>
      <c r="AP32" s="170"/>
      <c r="AQ32" s="171"/>
      <c r="AR32" s="173"/>
      <c r="AS32" s="170"/>
      <c r="AT32" s="171"/>
      <c r="AU32" s="173"/>
      <c r="AV32" s="170"/>
      <c r="AW32" s="171"/>
      <c r="AX32" s="173"/>
      <c r="AY32" s="174"/>
      <c r="AZ32" s="171"/>
      <c r="BA32" s="173"/>
      <c r="BB32" s="174"/>
      <c r="BC32" s="210"/>
      <c r="BD32" s="172"/>
      <c r="BE32" s="174"/>
      <c r="BF32" s="171"/>
      <c r="BG32" s="172"/>
      <c r="BH32" s="174"/>
      <c r="BI32" s="171"/>
      <c r="BJ32" s="172"/>
      <c r="BK32" s="222"/>
      <c r="BL32" s="211"/>
      <c r="BM32" s="172"/>
      <c r="BN32" s="174"/>
      <c r="BO32" s="171"/>
      <c r="BP32" s="172"/>
    </row>
    <row r="33" spans="1:68" s="153" customFormat="1" ht="18" thickBot="1" x14ac:dyDescent="0.45">
      <c r="A33" s="209"/>
      <c r="B33" s="208"/>
      <c r="C33" s="194"/>
      <c r="D33" s="176"/>
      <c r="E33" s="187"/>
      <c r="F33" s="175"/>
      <c r="G33" s="176"/>
      <c r="H33" s="187"/>
      <c r="I33" s="194"/>
      <c r="J33" s="176"/>
      <c r="K33" s="192"/>
      <c r="L33" s="194"/>
      <c r="M33" s="189"/>
      <c r="N33" s="192"/>
      <c r="O33" s="175"/>
      <c r="P33" s="197"/>
      <c r="Q33" s="187"/>
      <c r="R33" s="194"/>
      <c r="S33" s="176"/>
      <c r="T33" s="192"/>
      <c r="U33" s="194"/>
      <c r="V33" s="176"/>
      <c r="W33" s="192"/>
      <c r="X33" s="194"/>
      <c r="Y33" s="176"/>
      <c r="Z33" s="192"/>
      <c r="AA33" s="194"/>
      <c r="AB33" s="176"/>
      <c r="AC33" s="192"/>
      <c r="AD33" s="194"/>
      <c r="AE33" s="176"/>
      <c r="AF33" s="192"/>
      <c r="AG33" s="194"/>
      <c r="AH33" s="176"/>
      <c r="AI33" s="192"/>
      <c r="AJ33" s="194"/>
      <c r="AK33" s="176"/>
      <c r="AL33" s="192"/>
      <c r="AM33" s="194"/>
      <c r="AN33" s="176"/>
      <c r="AO33" s="192"/>
      <c r="AP33" s="194"/>
      <c r="AQ33" s="176"/>
      <c r="AR33" s="192"/>
      <c r="AS33" s="194"/>
      <c r="AT33" s="176"/>
      <c r="AU33" s="192"/>
      <c r="AV33" s="194"/>
      <c r="AW33" s="176"/>
      <c r="AX33" s="192"/>
      <c r="AY33" s="175"/>
      <c r="AZ33" s="176"/>
      <c r="BA33" s="192"/>
      <c r="BB33" s="175"/>
      <c r="BC33" s="196"/>
      <c r="BD33" s="187"/>
      <c r="BE33" s="175"/>
      <c r="BF33" s="176"/>
      <c r="BG33" s="187"/>
      <c r="BH33" s="175"/>
      <c r="BI33" s="176"/>
      <c r="BJ33" s="187"/>
      <c r="BK33" s="223"/>
      <c r="BL33" s="189"/>
      <c r="BM33" s="187"/>
      <c r="BN33" s="175"/>
      <c r="BO33" s="176"/>
      <c r="BP33" s="187"/>
    </row>
    <row r="35" spans="1:68" x14ac:dyDescent="0.4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214"/>
      <c r="N35" s="94"/>
      <c r="O35" s="94"/>
      <c r="P35" s="95"/>
      <c r="Q35" s="94"/>
      <c r="R35" s="94"/>
      <c r="S35" s="95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6"/>
      <c r="AZ35" s="97"/>
      <c r="BA35" s="94"/>
      <c r="BB35" s="94"/>
      <c r="BC35" s="94"/>
      <c r="BD35" s="94"/>
      <c r="BE35" s="96"/>
      <c r="BF35" s="97"/>
      <c r="BG35" s="94"/>
    </row>
    <row r="36" spans="1:68" x14ac:dyDescent="0.4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214"/>
      <c r="N36" s="94"/>
      <c r="O36" s="94"/>
      <c r="P36" s="95"/>
      <c r="Q36" s="94"/>
      <c r="R36" s="94"/>
      <c r="S36" s="95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6"/>
      <c r="AZ36" s="97"/>
      <c r="BA36" s="94"/>
      <c r="BB36" s="94"/>
      <c r="BC36" s="94"/>
      <c r="BD36" s="94"/>
      <c r="BE36" s="96"/>
      <c r="BF36" s="97"/>
      <c r="BG36" s="94"/>
    </row>
    <row r="37" spans="1:68" ht="18" thickBot="1" x14ac:dyDescent="0.45"/>
    <row r="38" spans="1:68" ht="18" thickBot="1" x14ac:dyDescent="0.45">
      <c r="B38" s="64" t="s">
        <v>63</v>
      </c>
    </row>
    <row r="39" spans="1:68" ht="18" thickBot="1" x14ac:dyDescent="0.45">
      <c r="B39" s="62">
        <v>25000</v>
      </c>
      <c r="D39" s="65" t="s">
        <v>130</v>
      </c>
      <c r="E39" s="66">
        <v>14900</v>
      </c>
    </row>
    <row r="40" spans="1:68" ht="18" thickBot="1" x14ac:dyDescent="0.45">
      <c r="B40" s="64" t="s">
        <v>64</v>
      </c>
    </row>
    <row r="41" spans="1:68" ht="18" thickBot="1" x14ac:dyDescent="0.45">
      <c r="B41" s="62">
        <v>50</v>
      </c>
    </row>
    <row r="42" spans="1:68" ht="18" thickBot="1" x14ac:dyDescent="0.45">
      <c r="B42" s="4" t="s">
        <v>67</v>
      </c>
    </row>
    <row r="43" spans="1:68" ht="18" thickBot="1" x14ac:dyDescent="0.45">
      <c r="B43" s="63">
        <f>ROUND((B39*(100-B41))/100,0)</f>
        <v>12500</v>
      </c>
    </row>
    <row r="44" spans="1:68" ht="18" thickBot="1" x14ac:dyDescent="0.45"/>
    <row r="45" spans="1:68" ht="18" thickBot="1" x14ac:dyDescent="0.45">
      <c r="B45" s="4" t="s">
        <v>65</v>
      </c>
    </row>
    <row r="46" spans="1:68" ht="18" thickBot="1" x14ac:dyDescent="0.45">
      <c r="B46" s="62">
        <v>8418</v>
      </c>
      <c r="D46" s="65" t="s">
        <v>68</v>
      </c>
      <c r="E46" s="66">
        <v>14900</v>
      </c>
    </row>
    <row r="47" spans="1:68" ht="18" thickBot="1" x14ac:dyDescent="0.45">
      <c r="B47" s="4" t="s">
        <v>64</v>
      </c>
    </row>
    <row r="48" spans="1:68" ht="18" thickBot="1" x14ac:dyDescent="0.45">
      <c r="B48" s="62">
        <v>35</v>
      </c>
    </row>
    <row r="49" spans="2:19" ht="18" thickBot="1" x14ac:dyDescent="0.45">
      <c r="B49" s="4" t="s">
        <v>66</v>
      </c>
      <c r="P49"/>
      <c r="S49"/>
    </row>
    <row r="50" spans="2:19" ht="18" thickBot="1" x14ac:dyDescent="0.45">
      <c r="B50" s="63">
        <f>ROUND(100*B46/(100-B48),0)</f>
        <v>12951</v>
      </c>
      <c r="P50"/>
      <c r="S50"/>
    </row>
    <row r="51" spans="2:19" ht="18" thickBot="1" x14ac:dyDescent="0.45"/>
    <row r="52" spans="2:19" ht="18" thickBot="1" x14ac:dyDescent="0.45">
      <c r="B52" s="64" t="s">
        <v>114</v>
      </c>
    </row>
    <row r="53" spans="2:19" ht="18" thickBot="1" x14ac:dyDescent="0.45">
      <c r="B53" s="62">
        <v>3188793</v>
      </c>
    </row>
    <row r="54" spans="2:19" ht="18" thickBot="1" x14ac:dyDescent="0.45">
      <c r="B54" s="64" t="s">
        <v>115</v>
      </c>
    </row>
    <row r="55" spans="2:19" ht="18" thickBot="1" x14ac:dyDescent="0.45">
      <c r="B55" s="62">
        <v>4555200</v>
      </c>
    </row>
    <row r="56" spans="2:19" ht="18" thickBot="1" x14ac:dyDescent="0.45">
      <c r="B56" s="4" t="s">
        <v>113</v>
      </c>
    </row>
    <row r="57" spans="2:19" ht="18" thickBot="1" x14ac:dyDescent="0.45">
      <c r="B57" s="4">
        <f>ROUND(100-(100*B53/B55),0)</f>
        <v>30</v>
      </c>
    </row>
  </sheetData>
  <mergeCells count="22">
    <mergeCell ref="BE3:BG3"/>
    <mergeCell ref="BH3:BJ3"/>
    <mergeCell ref="O3:Q3"/>
    <mergeCell ref="AY3:BA3"/>
    <mergeCell ref="AV3:AX3"/>
    <mergeCell ref="U3:W3"/>
    <mergeCell ref="BN3:BP3"/>
    <mergeCell ref="BK3:BM3"/>
    <mergeCell ref="BB3:BD3"/>
    <mergeCell ref="C3:E3"/>
    <mergeCell ref="R3:T3"/>
    <mergeCell ref="X3:Z3"/>
    <mergeCell ref="AA3:AC3"/>
    <mergeCell ref="AS3:AU3"/>
    <mergeCell ref="AD3:AF3"/>
    <mergeCell ref="AG3:AI3"/>
    <mergeCell ref="AJ3:AL3"/>
    <mergeCell ref="AM3:AO3"/>
    <mergeCell ref="AP3:AR3"/>
    <mergeCell ref="F3:H3"/>
    <mergeCell ref="I3:K3"/>
    <mergeCell ref="L3:N3"/>
  </mergeCells>
  <phoneticPr fontId="19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8" orientation="landscape" r:id="rId1"/>
  <colBreaks count="3" manualBreakCount="3">
    <brk id="17" min="2" max="32" man="1"/>
    <brk id="26" min="2" max="32" man="1"/>
    <brk id="38" min="2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D33"/>
  <sheetViews>
    <sheetView showGridLines="0" zoomScale="85" zoomScaleNormal="85" zoomScaleSheetLayoutView="70" workbookViewId="0">
      <pane xSplit="2" topLeftCell="F1" activePane="topRight" state="frozen"/>
      <selection pane="topRight" activeCell="Q20" sqref="Q20"/>
    </sheetView>
  </sheetViews>
  <sheetFormatPr defaultRowHeight="17.399999999999999" x14ac:dyDescent="0.4"/>
  <cols>
    <col min="1" max="1" width="8.59765625" bestFit="1" customWidth="1"/>
    <col min="2" max="2" width="45.09765625" customWidth="1"/>
    <col min="3" max="3" width="11" bestFit="1" customWidth="1"/>
    <col min="4" max="4" width="9.296875" customWidth="1"/>
    <col min="5" max="5" width="10.19921875" bestFit="1" customWidth="1"/>
    <col min="6" max="6" width="10.19921875" customWidth="1"/>
    <col min="7" max="7" width="10.19921875" style="213" customWidth="1"/>
    <col min="8" max="8" width="10.19921875" customWidth="1"/>
    <col min="9" max="9" width="9.19921875" customWidth="1"/>
    <col min="10" max="10" width="8.796875" style="35" customWidth="1"/>
    <col min="11" max="11" width="9.19921875" customWidth="1"/>
    <col min="12" max="12" width="10" customWidth="1"/>
    <col min="13" max="13" width="8.796875" customWidth="1"/>
    <col min="14" max="14" width="10" customWidth="1"/>
    <col min="15" max="15" width="9.296875" customWidth="1"/>
    <col min="16" max="16" width="8.796875" customWidth="1"/>
    <col min="17" max="17" width="9.296875" customWidth="1"/>
    <col min="18" max="18" width="9.19921875" customWidth="1"/>
    <col min="19" max="19" width="8.796875" customWidth="1"/>
    <col min="20" max="20" width="9.296875" customWidth="1"/>
    <col min="21" max="21" width="10" customWidth="1"/>
    <col min="22" max="22" width="8.796875" customWidth="1"/>
    <col min="23" max="23" width="10.3984375" customWidth="1"/>
    <col min="24" max="24" width="10" customWidth="1"/>
    <col min="25" max="25" width="8.796875" customWidth="1"/>
    <col min="26" max="26" width="9.296875" customWidth="1"/>
    <col min="27" max="27" width="10" customWidth="1"/>
    <col min="28" max="28" width="8.796875" customWidth="1"/>
    <col min="29" max="29" width="9.296875" customWidth="1"/>
    <col min="30" max="30" width="10" customWidth="1"/>
    <col min="31" max="31" width="8.796875" customWidth="1"/>
    <col min="32" max="32" width="9.296875" customWidth="1"/>
    <col min="33" max="33" width="10" customWidth="1"/>
    <col min="34" max="34" width="8.796875" customWidth="1"/>
    <col min="35" max="36" width="10" customWidth="1"/>
    <col min="37" max="37" width="8.796875" customWidth="1"/>
    <col min="38" max="39" width="10" customWidth="1"/>
    <col min="40" max="40" width="8.796875" customWidth="1"/>
    <col min="41" max="41" width="9.19921875" customWidth="1"/>
    <col min="42" max="42" width="10" bestFit="1" customWidth="1"/>
    <col min="43" max="43" width="10.59765625" bestFit="1" customWidth="1"/>
    <col min="44" max="44" width="10" bestFit="1" customWidth="1"/>
    <col min="45" max="45" width="9.69921875" bestFit="1" customWidth="1"/>
    <col min="47" max="47" width="9.69921875" bestFit="1" customWidth="1"/>
    <col min="48" max="48" width="10" bestFit="1" customWidth="1"/>
    <col min="49" max="49" width="10.59765625" bestFit="1" customWidth="1"/>
    <col min="50" max="50" width="11" bestFit="1" customWidth="1"/>
    <col min="51" max="51" width="10" bestFit="1" customWidth="1"/>
    <col min="52" max="52" width="9.19921875" bestFit="1" customWidth="1"/>
    <col min="53" max="53" width="11" bestFit="1" customWidth="1"/>
    <col min="54" max="55" width="11" customWidth="1"/>
    <col min="56" max="56" width="9.69921875" bestFit="1" customWidth="1"/>
  </cols>
  <sheetData>
    <row r="2" spans="1:56" ht="18" thickBot="1" x14ac:dyDescent="0.45">
      <c r="B2" s="177" t="s">
        <v>129</v>
      </c>
    </row>
    <row r="3" spans="1:56" ht="28.2" thickBot="1" x14ac:dyDescent="0.45">
      <c r="A3" s="4"/>
      <c r="B3" s="4"/>
      <c r="C3" s="232" t="s">
        <v>116</v>
      </c>
      <c r="D3" s="233"/>
      <c r="E3" s="233"/>
      <c r="F3" s="232" t="s">
        <v>118</v>
      </c>
      <c r="G3" s="233"/>
      <c r="H3" s="234"/>
      <c r="I3" s="233" t="s">
        <v>120</v>
      </c>
      <c r="J3" s="233"/>
      <c r="K3" s="234"/>
      <c r="L3" s="233" t="s">
        <v>14</v>
      </c>
      <c r="M3" s="233"/>
      <c r="N3" s="233"/>
      <c r="O3" s="232" t="s">
        <v>121</v>
      </c>
      <c r="P3" s="233"/>
      <c r="Q3" s="234"/>
      <c r="R3" s="233" t="s">
        <v>24</v>
      </c>
      <c r="S3" s="233"/>
      <c r="T3" s="233"/>
      <c r="U3" s="232" t="s">
        <v>122</v>
      </c>
      <c r="V3" s="233"/>
      <c r="W3" s="234"/>
      <c r="X3" s="233" t="s">
        <v>14</v>
      </c>
      <c r="Y3" s="233"/>
      <c r="Z3" s="233"/>
      <c r="AA3" s="232" t="s">
        <v>124</v>
      </c>
      <c r="AB3" s="233"/>
      <c r="AC3" s="234"/>
      <c r="AD3" s="233" t="s">
        <v>125</v>
      </c>
      <c r="AE3" s="233"/>
      <c r="AF3" s="233"/>
      <c r="AG3" s="232" t="s">
        <v>126</v>
      </c>
      <c r="AH3" s="233"/>
      <c r="AI3" s="234"/>
      <c r="AJ3" s="233" t="s">
        <v>127</v>
      </c>
      <c r="AK3" s="233"/>
      <c r="AL3" s="233"/>
      <c r="AM3" s="232" t="s">
        <v>25</v>
      </c>
      <c r="AN3" s="233"/>
      <c r="AO3" s="234"/>
      <c r="AP3" s="233" t="s">
        <v>87</v>
      </c>
      <c r="AQ3" s="233"/>
      <c r="AR3" s="234"/>
      <c r="AS3" s="232" t="s">
        <v>128</v>
      </c>
      <c r="AT3" s="233"/>
      <c r="AU3" s="233"/>
      <c r="AV3" s="232" t="s">
        <v>99</v>
      </c>
      <c r="AW3" s="233"/>
      <c r="AX3" s="234"/>
      <c r="AY3" s="232" t="s">
        <v>100</v>
      </c>
      <c r="AZ3" s="233"/>
      <c r="BA3" s="234"/>
      <c r="BB3" s="235" t="s">
        <v>109</v>
      </c>
      <c r="BC3" s="236"/>
      <c r="BD3" s="237"/>
    </row>
    <row r="4" spans="1:56" ht="18" thickBot="1" x14ac:dyDescent="0.45">
      <c r="A4" s="20" t="s">
        <v>0</v>
      </c>
      <c r="B4" s="91" t="s">
        <v>1</v>
      </c>
      <c r="C4" s="24" t="s">
        <v>15</v>
      </c>
      <c r="D4" s="21" t="s">
        <v>60</v>
      </c>
      <c r="E4" s="25" t="s">
        <v>16</v>
      </c>
      <c r="F4" s="70" t="s">
        <v>15</v>
      </c>
      <c r="G4" s="212" t="s">
        <v>60</v>
      </c>
      <c r="H4" s="147" t="s">
        <v>16</v>
      </c>
      <c r="I4" s="92" t="s">
        <v>15</v>
      </c>
      <c r="J4" s="21" t="s">
        <v>60</v>
      </c>
      <c r="K4" s="25" t="s">
        <v>16</v>
      </c>
      <c r="L4" s="34" t="s">
        <v>17</v>
      </c>
      <c r="M4" s="22" t="s">
        <v>2</v>
      </c>
      <c r="N4" s="76" t="s">
        <v>16</v>
      </c>
      <c r="O4" s="89" t="s">
        <v>17</v>
      </c>
      <c r="P4" s="22" t="s">
        <v>2</v>
      </c>
      <c r="Q4" s="23" t="s">
        <v>16</v>
      </c>
      <c r="R4" s="34" t="s">
        <v>17</v>
      </c>
      <c r="S4" s="22" t="s">
        <v>2</v>
      </c>
      <c r="T4" s="76" t="s">
        <v>16</v>
      </c>
      <c r="U4" s="89" t="s">
        <v>17</v>
      </c>
      <c r="V4" s="22" t="s">
        <v>2</v>
      </c>
      <c r="W4" s="23" t="s">
        <v>16</v>
      </c>
      <c r="X4" s="34" t="s">
        <v>17</v>
      </c>
      <c r="Y4" s="22" t="s">
        <v>2</v>
      </c>
      <c r="Z4" s="76" t="s">
        <v>16</v>
      </c>
      <c r="AA4" s="89" t="s">
        <v>17</v>
      </c>
      <c r="AB4" s="22" t="s">
        <v>2</v>
      </c>
      <c r="AC4" s="23" t="s">
        <v>16</v>
      </c>
      <c r="AD4" s="34" t="s">
        <v>17</v>
      </c>
      <c r="AE4" s="22" t="s">
        <v>2</v>
      </c>
      <c r="AF4" s="76" t="s">
        <v>16</v>
      </c>
      <c r="AG4" s="89" t="s">
        <v>17</v>
      </c>
      <c r="AH4" s="22" t="s">
        <v>2</v>
      </c>
      <c r="AI4" s="23" t="s">
        <v>16</v>
      </c>
      <c r="AJ4" s="34" t="s">
        <v>17</v>
      </c>
      <c r="AK4" s="22" t="s">
        <v>2</v>
      </c>
      <c r="AL4" s="76" t="s">
        <v>16</v>
      </c>
      <c r="AM4" s="89" t="s">
        <v>15</v>
      </c>
      <c r="AN4" s="22" t="s">
        <v>2</v>
      </c>
      <c r="AO4" s="23" t="s">
        <v>16</v>
      </c>
      <c r="AP4" s="34" t="s">
        <v>15</v>
      </c>
      <c r="AQ4" s="22" t="s">
        <v>2</v>
      </c>
      <c r="AR4" s="23" t="s">
        <v>16</v>
      </c>
      <c r="AS4" s="91" t="s">
        <v>110</v>
      </c>
      <c r="AT4" s="20" t="s">
        <v>111</v>
      </c>
      <c r="AU4" s="186" t="s">
        <v>16</v>
      </c>
      <c r="AV4" s="89" t="s">
        <v>15</v>
      </c>
      <c r="AW4" s="22" t="s">
        <v>2</v>
      </c>
      <c r="AX4" s="23" t="s">
        <v>16</v>
      </c>
      <c r="AY4" s="89" t="s">
        <v>15</v>
      </c>
      <c r="AZ4" s="22" t="s">
        <v>2</v>
      </c>
      <c r="BA4" s="23" t="s">
        <v>16</v>
      </c>
      <c r="BB4" s="20" t="s">
        <v>110</v>
      </c>
      <c r="BC4" s="20" t="s">
        <v>111</v>
      </c>
      <c r="BD4" s="148" t="s">
        <v>16</v>
      </c>
    </row>
    <row r="5" spans="1:56" s="153" customFormat="1" x14ac:dyDescent="0.4">
      <c r="A5" s="201">
        <v>1</v>
      </c>
      <c r="B5" s="206" t="s">
        <v>140</v>
      </c>
      <c r="C5" s="174">
        <v>1076</v>
      </c>
      <c r="D5" s="171">
        <f>ROUND(100-(100*C5/E5),0)</f>
        <v>46</v>
      </c>
      <c r="E5" s="172">
        <v>1990</v>
      </c>
      <c r="F5" s="158">
        <f>ROUND((H5*(100-G5))/100,0)</f>
        <v>12750</v>
      </c>
      <c r="G5" s="181">
        <v>15</v>
      </c>
      <c r="H5" s="161">
        <v>15000</v>
      </c>
      <c r="I5" s="174">
        <v>12750</v>
      </c>
      <c r="J5" s="171">
        <v>10.6</v>
      </c>
      <c r="K5" s="172">
        <f>ROUND(100*I5/(100-J5),0)</f>
        <v>14262</v>
      </c>
      <c r="L5" s="174">
        <v>12750</v>
      </c>
      <c r="M5" s="171">
        <v>13</v>
      </c>
      <c r="N5" s="172">
        <f>ROUND(100*L5/(100-M5),0)</f>
        <v>14655</v>
      </c>
      <c r="O5" s="174">
        <v>12750</v>
      </c>
      <c r="P5" s="171">
        <v>5.85</v>
      </c>
      <c r="Q5" s="172">
        <f>ROUND(100*O5/(100-P5),0)</f>
        <v>13542</v>
      </c>
      <c r="R5" s="174">
        <v>12750</v>
      </c>
      <c r="S5" s="171">
        <v>18</v>
      </c>
      <c r="T5" s="172">
        <f>ROUND(100*R5/(100-S5),0)</f>
        <v>15549</v>
      </c>
      <c r="U5" s="174">
        <v>12750</v>
      </c>
      <c r="V5" s="171">
        <v>13</v>
      </c>
      <c r="W5" s="172">
        <f>ROUND(100*U5/(100-V5),0)</f>
        <v>14655</v>
      </c>
      <c r="X5" s="174">
        <v>12750</v>
      </c>
      <c r="Y5" s="171">
        <v>13</v>
      </c>
      <c r="Z5" s="172">
        <f>ROUND(100*X5/(100-Y5),0)</f>
        <v>14655</v>
      </c>
      <c r="AA5" s="174">
        <v>12750</v>
      </c>
      <c r="AB5" s="171">
        <v>13</v>
      </c>
      <c r="AC5" s="172">
        <f>ROUND(100*AA5/(100-AB5),0)</f>
        <v>14655</v>
      </c>
      <c r="AD5" s="174">
        <v>12750</v>
      </c>
      <c r="AE5" s="171">
        <v>13</v>
      </c>
      <c r="AF5" s="172">
        <f>ROUND(100*AD5/(100-AE5),0)</f>
        <v>14655</v>
      </c>
      <c r="AG5" s="174">
        <v>12750</v>
      </c>
      <c r="AH5" s="171">
        <v>35</v>
      </c>
      <c r="AI5" s="172">
        <f>ROUND(100*AG5/(100-AH5),0)</f>
        <v>19615</v>
      </c>
      <c r="AJ5" s="174">
        <v>12750</v>
      </c>
      <c r="AK5" s="171">
        <v>35</v>
      </c>
      <c r="AL5" s="172">
        <f>ROUND(100*AJ5/(100-AK5),0)</f>
        <v>19615</v>
      </c>
      <c r="AM5" s="174">
        <v>12750</v>
      </c>
      <c r="AN5" s="171">
        <v>11</v>
      </c>
      <c r="AO5" s="172">
        <f>ROUND(100*AM5/(100-AN5),0)</f>
        <v>14326</v>
      </c>
      <c r="AP5" s="174">
        <v>12750</v>
      </c>
      <c r="AQ5" s="171">
        <v>22</v>
      </c>
      <c r="AR5" s="172">
        <f>ROUND(100*AP5/(100-AQ5),0)</f>
        <v>16346</v>
      </c>
      <c r="AS5" s="174"/>
      <c r="AT5" s="210"/>
      <c r="AU5" s="172"/>
      <c r="AV5" s="174"/>
      <c r="AW5" s="171"/>
      <c r="AX5" s="172"/>
      <c r="AY5" s="174">
        <v>12750</v>
      </c>
      <c r="AZ5" s="171">
        <v>15</v>
      </c>
      <c r="BA5" s="172">
        <f>ROUND(100*AY5/(100-AZ5),0)</f>
        <v>15000</v>
      </c>
      <c r="BB5" s="222">
        <v>12750</v>
      </c>
      <c r="BC5" s="211">
        <v>20</v>
      </c>
      <c r="BD5" s="172">
        <f>ROUND(100*BB5/(100-BC5),0)</f>
        <v>15938</v>
      </c>
    </row>
    <row r="6" spans="1:56" s="153" customFormat="1" x14ac:dyDescent="0.4">
      <c r="A6" s="201"/>
      <c r="B6" s="206"/>
      <c r="C6" s="174"/>
      <c r="D6" s="171"/>
      <c r="E6" s="172"/>
      <c r="F6" s="174"/>
      <c r="G6" s="211"/>
      <c r="H6" s="172"/>
      <c r="I6" s="174"/>
      <c r="J6" s="171"/>
      <c r="K6" s="172"/>
      <c r="L6" s="174"/>
      <c r="M6" s="171"/>
      <c r="N6" s="172"/>
      <c r="O6" s="174"/>
      <c r="P6" s="171"/>
      <c r="Q6" s="172"/>
      <c r="R6" s="174"/>
      <c r="S6" s="171"/>
      <c r="T6" s="172"/>
      <c r="U6" s="174"/>
      <c r="V6" s="171"/>
      <c r="W6" s="172"/>
      <c r="X6" s="174"/>
      <c r="Y6" s="171"/>
      <c r="Z6" s="172"/>
      <c r="AA6" s="174"/>
      <c r="AB6" s="171"/>
      <c r="AC6" s="172"/>
      <c r="AD6" s="174"/>
      <c r="AE6" s="171"/>
      <c r="AF6" s="172"/>
      <c r="AG6" s="174"/>
      <c r="AH6" s="171"/>
      <c r="AI6" s="172"/>
      <c r="AJ6" s="174"/>
      <c r="AK6" s="171"/>
      <c r="AL6" s="172"/>
      <c r="AM6" s="174"/>
      <c r="AN6" s="171"/>
      <c r="AO6" s="172"/>
      <c r="AP6" s="174"/>
      <c r="AQ6" s="171"/>
      <c r="AR6" s="172"/>
      <c r="AS6" s="174"/>
      <c r="AT6" s="210"/>
      <c r="AU6" s="172"/>
      <c r="AV6" s="174"/>
      <c r="AW6" s="171"/>
      <c r="AX6" s="172"/>
      <c r="AY6" s="174"/>
      <c r="AZ6" s="171"/>
      <c r="BA6" s="172"/>
      <c r="BB6" s="222"/>
      <c r="BC6" s="211"/>
      <c r="BD6" s="172"/>
    </row>
    <row r="7" spans="1:56" s="153" customFormat="1" x14ac:dyDescent="0.4">
      <c r="A7" s="201">
        <v>2</v>
      </c>
      <c r="B7" s="206" t="s">
        <v>142</v>
      </c>
      <c r="C7" s="174">
        <v>3963</v>
      </c>
      <c r="D7" s="171">
        <f>ROUND(100-(100*C7/E7),0)</f>
        <v>31</v>
      </c>
      <c r="E7" s="172">
        <v>5740</v>
      </c>
      <c r="F7" s="170"/>
      <c r="G7" s="211"/>
      <c r="H7" s="173"/>
      <c r="I7" s="174">
        <v>5563</v>
      </c>
      <c r="J7" s="171">
        <v>10.6</v>
      </c>
      <c r="K7" s="172">
        <f>ROUND(100*I7/(100-J7),0)</f>
        <v>6223</v>
      </c>
      <c r="L7" s="174">
        <v>5563</v>
      </c>
      <c r="M7" s="171">
        <v>13</v>
      </c>
      <c r="N7" s="172">
        <f>ROUND(100*L7/(100-M7),0)</f>
        <v>6394</v>
      </c>
      <c r="O7" s="174">
        <v>6120</v>
      </c>
      <c r="P7" s="171">
        <v>5.85</v>
      </c>
      <c r="Q7" s="172">
        <f>ROUND(100*O7/(100-P7),0)</f>
        <v>6500</v>
      </c>
      <c r="R7" s="174">
        <v>5563</v>
      </c>
      <c r="S7" s="171">
        <v>18</v>
      </c>
      <c r="T7" s="172">
        <f>ROUND(100*R7/(100-S7),0)</f>
        <v>6784</v>
      </c>
      <c r="U7" s="174">
        <v>5563</v>
      </c>
      <c r="V7" s="171">
        <v>13</v>
      </c>
      <c r="W7" s="172">
        <f>ROUND(100*U7/(100-V7),0)</f>
        <v>6394</v>
      </c>
      <c r="X7" s="174">
        <v>5563</v>
      </c>
      <c r="Y7" s="171">
        <v>13</v>
      </c>
      <c r="Z7" s="172">
        <f>ROUND(100*X7/(100-Y7),0)</f>
        <v>6394</v>
      </c>
      <c r="AA7" s="174">
        <v>5563</v>
      </c>
      <c r="AB7" s="171">
        <v>13</v>
      </c>
      <c r="AC7" s="172">
        <f>ROUND(100*AA7/(100-AB7),0)</f>
        <v>6394</v>
      </c>
      <c r="AD7" s="174">
        <v>5563</v>
      </c>
      <c r="AE7" s="171">
        <v>13</v>
      </c>
      <c r="AF7" s="172">
        <f>ROUND(100*AD7/(100-AE7),0)</f>
        <v>6394</v>
      </c>
      <c r="AG7" s="174">
        <v>5563</v>
      </c>
      <c r="AH7" s="171">
        <v>35</v>
      </c>
      <c r="AI7" s="172">
        <f>ROUND(100*AG7/(100-AH7),0)</f>
        <v>8558</v>
      </c>
      <c r="AJ7" s="174">
        <v>5563</v>
      </c>
      <c r="AK7" s="171">
        <v>35</v>
      </c>
      <c r="AL7" s="172">
        <f>ROUND(100*AJ7/(100-AK7),0)</f>
        <v>8558</v>
      </c>
      <c r="AM7" s="174">
        <v>5563</v>
      </c>
      <c r="AN7" s="171">
        <v>11</v>
      </c>
      <c r="AO7" s="172">
        <f>ROUND(100*AM7/(100-AN7),0)</f>
        <v>6251</v>
      </c>
      <c r="AP7" s="174">
        <v>5563</v>
      </c>
      <c r="AQ7" s="171">
        <v>22</v>
      </c>
      <c r="AR7" s="172">
        <f>ROUND(100*AP7/(100-AQ7),0)</f>
        <v>7132</v>
      </c>
      <c r="AS7" s="174"/>
      <c r="AT7" s="210"/>
      <c r="AU7" s="172"/>
      <c r="AV7" s="174"/>
      <c r="AW7" s="171"/>
      <c r="AX7" s="172"/>
      <c r="AY7" s="174">
        <v>5563</v>
      </c>
      <c r="AZ7" s="171">
        <v>15</v>
      </c>
      <c r="BA7" s="172">
        <f>ROUND(100*AY7/(100-AZ7),0)</f>
        <v>6545</v>
      </c>
      <c r="BB7" s="222">
        <v>5563</v>
      </c>
      <c r="BC7" s="211">
        <v>20</v>
      </c>
      <c r="BD7" s="172">
        <f>ROUND(100*BB7/(100-BC7),0)</f>
        <v>6954</v>
      </c>
    </row>
    <row r="8" spans="1:56" s="153" customFormat="1" x14ac:dyDescent="0.4">
      <c r="A8" s="201"/>
      <c r="B8" s="206"/>
      <c r="C8" s="174"/>
      <c r="D8" s="171"/>
      <c r="E8" s="172"/>
      <c r="F8" s="170"/>
      <c r="G8" s="211"/>
      <c r="H8" s="173"/>
      <c r="I8" s="174"/>
      <c r="J8" s="171"/>
      <c r="K8" s="172"/>
      <c r="L8" s="174"/>
      <c r="M8" s="171"/>
      <c r="N8" s="172"/>
      <c r="O8" s="174"/>
      <c r="P8" s="171"/>
      <c r="Q8" s="172"/>
      <c r="R8" s="174"/>
      <c r="S8" s="171"/>
      <c r="T8" s="172"/>
      <c r="U8" s="174"/>
      <c r="V8" s="171"/>
      <c r="W8" s="172"/>
      <c r="X8" s="174"/>
      <c r="Y8" s="171"/>
      <c r="Z8" s="172"/>
      <c r="AA8" s="174"/>
      <c r="AB8" s="171"/>
      <c r="AC8" s="172"/>
      <c r="AD8" s="174"/>
      <c r="AE8" s="171"/>
      <c r="AF8" s="172"/>
      <c r="AG8" s="174"/>
      <c r="AH8" s="171"/>
      <c r="AI8" s="172"/>
      <c r="AJ8" s="174"/>
      <c r="AK8" s="171"/>
      <c r="AL8" s="172"/>
      <c r="AM8" s="174"/>
      <c r="AN8" s="171"/>
      <c r="AO8" s="172"/>
      <c r="AP8" s="174"/>
      <c r="AQ8" s="171"/>
      <c r="AR8" s="172"/>
      <c r="AS8" s="174"/>
      <c r="AT8" s="210"/>
      <c r="AU8" s="172"/>
      <c r="AV8" s="174"/>
      <c r="AW8" s="171"/>
      <c r="AX8" s="172"/>
      <c r="AY8" s="174"/>
      <c r="AZ8" s="171"/>
      <c r="BA8" s="172"/>
      <c r="BB8" s="222"/>
      <c r="BC8" s="211"/>
      <c r="BD8" s="172"/>
    </row>
    <row r="9" spans="1:56" s="153" customFormat="1" ht="18" thickBot="1" x14ac:dyDescent="0.45">
      <c r="A9" s="209"/>
      <c r="B9" s="208"/>
      <c r="C9" s="175"/>
      <c r="D9" s="176"/>
      <c r="E9" s="187"/>
      <c r="F9" s="194"/>
      <c r="G9" s="189"/>
      <c r="H9" s="192"/>
      <c r="I9" s="194"/>
      <c r="J9" s="176"/>
      <c r="K9" s="192"/>
      <c r="L9" s="194"/>
      <c r="M9" s="176"/>
      <c r="N9" s="192"/>
      <c r="O9" s="194"/>
      <c r="P9" s="176"/>
      <c r="Q9" s="192"/>
      <c r="R9" s="194"/>
      <c r="S9" s="176"/>
      <c r="T9" s="192"/>
      <c r="U9" s="194"/>
      <c r="V9" s="176"/>
      <c r="W9" s="192"/>
      <c r="X9" s="194"/>
      <c r="Y9" s="176"/>
      <c r="Z9" s="192"/>
      <c r="AA9" s="194"/>
      <c r="AB9" s="176"/>
      <c r="AC9" s="192"/>
      <c r="AD9" s="194"/>
      <c r="AE9" s="176"/>
      <c r="AF9" s="192"/>
      <c r="AG9" s="194"/>
      <c r="AH9" s="176"/>
      <c r="AI9" s="192"/>
      <c r="AJ9" s="194"/>
      <c r="AK9" s="176"/>
      <c r="AL9" s="192"/>
      <c r="AM9" s="194"/>
      <c r="AN9" s="176"/>
      <c r="AO9" s="192"/>
      <c r="AP9" s="175"/>
      <c r="AQ9" s="176"/>
      <c r="AR9" s="192"/>
      <c r="AS9" s="175"/>
      <c r="AT9" s="196"/>
      <c r="AU9" s="187"/>
      <c r="AV9" s="175"/>
      <c r="AW9" s="176"/>
      <c r="AX9" s="187"/>
      <c r="AY9" s="175"/>
      <c r="AZ9" s="176"/>
      <c r="BA9" s="187"/>
      <c r="BB9" s="223"/>
      <c r="BC9" s="189"/>
      <c r="BD9" s="187"/>
    </row>
    <row r="11" spans="1:56" x14ac:dyDescent="0.4">
      <c r="A11" s="93"/>
      <c r="B11" s="94"/>
      <c r="C11" s="94"/>
      <c r="D11" s="94"/>
      <c r="E11" s="94"/>
      <c r="F11" s="94"/>
      <c r="G11" s="214"/>
      <c r="H11" s="94"/>
      <c r="I11" s="94"/>
      <c r="J11" s="95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6"/>
      <c r="AQ11" s="97"/>
      <c r="AR11" s="94"/>
      <c r="AS11" s="94"/>
      <c r="AT11" s="94"/>
      <c r="AU11" s="94"/>
      <c r="AV11" s="96"/>
      <c r="AW11" s="97"/>
      <c r="AX11" s="94"/>
    </row>
    <row r="12" spans="1:56" x14ac:dyDescent="0.4">
      <c r="A12" s="93"/>
      <c r="B12" s="94"/>
      <c r="C12" s="94"/>
      <c r="D12" s="94"/>
      <c r="E12" s="94"/>
      <c r="F12" s="94"/>
      <c r="G12" s="214"/>
      <c r="H12" s="94"/>
      <c r="I12" s="94"/>
      <c r="J12" s="239" t="s">
        <v>143</v>
      </c>
      <c r="K12" s="239"/>
      <c r="L12" s="239"/>
      <c r="M12" s="239"/>
      <c r="N12" s="94" t="s">
        <v>138</v>
      </c>
      <c r="O12" s="94">
        <v>5563</v>
      </c>
      <c r="P12" s="94" t="s">
        <v>145</v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6"/>
      <c r="AQ12" s="97"/>
      <c r="AR12" s="94"/>
      <c r="AS12" s="94"/>
      <c r="AT12" s="94"/>
      <c r="AU12" s="94"/>
      <c r="AV12" s="96"/>
      <c r="AW12" s="97"/>
      <c r="AX12" s="94"/>
    </row>
    <row r="13" spans="1:56" ht="18" thickBot="1" x14ac:dyDescent="0.45">
      <c r="N13" t="s">
        <v>139</v>
      </c>
      <c r="O13">
        <v>3963</v>
      </c>
    </row>
    <row r="14" spans="1:56" ht="18" thickBot="1" x14ac:dyDescent="0.45">
      <c r="B14" s="64" t="s">
        <v>63</v>
      </c>
    </row>
    <row r="15" spans="1:56" ht="18" thickBot="1" x14ac:dyDescent="0.45">
      <c r="B15" s="62">
        <v>6500</v>
      </c>
    </row>
    <row r="16" spans="1:56" ht="18" thickBot="1" x14ac:dyDescent="0.45">
      <c r="B16" s="64" t="s">
        <v>64</v>
      </c>
      <c r="J16" s="238" t="s">
        <v>141</v>
      </c>
      <c r="K16" s="238"/>
      <c r="L16" s="238"/>
      <c r="M16" s="238"/>
      <c r="N16" t="s">
        <v>144</v>
      </c>
      <c r="O16">
        <v>12750</v>
      </c>
      <c r="P16" t="s">
        <v>146</v>
      </c>
    </row>
    <row r="17" spans="2:15" ht="18" thickBot="1" x14ac:dyDescent="0.45">
      <c r="B17" s="62">
        <v>5.85</v>
      </c>
      <c r="N17" t="s">
        <v>147</v>
      </c>
      <c r="O17">
        <v>11150</v>
      </c>
    </row>
    <row r="18" spans="2:15" ht="18" thickBot="1" x14ac:dyDescent="0.45">
      <c r="B18" s="4" t="s">
        <v>67</v>
      </c>
    </row>
    <row r="19" spans="2:15" ht="18" thickBot="1" x14ac:dyDescent="0.45">
      <c r="B19" s="63">
        <f>ROUND((B15*(100-B17))/100,0)</f>
        <v>6120</v>
      </c>
    </row>
    <row r="20" spans="2:15" ht="18" thickBot="1" x14ac:dyDescent="0.45"/>
    <row r="21" spans="2:15" ht="18" thickBot="1" x14ac:dyDescent="0.45">
      <c r="B21" s="4" t="s">
        <v>65</v>
      </c>
    </row>
    <row r="22" spans="2:15" ht="18" thickBot="1" x14ac:dyDescent="0.45">
      <c r="B22" s="62">
        <v>8418</v>
      </c>
    </row>
    <row r="23" spans="2:15" ht="18" thickBot="1" x14ac:dyDescent="0.45">
      <c r="B23" s="4" t="s">
        <v>64</v>
      </c>
    </row>
    <row r="24" spans="2:15" ht="18" thickBot="1" x14ac:dyDescent="0.45">
      <c r="B24" s="62">
        <v>5.85</v>
      </c>
    </row>
    <row r="25" spans="2:15" ht="18" thickBot="1" x14ac:dyDescent="0.45">
      <c r="B25" s="4" t="s">
        <v>66</v>
      </c>
      <c r="J25"/>
    </row>
    <row r="26" spans="2:15" ht="18" thickBot="1" x14ac:dyDescent="0.45">
      <c r="B26" s="63">
        <f>ROUND(100*B22/(100-B24),0)</f>
        <v>8941</v>
      </c>
      <c r="J26"/>
    </row>
    <row r="27" spans="2:15" ht="18" thickBot="1" x14ac:dyDescent="0.45"/>
    <row r="28" spans="2:15" ht="18" thickBot="1" x14ac:dyDescent="0.45">
      <c r="B28" s="64" t="s">
        <v>114</v>
      </c>
    </row>
    <row r="29" spans="2:15" ht="18" thickBot="1" x14ac:dyDescent="0.45">
      <c r="B29" s="62">
        <v>3188793</v>
      </c>
    </row>
    <row r="30" spans="2:15" ht="18" thickBot="1" x14ac:dyDescent="0.45">
      <c r="B30" s="64" t="s">
        <v>115</v>
      </c>
    </row>
    <row r="31" spans="2:15" ht="18" thickBot="1" x14ac:dyDescent="0.45">
      <c r="B31" s="62">
        <v>4555200</v>
      </c>
    </row>
    <row r="32" spans="2:15" ht="18" thickBot="1" x14ac:dyDescent="0.45">
      <c r="B32" s="4" t="s">
        <v>113</v>
      </c>
    </row>
    <row r="33" spans="2:2" ht="18" thickBot="1" x14ac:dyDescent="0.45">
      <c r="B33" s="4">
        <f>ROUND(100-(100*B29/B31),0)</f>
        <v>30</v>
      </c>
    </row>
  </sheetData>
  <mergeCells count="20">
    <mergeCell ref="AV3:AX3"/>
    <mergeCell ref="AY3:BA3"/>
    <mergeCell ref="BB3:BD3"/>
    <mergeCell ref="AD3:AF3"/>
    <mergeCell ref="AG3:AI3"/>
    <mergeCell ref="AJ3:AL3"/>
    <mergeCell ref="AM3:AO3"/>
    <mergeCell ref="AP3:AR3"/>
    <mergeCell ref="AS3:AU3"/>
    <mergeCell ref="J16:M16"/>
    <mergeCell ref="L3:N3"/>
    <mergeCell ref="O3:Q3"/>
    <mergeCell ref="R3:T3"/>
    <mergeCell ref="U3:W3"/>
    <mergeCell ref="J12:M12"/>
    <mergeCell ref="AA3:AC3"/>
    <mergeCell ref="C3:E3"/>
    <mergeCell ref="F3:H3"/>
    <mergeCell ref="I3:K3"/>
    <mergeCell ref="X3:Z3"/>
  </mergeCells>
  <phoneticPr fontId="19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8" orientation="landscape" r:id="rId1"/>
  <colBreaks count="3" manualBreakCount="3">
    <brk id="8" min="2" max="32" man="1"/>
    <brk id="17" min="2" max="32" man="1"/>
    <brk id="29" min="2" max="2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17" sqref="K16:L17"/>
    </sheetView>
  </sheetViews>
  <sheetFormatPr defaultRowHeight="17.399999999999999" x14ac:dyDescent="0.4"/>
  <cols>
    <col min="2" max="2" width="13" bestFit="1" customWidth="1"/>
    <col min="3" max="3" width="6.19921875" bestFit="1" customWidth="1"/>
    <col min="4" max="4" width="15" bestFit="1" customWidth="1"/>
    <col min="5" max="5" width="7.59765625" bestFit="1" customWidth="1"/>
    <col min="6" max="6" width="13.69921875" bestFit="1" customWidth="1"/>
    <col min="7" max="7" width="8.59765625" bestFit="1" customWidth="1"/>
    <col min="8" max="8" width="15.796875" bestFit="1" customWidth="1"/>
  </cols>
  <sheetData>
    <row r="1" spans="1:9" ht="18" thickBot="1" x14ac:dyDescent="0.45"/>
    <row r="2" spans="1:9" ht="19.8" thickBot="1" x14ac:dyDescent="0.45">
      <c r="A2" s="42" t="s">
        <v>26</v>
      </c>
      <c r="B2" s="50" t="s">
        <v>1</v>
      </c>
      <c r="C2" s="50" t="s">
        <v>27</v>
      </c>
      <c r="D2" s="50" t="s">
        <v>28</v>
      </c>
      <c r="E2" s="50" t="s">
        <v>29</v>
      </c>
      <c r="F2" s="50" t="s">
        <v>30</v>
      </c>
      <c r="G2" s="50" t="s">
        <v>31</v>
      </c>
      <c r="H2" s="43" t="s">
        <v>32</v>
      </c>
      <c r="I2" s="40"/>
    </row>
    <row r="3" spans="1:9" x14ac:dyDescent="0.4">
      <c r="A3" s="47">
        <v>1</v>
      </c>
      <c r="B3" s="44" t="s">
        <v>33</v>
      </c>
      <c r="C3" s="44" t="s">
        <v>34</v>
      </c>
      <c r="D3" s="44" t="s">
        <v>35</v>
      </c>
      <c r="E3" s="51" t="s">
        <v>36</v>
      </c>
      <c r="F3" s="54" t="s">
        <v>37</v>
      </c>
      <c r="G3" s="54" t="s">
        <v>38</v>
      </c>
      <c r="H3" s="56">
        <v>35</v>
      </c>
      <c r="I3" s="41"/>
    </row>
    <row r="4" spans="1:9" x14ac:dyDescent="0.4">
      <c r="A4" s="48">
        <v>2</v>
      </c>
      <c r="B4" s="240" t="s">
        <v>39</v>
      </c>
      <c r="C4" s="45" t="s">
        <v>40</v>
      </c>
      <c r="D4" s="45" t="s">
        <v>41</v>
      </c>
      <c r="E4" s="52" t="s">
        <v>42</v>
      </c>
      <c r="F4" s="55" t="s">
        <v>43</v>
      </c>
      <c r="G4" s="55" t="s">
        <v>44</v>
      </c>
      <c r="H4" s="57">
        <v>35</v>
      </c>
      <c r="I4" s="41"/>
    </row>
    <row r="5" spans="1:9" x14ac:dyDescent="0.4">
      <c r="A5" s="48">
        <v>3</v>
      </c>
      <c r="B5" s="240"/>
      <c r="C5" s="45" t="s">
        <v>45</v>
      </c>
      <c r="D5" s="45" t="s">
        <v>46</v>
      </c>
      <c r="E5" s="52" t="s">
        <v>47</v>
      </c>
      <c r="F5" s="55" t="s">
        <v>48</v>
      </c>
      <c r="G5" s="55" t="s">
        <v>49</v>
      </c>
      <c r="H5" s="57">
        <v>35</v>
      </c>
      <c r="I5" s="41"/>
    </row>
    <row r="6" spans="1:9" x14ac:dyDescent="0.4">
      <c r="A6" s="48">
        <v>4</v>
      </c>
      <c r="B6" s="240" t="s">
        <v>50</v>
      </c>
      <c r="C6" s="45" t="s">
        <v>40</v>
      </c>
      <c r="D6" s="45" t="s">
        <v>41</v>
      </c>
      <c r="E6" s="52" t="s">
        <v>51</v>
      </c>
      <c r="F6" s="55" t="s">
        <v>43</v>
      </c>
      <c r="G6" s="55" t="s">
        <v>52</v>
      </c>
      <c r="H6" s="57">
        <v>35</v>
      </c>
      <c r="I6" s="41"/>
    </row>
    <row r="7" spans="1:9" x14ac:dyDescent="0.4">
      <c r="A7" s="48">
        <v>5</v>
      </c>
      <c r="B7" s="240"/>
      <c r="C7" s="45" t="s">
        <v>45</v>
      </c>
      <c r="D7" s="45" t="s">
        <v>46</v>
      </c>
      <c r="E7" s="52" t="s">
        <v>53</v>
      </c>
      <c r="F7" s="55" t="s">
        <v>43</v>
      </c>
      <c r="G7" s="55" t="s">
        <v>54</v>
      </c>
      <c r="H7" s="57">
        <v>35</v>
      </c>
      <c r="I7" s="41"/>
    </row>
    <row r="8" spans="1:9" x14ac:dyDescent="0.4">
      <c r="A8" s="48">
        <v>6</v>
      </c>
      <c r="B8" s="45" t="s">
        <v>55</v>
      </c>
      <c r="C8" s="45" t="s">
        <v>40</v>
      </c>
      <c r="D8" s="45" t="s">
        <v>41</v>
      </c>
      <c r="E8" s="52" t="s">
        <v>56</v>
      </c>
      <c r="F8" s="45" t="s">
        <v>57</v>
      </c>
      <c r="G8" s="55" t="s">
        <v>58</v>
      </c>
      <c r="H8" s="57">
        <v>35</v>
      </c>
      <c r="I8" s="40"/>
    </row>
    <row r="9" spans="1:9" ht="18" thickBot="1" x14ac:dyDescent="0.45">
      <c r="A9" s="49">
        <v>7</v>
      </c>
      <c r="B9" s="46" t="s">
        <v>59</v>
      </c>
      <c r="C9" s="46" t="s">
        <v>40</v>
      </c>
      <c r="D9" s="46" t="s">
        <v>41</v>
      </c>
      <c r="E9" s="53" t="s">
        <v>56</v>
      </c>
      <c r="F9" s="46" t="s">
        <v>57</v>
      </c>
      <c r="G9" s="59" t="s">
        <v>58</v>
      </c>
      <c r="H9" s="58">
        <v>35</v>
      </c>
    </row>
  </sheetData>
  <mergeCells count="2">
    <mergeCell ref="B4:B5"/>
    <mergeCell ref="B6:B7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zoomScaleNormal="100" zoomScaleSheetLayoutView="85" workbookViewId="0">
      <selection activeCell="D14" sqref="D14"/>
    </sheetView>
  </sheetViews>
  <sheetFormatPr defaultRowHeight="17.399999999999999" x14ac:dyDescent="0.4"/>
  <cols>
    <col min="1" max="1" width="8.8984375" bestFit="1" customWidth="1"/>
    <col min="2" max="2" width="46" customWidth="1"/>
    <col min="3" max="4" width="9.796875" bestFit="1" customWidth="1"/>
    <col min="5" max="5" width="8.8984375" bestFit="1" customWidth="1"/>
    <col min="6" max="7" width="9.796875" bestFit="1" customWidth="1"/>
    <col min="8" max="8" width="9.796875" customWidth="1"/>
    <col min="9" max="9" width="8.8984375" bestFit="1" customWidth="1"/>
    <col min="10" max="10" width="9.796875" bestFit="1" customWidth="1"/>
    <col min="11" max="11" width="9.796875" customWidth="1"/>
    <col min="12" max="12" width="9.796875" bestFit="1" customWidth="1"/>
    <col min="13" max="13" width="8.8984375" bestFit="1" customWidth="1"/>
    <col min="14" max="14" width="10" bestFit="1" customWidth="1"/>
    <col min="15" max="15" width="9.796875" bestFit="1" customWidth="1"/>
  </cols>
  <sheetData>
    <row r="1" spans="1:15" ht="28.2" thickBot="1" x14ac:dyDescent="0.45">
      <c r="A1" s="4"/>
      <c r="B1" s="4"/>
      <c r="C1" s="232" t="s">
        <v>61</v>
      </c>
      <c r="D1" s="233"/>
      <c r="E1" s="233"/>
      <c r="F1" s="234"/>
      <c r="G1" s="232" t="s">
        <v>62</v>
      </c>
      <c r="H1" s="233"/>
      <c r="I1" s="233"/>
      <c r="J1" s="234"/>
      <c r="K1" s="39"/>
      <c r="L1" s="233" t="s">
        <v>25</v>
      </c>
      <c r="M1" s="233"/>
      <c r="N1" s="233"/>
      <c r="O1" s="234"/>
    </row>
    <row r="2" spans="1:15" ht="35.4" thickBot="1" x14ac:dyDescent="0.45">
      <c r="A2" s="20" t="s">
        <v>0</v>
      </c>
      <c r="B2" s="20" t="s">
        <v>1</v>
      </c>
      <c r="C2" s="24" t="s">
        <v>15</v>
      </c>
      <c r="D2" s="71" t="s">
        <v>69</v>
      </c>
      <c r="E2" s="21" t="s">
        <v>60</v>
      </c>
      <c r="F2" s="25" t="s">
        <v>16</v>
      </c>
      <c r="G2" s="24" t="s">
        <v>15</v>
      </c>
      <c r="H2" s="71" t="s">
        <v>69</v>
      </c>
      <c r="I2" s="21" t="s">
        <v>60</v>
      </c>
      <c r="J2" s="79" t="s">
        <v>16</v>
      </c>
      <c r="K2" s="70" t="s">
        <v>70</v>
      </c>
      <c r="L2" s="71" t="s">
        <v>15</v>
      </c>
      <c r="M2" s="22" t="s">
        <v>2</v>
      </c>
      <c r="N2" s="76" t="s">
        <v>71</v>
      </c>
      <c r="O2" s="23" t="s">
        <v>16</v>
      </c>
    </row>
    <row r="3" spans="1:15" x14ac:dyDescent="0.4">
      <c r="A3" s="37">
        <v>1</v>
      </c>
      <c r="B3" s="14" t="s">
        <v>23</v>
      </c>
      <c r="C3" s="67">
        <v>5450</v>
      </c>
      <c r="D3" s="72">
        <f>C3+1600</f>
        <v>7050</v>
      </c>
      <c r="E3" s="69">
        <v>32</v>
      </c>
      <c r="F3" s="16">
        <v>7990</v>
      </c>
      <c r="G3" s="26"/>
      <c r="H3" s="85"/>
      <c r="I3" s="60"/>
      <c r="J3" s="27"/>
      <c r="K3" s="26">
        <f>ROUND((N3*(100-M3))/100,0)</f>
        <v>6230</v>
      </c>
      <c r="L3" s="82">
        <f t="shared" ref="L3:L17" si="0">ROUND((O3*(100-M3))/100,0)</f>
        <v>7120</v>
      </c>
      <c r="M3" s="36">
        <v>11</v>
      </c>
      <c r="N3" s="83">
        <v>7000</v>
      </c>
      <c r="O3" s="27">
        <v>8000</v>
      </c>
    </row>
    <row r="4" spans="1:15" x14ac:dyDescent="0.4">
      <c r="A4" s="31">
        <v>2</v>
      </c>
      <c r="B4" s="14" t="s">
        <v>22</v>
      </c>
      <c r="C4" s="67">
        <v>7156</v>
      </c>
      <c r="D4" s="72">
        <f t="shared" ref="D4:D12" si="1">C4+1600</f>
        <v>8756</v>
      </c>
      <c r="E4" s="69">
        <v>31</v>
      </c>
      <c r="F4" s="16">
        <v>10362</v>
      </c>
      <c r="G4" s="17"/>
      <c r="H4" s="73"/>
      <c r="I4" s="15"/>
      <c r="J4" s="19"/>
      <c r="K4" s="17"/>
      <c r="L4" s="77">
        <f t="shared" si="0"/>
        <v>8811</v>
      </c>
      <c r="M4" s="11">
        <v>11</v>
      </c>
      <c r="N4" s="78"/>
      <c r="O4" s="2">
        <v>9900</v>
      </c>
    </row>
    <row r="5" spans="1:15" x14ac:dyDescent="0.4">
      <c r="A5" s="31">
        <v>3</v>
      </c>
      <c r="B5" s="5" t="s">
        <v>11</v>
      </c>
      <c r="C5" s="68">
        <v>9079</v>
      </c>
      <c r="D5" s="72">
        <f t="shared" si="1"/>
        <v>10679</v>
      </c>
      <c r="E5" s="69">
        <v>20</v>
      </c>
      <c r="F5" s="1">
        <v>11334</v>
      </c>
      <c r="G5" s="7">
        <v>9100</v>
      </c>
      <c r="H5" s="73">
        <f>G5+1600</f>
        <v>10700</v>
      </c>
      <c r="I5" s="15">
        <f>ROUND(100-(100*G5/J5),0)</f>
        <v>14</v>
      </c>
      <c r="J5" s="2">
        <v>10610</v>
      </c>
      <c r="K5" s="17"/>
      <c r="L5" s="77">
        <f t="shared" si="0"/>
        <v>10769</v>
      </c>
      <c r="M5" s="11">
        <v>11</v>
      </c>
      <c r="N5" s="78"/>
      <c r="O5" s="2">
        <v>12100</v>
      </c>
    </row>
    <row r="6" spans="1:15" x14ac:dyDescent="0.4">
      <c r="A6" s="31">
        <v>4</v>
      </c>
      <c r="B6" s="5" t="s">
        <v>12</v>
      </c>
      <c r="C6" s="68">
        <v>8581</v>
      </c>
      <c r="D6" s="72">
        <f t="shared" si="1"/>
        <v>10181</v>
      </c>
      <c r="E6" s="69">
        <v>23</v>
      </c>
      <c r="F6" s="1">
        <v>11134</v>
      </c>
      <c r="G6" s="7">
        <v>8600</v>
      </c>
      <c r="H6" s="73">
        <f>G6+1600</f>
        <v>10200</v>
      </c>
      <c r="I6" s="15">
        <f>ROUND(100-(100*G6/J6),0)</f>
        <v>20</v>
      </c>
      <c r="J6" s="2">
        <v>10786</v>
      </c>
      <c r="K6" s="17"/>
      <c r="L6" s="77">
        <f t="shared" si="0"/>
        <v>10235</v>
      </c>
      <c r="M6" s="11">
        <v>11</v>
      </c>
      <c r="N6" s="78"/>
      <c r="O6" s="2">
        <v>11500</v>
      </c>
    </row>
    <row r="7" spans="1:15" x14ac:dyDescent="0.4">
      <c r="A7" s="31">
        <v>5</v>
      </c>
      <c r="B7" s="5" t="s">
        <v>8</v>
      </c>
      <c r="C7" s="68">
        <v>26871</v>
      </c>
      <c r="D7" s="72">
        <f t="shared" si="1"/>
        <v>28471</v>
      </c>
      <c r="E7" s="69">
        <v>32</v>
      </c>
      <c r="F7" s="1">
        <v>39500</v>
      </c>
      <c r="G7" s="7"/>
      <c r="H7" s="73"/>
      <c r="I7" s="15"/>
      <c r="J7" s="2"/>
      <c r="K7" s="17"/>
      <c r="L7" s="77">
        <f t="shared" si="0"/>
        <v>29281</v>
      </c>
      <c r="M7" s="11">
        <v>11</v>
      </c>
      <c r="N7" s="78"/>
      <c r="O7" s="2">
        <v>32900</v>
      </c>
    </row>
    <row r="8" spans="1:15" x14ac:dyDescent="0.4">
      <c r="A8" s="31">
        <v>6</v>
      </c>
      <c r="B8" s="5" t="s">
        <v>7</v>
      </c>
      <c r="C8" s="68">
        <v>21840</v>
      </c>
      <c r="D8" s="72">
        <f t="shared" si="1"/>
        <v>23440</v>
      </c>
      <c r="E8" s="69">
        <v>32</v>
      </c>
      <c r="F8" s="1">
        <v>32283</v>
      </c>
      <c r="G8" s="7"/>
      <c r="H8" s="73"/>
      <c r="I8" s="15"/>
      <c r="J8" s="2"/>
      <c r="K8" s="17"/>
      <c r="L8" s="77">
        <f t="shared" si="0"/>
        <v>23585</v>
      </c>
      <c r="M8" s="11">
        <v>11</v>
      </c>
      <c r="N8" s="78"/>
      <c r="O8" s="2">
        <v>26500</v>
      </c>
    </row>
    <row r="9" spans="1:15" x14ac:dyDescent="0.4">
      <c r="A9" s="31">
        <v>7</v>
      </c>
      <c r="B9" s="5" t="s">
        <v>6</v>
      </c>
      <c r="C9" s="68">
        <v>6336</v>
      </c>
      <c r="D9" s="72">
        <f t="shared" si="1"/>
        <v>7936</v>
      </c>
      <c r="E9" s="69">
        <v>32</v>
      </c>
      <c r="F9" s="1">
        <v>9296</v>
      </c>
      <c r="G9" s="7"/>
      <c r="H9" s="73"/>
      <c r="I9" s="15"/>
      <c r="J9" s="2"/>
      <c r="K9" s="17"/>
      <c r="L9" s="77">
        <f t="shared" si="0"/>
        <v>8900</v>
      </c>
      <c r="M9" s="11">
        <v>11</v>
      </c>
      <c r="N9" s="78"/>
      <c r="O9" s="2">
        <v>10000</v>
      </c>
    </row>
    <row r="10" spans="1:15" x14ac:dyDescent="0.4">
      <c r="A10" s="31">
        <v>8</v>
      </c>
      <c r="B10" s="5" t="s">
        <v>5</v>
      </c>
      <c r="C10" s="68">
        <v>7400</v>
      </c>
      <c r="D10" s="72">
        <f t="shared" si="1"/>
        <v>9000</v>
      </c>
      <c r="E10" s="69">
        <v>36</v>
      </c>
      <c r="F10" s="1">
        <v>11596</v>
      </c>
      <c r="G10" s="7"/>
      <c r="H10" s="73"/>
      <c r="I10" s="15"/>
      <c r="J10" s="2"/>
      <c r="K10" s="17"/>
      <c r="L10" s="77">
        <f t="shared" si="0"/>
        <v>9790</v>
      </c>
      <c r="M10" s="11">
        <v>11</v>
      </c>
      <c r="N10" s="78"/>
      <c r="O10" s="2">
        <v>11000</v>
      </c>
    </row>
    <row r="11" spans="1:15" x14ac:dyDescent="0.4">
      <c r="A11" s="31">
        <v>9</v>
      </c>
      <c r="B11" s="32" t="s">
        <v>20</v>
      </c>
      <c r="C11" s="68"/>
      <c r="D11" s="72"/>
      <c r="E11" s="69"/>
      <c r="F11" s="1"/>
      <c r="G11" s="7"/>
      <c r="H11" s="73"/>
      <c r="I11" s="15"/>
      <c r="J11" s="2"/>
      <c r="K11" s="17"/>
      <c r="L11" s="77">
        <f t="shared" si="0"/>
        <v>0</v>
      </c>
      <c r="M11" s="11">
        <v>11</v>
      </c>
      <c r="N11" s="78"/>
      <c r="O11" s="2"/>
    </row>
    <row r="12" spans="1:15" x14ac:dyDescent="0.4">
      <c r="A12" s="31">
        <v>10</v>
      </c>
      <c r="B12" s="32" t="s">
        <v>21</v>
      </c>
      <c r="C12" s="68">
        <v>36269</v>
      </c>
      <c r="D12" s="72">
        <f t="shared" si="1"/>
        <v>37869</v>
      </c>
      <c r="E12" s="69">
        <v>38</v>
      </c>
      <c r="F12" s="1">
        <v>58847</v>
      </c>
      <c r="G12" s="7"/>
      <c r="H12" s="73"/>
      <c r="I12" s="15"/>
      <c r="J12" s="2"/>
      <c r="K12" s="17"/>
      <c r="L12" s="77">
        <f t="shared" si="0"/>
        <v>40050</v>
      </c>
      <c r="M12" s="11">
        <v>11</v>
      </c>
      <c r="N12" s="78"/>
      <c r="O12" s="2">
        <v>45000</v>
      </c>
    </row>
    <row r="13" spans="1:15" x14ac:dyDescent="0.4">
      <c r="A13" s="31">
        <v>11</v>
      </c>
      <c r="B13" s="5" t="s">
        <v>13</v>
      </c>
      <c r="C13" s="7"/>
      <c r="D13" s="72"/>
      <c r="E13" s="15"/>
      <c r="F13" s="1"/>
      <c r="G13" s="7"/>
      <c r="H13" s="73"/>
      <c r="I13" s="15"/>
      <c r="J13" s="2"/>
      <c r="K13" s="17"/>
      <c r="L13" s="77">
        <f t="shared" si="0"/>
        <v>20915</v>
      </c>
      <c r="M13" s="11">
        <v>11</v>
      </c>
      <c r="N13" s="78"/>
      <c r="O13" s="2">
        <v>23500</v>
      </c>
    </row>
    <row r="14" spans="1:15" x14ac:dyDescent="0.4">
      <c r="A14" s="31">
        <v>12</v>
      </c>
      <c r="B14" s="5" t="s">
        <v>9</v>
      </c>
      <c r="C14" s="7"/>
      <c r="D14" s="72"/>
      <c r="E14" s="15"/>
      <c r="F14" s="1"/>
      <c r="G14" s="7"/>
      <c r="H14" s="73"/>
      <c r="I14" s="15"/>
      <c r="J14" s="2"/>
      <c r="K14" s="17"/>
      <c r="L14" s="77">
        <f t="shared" si="0"/>
        <v>20915</v>
      </c>
      <c r="M14" s="11">
        <v>11</v>
      </c>
      <c r="N14" s="78"/>
      <c r="O14" s="2">
        <v>23500</v>
      </c>
    </row>
    <row r="15" spans="1:15" x14ac:dyDescent="0.4">
      <c r="A15" s="31">
        <v>13</v>
      </c>
      <c r="B15" s="5" t="s">
        <v>10</v>
      </c>
      <c r="C15" s="7"/>
      <c r="D15" s="72"/>
      <c r="E15" s="15"/>
      <c r="F15" s="1"/>
      <c r="G15" s="7"/>
      <c r="H15" s="73"/>
      <c r="I15" s="15"/>
      <c r="J15" s="2"/>
      <c r="K15" s="17"/>
      <c r="L15" s="77">
        <f t="shared" si="0"/>
        <v>24475</v>
      </c>
      <c r="M15" s="11">
        <v>11</v>
      </c>
      <c r="N15" s="78"/>
      <c r="O15" s="2">
        <v>27500</v>
      </c>
    </row>
    <row r="16" spans="1:15" x14ac:dyDescent="0.4">
      <c r="A16" s="31">
        <v>14</v>
      </c>
      <c r="B16" s="5" t="s">
        <v>3</v>
      </c>
      <c r="C16" s="7"/>
      <c r="D16" s="72"/>
      <c r="E16" s="15"/>
      <c r="F16" s="1"/>
      <c r="G16" s="7">
        <v>11136</v>
      </c>
      <c r="H16" s="73">
        <f>G16+1600</f>
        <v>12736</v>
      </c>
      <c r="I16" s="15">
        <f>ROUND(100-(100*G16/J16),0)</f>
        <v>42</v>
      </c>
      <c r="J16" s="2">
        <v>19250</v>
      </c>
      <c r="K16" s="17">
        <f>ROUND((N16*(100-M16))/100,0)</f>
        <v>10680</v>
      </c>
      <c r="L16" s="77">
        <f t="shared" si="0"/>
        <v>11481</v>
      </c>
      <c r="M16" s="11">
        <v>11</v>
      </c>
      <c r="N16" s="78">
        <v>12000</v>
      </c>
      <c r="O16" s="2">
        <v>12900</v>
      </c>
    </row>
    <row r="17" spans="1:15" ht="18" thickBot="1" x14ac:dyDescent="0.45">
      <c r="A17" s="38">
        <v>15</v>
      </c>
      <c r="B17" s="6" t="s">
        <v>4</v>
      </c>
      <c r="C17" s="8"/>
      <c r="D17" s="75"/>
      <c r="E17" s="61"/>
      <c r="F17" s="13"/>
      <c r="G17" s="8">
        <v>11136</v>
      </c>
      <c r="H17" s="74">
        <f>G17+1600</f>
        <v>12736</v>
      </c>
      <c r="I17" s="61">
        <f>ROUND(100-(100*G17/J17),0)</f>
        <v>42</v>
      </c>
      <c r="J17" s="3">
        <v>19250</v>
      </c>
      <c r="K17" s="84">
        <f>ROUND((N17*(100-M17))/100,0)</f>
        <v>10680</v>
      </c>
      <c r="L17" s="80">
        <f t="shared" si="0"/>
        <v>11481</v>
      </c>
      <c r="M17" s="12">
        <v>11</v>
      </c>
      <c r="N17" s="81">
        <v>12000</v>
      </c>
      <c r="O17" s="3">
        <v>12900</v>
      </c>
    </row>
  </sheetData>
  <mergeCells count="3">
    <mergeCell ref="C1:F1"/>
    <mergeCell ref="L1:O1"/>
    <mergeCell ref="G1:J1"/>
  </mergeCells>
  <phoneticPr fontId="19" type="noConversion"/>
  <pageMargins left="0.23622047244094491" right="0.23622047244094491" top="0.74803149606299213" bottom="0.74803149606299213" header="0.31496062992125984" footer="0.31496062992125984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zoomScaleNormal="100" workbookViewId="0">
      <selection activeCell="A16" sqref="A16"/>
    </sheetView>
  </sheetViews>
  <sheetFormatPr defaultRowHeight="17.399999999999999" x14ac:dyDescent="0.4"/>
  <cols>
    <col min="1" max="1" width="8.8984375" bestFit="1" customWidth="1"/>
    <col min="2" max="2" width="45.8984375" customWidth="1"/>
    <col min="3" max="3" width="9.796875" bestFit="1" customWidth="1"/>
    <col min="4" max="4" width="8.8984375" bestFit="1" customWidth="1"/>
    <col min="5" max="6" width="9.796875" bestFit="1" customWidth="1"/>
    <col min="7" max="7" width="8.8984375" bestFit="1" customWidth="1"/>
    <col min="8" max="9" width="9.796875" bestFit="1" customWidth="1"/>
    <col min="10" max="10" width="8.8984375" bestFit="1" customWidth="1"/>
    <col min="11" max="11" width="9.796875" bestFit="1" customWidth="1"/>
  </cols>
  <sheetData>
    <row r="1" spans="1:11" ht="28.2" thickBot="1" x14ac:dyDescent="0.45">
      <c r="A1" s="4"/>
      <c r="B1" s="4"/>
      <c r="C1" s="232" t="s">
        <v>19</v>
      </c>
      <c r="D1" s="233"/>
      <c r="E1" s="234"/>
      <c r="F1" s="232" t="s">
        <v>61</v>
      </c>
      <c r="G1" s="233"/>
      <c r="H1" s="234"/>
      <c r="I1" s="232" t="s">
        <v>25</v>
      </c>
      <c r="J1" s="233"/>
      <c r="K1" s="234"/>
    </row>
    <row r="2" spans="1:11" ht="18" thickBot="1" x14ac:dyDescent="0.45">
      <c r="A2" s="20" t="s">
        <v>0</v>
      </c>
      <c r="B2" s="20" t="s">
        <v>1</v>
      </c>
      <c r="C2" s="24" t="s">
        <v>15</v>
      </c>
      <c r="D2" s="21" t="s">
        <v>60</v>
      </c>
      <c r="E2" s="25" t="s">
        <v>16</v>
      </c>
      <c r="F2" s="24" t="s">
        <v>15</v>
      </c>
      <c r="G2" s="21" t="s">
        <v>60</v>
      </c>
      <c r="H2" s="25" t="s">
        <v>16</v>
      </c>
      <c r="I2" s="34" t="s">
        <v>15</v>
      </c>
      <c r="J2" s="22" t="s">
        <v>2</v>
      </c>
      <c r="K2" s="23" t="s">
        <v>16</v>
      </c>
    </row>
    <row r="3" spans="1:11" x14ac:dyDescent="0.4">
      <c r="A3" s="37">
        <v>1</v>
      </c>
      <c r="B3" s="14" t="s">
        <v>23</v>
      </c>
      <c r="C3" s="17">
        <v>7100</v>
      </c>
      <c r="D3" s="15">
        <v>35</v>
      </c>
      <c r="E3" s="16">
        <v>10785</v>
      </c>
      <c r="F3" s="26">
        <v>5450</v>
      </c>
      <c r="G3" s="60">
        <f>ROUND(100-(100*F3/H3),0)</f>
        <v>32</v>
      </c>
      <c r="H3" s="27">
        <v>7990</v>
      </c>
      <c r="I3" s="7">
        <f>ROUND((K3*(100-J3))/100,0)</f>
        <v>7120</v>
      </c>
      <c r="J3" s="36">
        <v>11</v>
      </c>
      <c r="K3" s="27">
        <v>8000</v>
      </c>
    </row>
    <row r="4" spans="1:11" x14ac:dyDescent="0.4">
      <c r="A4" s="31">
        <v>2</v>
      </c>
      <c r="B4" s="14" t="s">
        <v>72</v>
      </c>
      <c r="C4" s="17">
        <v>8880</v>
      </c>
      <c r="D4" s="15">
        <v>35</v>
      </c>
      <c r="E4" s="16">
        <v>13662</v>
      </c>
      <c r="F4" s="17"/>
      <c r="G4" s="15"/>
      <c r="H4" s="19"/>
      <c r="I4" s="7"/>
      <c r="J4" s="18"/>
      <c r="K4" s="19"/>
    </row>
    <row r="5" spans="1:11" x14ac:dyDescent="0.4">
      <c r="A5" s="31">
        <v>3</v>
      </c>
      <c r="B5" s="14" t="s">
        <v>73</v>
      </c>
      <c r="C5" s="17">
        <v>7100</v>
      </c>
      <c r="D5" s="15">
        <v>35</v>
      </c>
      <c r="E5" s="16">
        <v>10923</v>
      </c>
      <c r="F5" s="17"/>
      <c r="G5" s="15"/>
      <c r="H5" s="19"/>
      <c r="I5" s="7"/>
      <c r="J5" s="18"/>
      <c r="K5" s="19"/>
    </row>
    <row r="6" spans="1:11" x14ac:dyDescent="0.4">
      <c r="A6" s="31">
        <v>4</v>
      </c>
      <c r="B6" s="14" t="s">
        <v>22</v>
      </c>
      <c r="C6" s="17">
        <v>8418</v>
      </c>
      <c r="D6" s="15">
        <f>ROUND(100-(100*C6/E6),0)</f>
        <v>42</v>
      </c>
      <c r="E6" s="16">
        <v>14580</v>
      </c>
      <c r="F6" s="17">
        <v>7156</v>
      </c>
      <c r="G6" s="15">
        <f t="shared" ref="G6:G14" si="0">ROUND(100-(100*F6/H6),0)</f>
        <v>31</v>
      </c>
      <c r="H6" s="19">
        <v>10362</v>
      </c>
      <c r="I6" s="7">
        <f t="shared" ref="I6:I12" si="1">ROUND((K6*(100-J6))/100,0)</f>
        <v>8811</v>
      </c>
      <c r="J6" s="18">
        <v>11</v>
      </c>
      <c r="K6" s="2">
        <v>9900</v>
      </c>
    </row>
    <row r="7" spans="1:11" x14ac:dyDescent="0.4">
      <c r="A7" s="31">
        <v>5</v>
      </c>
      <c r="B7" s="5" t="s">
        <v>11</v>
      </c>
      <c r="C7" s="7">
        <v>7100</v>
      </c>
      <c r="D7" s="9">
        <f t="shared" ref="D7:D12" si="2">ROUND(100-(100*C7/E7),0)</f>
        <v>35</v>
      </c>
      <c r="E7" s="1">
        <v>10923</v>
      </c>
      <c r="F7" s="7">
        <v>9079</v>
      </c>
      <c r="G7" s="15">
        <f t="shared" si="0"/>
        <v>20</v>
      </c>
      <c r="H7" s="2">
        <v>11334</v>
      </c>
      <c r="I7" s="7">
        <f t="shared" si="1"/>
        <v>10769</v>
      </c>
      <c r="J7" s="18">
        <v>11</v>
      </c>
      <c r="K7" s="2">
        <v>12100</v>
      </c>
    </row>
    <row r="8" spans="1:11" x14ac:dyDescent="0.4">
      <c r="A8" s="31">
        <v>6</v>
      </c>
      <c r="B8" s="5" t="s">
        <v>12</v>
      </c>
      <c r="C8" s="7">
        <v>7100</v>
      </c>
      <c r="D8" s="9">
        <f t="shared" si="2"/>
        <v>35</v>
      </c>
      <c r="E8" s="1">
        <v>10923</v>
      </c>
      <c r="F8" s="7">
        <v>8581</v>
      </c>
      <c r="G8" s="15">
        <f t="shared" si="0"/>
        <v>23</v>
      </c>
      <c r="H8" s="2">
        <v>11134</v>
      </c>
      <c r="I8" s="7">
        <f t="shared" si="1"/>
        <v>10235</v>
      </c>
      <c r="J8" s="18">
        <v>11</v>
      </c>
      <c r="K8" s="2">
        <v>11500</v>
      </c>
    </row>
    <row r="9" spans="1:11" x14ac:dyDescent="0.4">
      <c r="A9" s="31">
        <v>7</v>
      </c>
      <c r="B9" s="5" t="s">
        <v>8</v>
      </c>
      <c r="C9" s="7">
        <v>31850</v>
      </c>
      <c r="D9" s="9">
        <f t="shared" si="2"/>
        <v>44</v>
      </c>
      <c r="E9" s="1">
        <v>56500</v>
      </c>
      <c r="F9" s="7">
        <v>26871</v>
      </c>
      <c r="G9" s="15">
        <f t="shared" si="0"/>
        <v>32</v>
      </c>
      <c r="H9" s="2">
        <v>39500</v>
      </c>
      <c r="I9" s="7">
        <f t="shared" si="1"/>
        <v>29281</v>
      </c>
      <c r="J9" s="18">
        <v>11</v>
      </c>
      <c r="K9" s="2">
        <v>32900</v>
      </c>
    </row>
    <row r="10" spans="1:11" x14ac:dyDescent="0.4">
      <c r="A10" s="31">
        <v>8</v>
      </c>
      <c r="B10" s="5" t="s">
        <v>7</v>
      </c>
      <c r="C10" s="7">
        <v>20800</v>
      </c>
      <c r="D10" s="9">
        <f t="shared" si="2"/>
        <v>45</v>
      </c>
      <c r="E10" s="1">
        <v>38000</v>
      </c>
      <c r="F10" s="7">
        <v>21840</v>
      </c>
      <c r="G10" s="15">
        <f t="shared" si="0"/>
        <v>32</v>
      </c>
      <c r="H10" s="2">
        <v>32283</v>
      </c>
      <c r="I10" s="7">
        <f t="shared" si="1"/>
        <v>23585</v>
      </c>
      <c r="J10" s="18">
        <v>11</v>
      </c>
      <c r="K10" s="2">
        <v>26500</v>
      </c>
    </row>
    <row r="11" spans="1:11" x14ac:dyDescent="0.4">
      <c r="A11" s="31">
        <v>9</v>
      </c>
      <c r="B11" s="5" t="s">
        <v>6</v>
      </c>
      <c r="C11" s="7">
        <v>6500</v>
      </c>
      <c r="D11" s="9">
        <f t="shared" si="2"/>
        <v>41</v>
      </c>
      <c r="E11" s="1">
        <v>11000</v>
      </c>
      <c r="F11" s="7">
        <v>6336</v>
      </c>
      <c r="G11" s="15">
        <f t="shared" si="0"/>
        <v>32</v>
      </c>
      <c r="H11" s="2">
        <v>9296</v>
      </c>
      <c r="I11" s="7">
        <f t="shared" si="1"/>
        <v>8900</v>
      </c>
      <c r="J11" s="18">
        <v>11</v>
      </c>
      <c r="K11" s="2">
        <v>10000</v>
      </c>
    </row>
    <row r="12" spans="1:11" x14ac:dyDescent="0.4">
      <c r="A12" s="31">
        <v>10</v>
      </c>
      <c r="B12" s="5" t="s">
        <v>5</v>
      </c>
      <c r="C12" s="7">
        <v>7800</v>
      </c>
      <c r="D12" s="9">
        <f t="shared" si="2"/>
        <v>35</v>
      </c>
      <c r="E12" s="1">
        <v>12000</v>
      </c>
      <c r="F12" s="7">
        <v>7400</v>
      </c>
      <c r="G12" s="15">
        <f t="shared" si="0"/>
        <v>36</v>
      </c>
      <c r="H12" s="2">
        <v>11596</v>
      </c>
      <c r="I12" s="7">
        <f t="shared" si="1"/>
        <v>9790</v>
      </c>
      <c r="J12" s="18">
        <v>11</v>
      </c>
      <c r="K12" s="2">
        <v>11000</v>
      </c>
    </row>
    <row r="13" spans="1:11" x14ac:dyDescent="0.4">
      <c r="A13" s="31">
        <v>11</v>
      </c>
      <c r="B13" s="32" t="s">
        <v>20</v>
      </c>
      <c r="C13" s="33"/>
      <c r="D13" s="29"/>
      <c r="E13" s="30"/>
      <c r="F13" s="7"/>
      <c r="G13" s="15"/>
      <c r="H13" s="2"/>
      <c r="I13" s="7"/>
      <c r="J13" s="18"/>
      <c r="K13" s="2"/>
    </row>
    <row r="14" spans="1:11" x14ac:dyDescent="0.4">
      <c r="A14" s="31">
        <v>12</v>
      </c>
      <c r="B14" s="32" t="s">
        <v>21</v>
      </c>
      <c r="C14" s="33"/>
      <c r="D14" s="29"/>
      <c r="E14" s="30"/>
      <c r="F14" s="7">
        <v>36269</v>
      </c>
      <c r="G14" s="15">
        <f t="shared" si="0"/>
        <v>38</v>
      </c>
      <c r="H14" s="2">
        <v>58847</v>
      </c>
      <c r="I14" s="7">
        <f t="shared" ref="I14:I19" si="3">ROUND((K14*(100-J14))/100,0)</f>
        <v>40050</v>
      </c>
      <c r="J14" s="18">
        <v>11</v>
      </c>
      <c r="K14" s="2">
        <v>45000</v>
      </c>
    </row>
    <row r="15" spans="1:11" x14ac:dyDescent="0.4">
      <c r="A15" s="31">
        <v>13</v>
      </c>
      <c r="B15" s="5" t="s">
        <v>13</v>
      </c>
      <c r="C15" s="7">
        <v>16250</v>
      </c>
      <c r="D15" s="9">
        <f>ROUND(100-(100*C15/E15),0)</f>
        <v>35</v>
      </c>
      <c r="E15" s="1">
        <v>25000</v>
      </c>
      <c r="F15" s="7"/>
      <c r="G15" s="15"/>
      <c r="H15" s="2"/>
      <c r="I15" s="7">
        <f t="shared" si="3"/>
        <v>20915</v>
      </c>
      <c r="J15" s="18">
        <v>11</v>
      </c>
      <c r="K15" s="2">
        <v>23500</v>
      </c>
    </row>
    <row r="16" spans="1:11" x14ac:dyDescent="0.4">
      <c r="A16" s="31">
        <v>14</v>
      </c>
      <c r="B16" s="5" t="s">
        <v>9</v>
      </c>
      <c r="C16" s="7">
        <v>16250</v>
      </c>
      <c r="D16" s="9">
        <f>ROUND(100-(100*C16/E16),0)</f>
        <v>35</v>
      </c>
      <c r="E16" s="1">
        <v>25000</v>
      </c>
      <c r="F16" s="7"/>
      <c r="G16" s="15"/>
      <c r="H16" s="2"/>
      <c r="I16" s="7">
        <f t="shared" si="3"/>
        <v>20915</v>
      </c>
      <c r="J16" s="18">
        <v>11</v>
      </c>
      <c r="K16" s="2">
        <v>23500</v>
      </c>
    </row>
    <row r="17" spans="1:11" x14ac:dyDescent="0.4">
      <c r="A17" s="31">
        <v>15</v>
      </c>
      <c r="B17" s="5" t="s">
        <v>10</v>
      </c>
      <c r="C17" s="7"/>
      <c r="D17" s="9"/>
      <c r="E17" s="1"/>
      <c r="F17" s="7"/>
      <c r="G17" s="15"/>
      <c r="H17" s="2"/>
      <c r="I17" s="7">
        <f t="shared" si="3"/>
        <v>24475</v>
      </c>
      <c r="J17" s="18">
        <v>11</v>
      </c>
      <c r="K17" s="2">
        <v>27500</v>
      </c>
    </row>
    <row r="18" spans="1:11" x14ac:dyDescent="0.4">
      <c r="A18" s="31">
        <v>16</v>
      </c>
      <c r="B18" s="5" t="s">
        <v>3</v>
      </c>
      <c r="C18" s="7">
        <v>11375</v>
      </c>
      <c r="D18" s="9">
        <f>ROUND(100-(100*C18/E18),0)</f>
        <v>35</v>
      </c>
      <c r="E18" s="1">
        <v>17500</v>
      </c>
      <c r="F18" s="7"/>
      <c r="G18" s="15"/>
      <c r="H18" s="2"/>
      <c r="I18" s="7">
        <f t="shared" si="3"/>
        <v>11481</v>
      </c>
      <c r="J18" s="18">
        <v>11</v>
      </c>
      <c r="K18" s="2">
        <v>12900</v>
      </c>
    </row>
    <row r="19" spans="1:11" ht="18" thickBot="1" x14ac:dyDescent="0.45">
      <c r="A19" s="38">
        <v>17</v>
      </c>
      <c r="B19" s="6" t="s">
        <v>4</v>
      </c>
      <c r="C19" s="8">
        <v>11375</v>
      </c>
      <c r="D19" s="10">
        <f>ROUND(100-(100*C19/E19),0)</f>
        <v>35</v>
      </c>
      <c r="E19" s="13">
        <v>17500</v>
      </c>
      <c r="F19" s="8"/>
      <c r="G19" s="61"/>
      <c r="H19" s="3"/>
      <c r="I19" s="8">
        <f t="shared" si="3"/>
        <v>11481</v>
      </c>
      <c r="J19" s="28">
        <v>11</v>
      </c>
      <c r="K19" s="3">
        <v>12900</v>
      </c>
    </row>
  </sheetData>
  <mergeCells count="3">
    <mergeCell ref="C1:E1"/>
    <mergeCell ref="F1:H1"/>
    <mergeCell ref="I1:K1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0" sqref="A20"/>
    </sheetView>
  </sheetViews>
  <sheetFormatPr defaultRowHeight="17.399999999999999" x14ac:dyDescent="0.4"/>
  <cols>
    <col min="2" max="2" width="45" customWidth="1"/>
    <col min="3" max="3" width="15.5" bestFit="1" customWidth="1"/>
    <col min="4" max="4" width="14.09765625" bestFit="1" customWidth="1"/>
    <col min="6" max="6" width="11.8984375" customWidth="1"/>
  </cols>
  <sheetData>
    <row r="1" spans="1:6" ht="28.2" thickBot="1" x14ac:dyDescent="0.45">
      <c r="A1" s="4"/>
      <c r="B1" s="4"/>
      <c r="C1" s="86" t="s">
        <v>19</v>
      </c>
      <c r="D1" s="86" t="s">
        <v>61</v>
      </c>
      <c r="E1" s="232" t="s">
        <v>25</v>
      </c>
      <c r="F1" s="234"/>
    </row>
    <row r="2" spans="1:6" ht="18" thickBot="1" x14ac:dyDescent="0.45">
      <c r="A2" s="20" t="s">
        <v>0</v>
      </c>
      <c r="B2" s="20" t="s">
        <v>1</v>
      </c>
      <c r="C2" s="24" t="s">
        <v>15</v>
      </c>
      <c r="D2" s="70" t="s">
        <v>15</v>
      </c>
      <c r="E2" s="89" t="s">
        <v>15</v>
      </c>
      <c r="F2" s="23" t="s">
        <v>86</v>
      </c>
    </row>
    <row r="3" spans="1:6" x14ac:dyDescent="0.4">
      <c r="A3" s="37">
        <v>1</v>
      </c>
      <c r="B3" s="14" t="s">
        <v>23</v>
      </c>
      <c r="C3" s="17">
        <v>7100</v>
      </c>
      <c r="D3" s="87">
        <v>5450</v>
      </c>
      <c r="E3" s="7" t="s">
        <v>74</v>
      </c>
      <c r="F3" s="27"/>
    </row>
    <row r="4" spans="1:6" x14ac:dyDescent="0.4">
      <c r="A4" s="31">
        <v>2</v>
      </c>
      <c r="B4" s="14" t="s">
        <v>72</v>
      </c>
      <c r="C4" s="17">
        <v>8880</v>
      </c>
      <c r="D4" s="67"/>
      <c r="E4" s="7"/>
      <c r="F4" s="19"/>
    </row>
    <row r="5" spans="1:6" x14ac:dyDescent="0.4">
      <c r="A5" s="31">
        <v>3</v>
      </c>
      <c r="B5" s="14" t="s">
        <v>73</v>
      </c>
      <c r="C5" s="17">
        <v>7100</v>
      </c>
      <c r="D5" s="67"/>
      <c r="E5" s="7"/>
      <c r="F5" s="19"/>
    </row>
    <row r="6" spans="1:6" x14ac:dyDescent="0.4">
      <c r="A6" s="31">
        <v>4</v>
      </c>
      <c r="B6" s="14" t="s">
        <v>22</v>
      </c>
      <c r="C6" s="17">
        <v>8418</v>
      </c>
      <c r="D6" s="67">
        <v>7156</v>
      </c>
      <c r="E6" s="7" t="s">
        <v>75</v>
      </c>
      <c r="F6" s="2"/>
    </row>
    <row r="7" spans="1:6" x14ac:dyDescent="0.4">
      <c r="A7" s="31">
        <v>5</v>
      </c>
      <c r="B7" s="5" t="s">
        <v>11</v>
      </c>
      <c r="C7" s="7">
        <v>7100</v>
      </c>
      <c r="D7" s="68">
        <v>9079</v>
      </c>
      <c r="E7" s="7" t="s">
        <v>76</v>
      </c>
      <c r="F7" s="2"/>
    </row>
    <row r="8" spans="1:6" x14ac:dyDescent="0.4">
      <c r="A8" s="31">
        <v>6</v>
      </c>
      <c r="B8" s="5" t="s">
        <v>12</v>
      </c>
      <c r="C8" s="7">
        <v>7100</v>
      </c>
      <c r="D8" s="68">
        <v>8581</v>
      </c>
      <c r="E8" s="7" t="s">
        <v>77</v>
      </c>
      <c r="F8" s="2"/>
    </row>
    <row r="9" spans="1:6" x14ac:dyDescent="0.4">
      <c r="A9" s="31">
        <v>7</v>
      </c>
      <c r="B9" s="5" t="s">
        <v>8</v>
      </c>
      <c r="C9" s="7">
        <v>31850</v>
      </c>
      <c r="D9" s="68">
        <v>26871</v>
      </c>
      <c r="E9" s="7" t="s">
        <v>78</v>
      </c>
      <c r="F9" s="2"/>
    </row>
    <row r="10" spans="1:6" x14ac:dyDescent="0.4">
      <c r="A10" s="31">
        <v>8</v>
      </c>
      <c r="B10" s="5" t="s">
        <v>7</v>
      </c>
      <c r="C10" s="7">
        <v>20800</v>
      </c>
      <c r="D10" s="68">
        <v>21840</v>
      </c>
      <c r="E10" s="7" t="s">
        <v>79</v>
      </c>
      <c r="F10" s="2"/>
    </row>
    <row r="11" spans="1:6" x14ac:dyDescent="0.4">
      <c r="A11" s="31">
        <v>9</v>
      </c>
      <c r="B11" s="5" t="s">
        <v>6</v>
      </c>
      <c r="C11" s="7">
        <v>6500</v>
      </c>
      <c r="D11" s="68">
        <v>6336</v>
      </c>
      <c r="E11" s="7" t="s">
        <v>80</v>
      </c>
      <c r="F11" s="2"/>
    </row>
    <row r="12" spans="1:6" x14ac:dyDescent="0.4">
      <c r="A12" s="31">
        <v>10</v>
      </c>
      <c r="B12" s="5" t="s">
        <v>5</v>
      </c>
      <c r="C12" s="7">
        <v>7800</v>
      </c>
      <c r="D12" s="68">
        <v>7400</v>
      </c>
      <c r="E12" s="7" t="s">
        <v>81</v>
      </c>
      <c r="F12" s="2"/>
    </row>
    <row r="13" spans="1:6" x14ac:dyDescent="0.4">
      <c r="A13" s="31">
        <v>11</v>
      </c>
      <c r="B13" s="32" t="s">
        <v>20</v>
      </c>
      <c r="C13" s="33"/>
      <c r="D13" s="68"/>
      <c r="E13" s="7"/>
      <c r="F13" s="2"/>
    </row>
    <row r="14" spans="1:6" x14ac:dyDescent="0.4">
      <c r="A14" s="31">
        <v>12</v>
      </c>
      <c r="B14" s="32" t="s">
        <v>21</v>
      </c>
      <c r="C14" s="33"/>
      <c r="D14" s="68">
        <v>36269</v>
      </c>
      <c r="E14" s="7" t="s">
        <v>82</v>
      </c>
      <c r="F14" s="2"/>
    </row>
    <row r="15" spans="1:6" x14ac:dyDescent="0.4">
      <c r="A15" s="31">
        <v>13</v>
      </c>
      <c r="B15" s="5" t="s">
        <v>13</v>
      </c>
      <c r="C15" s="7">
        <v>16250</v>
      </c>
      <c r="D15" s="68"/>
      <c r="E15" s="7" t="s">
        <v>83</v>
      </c>
      <c r="F15" s="2"/>
    </row>
    <row r="16" spans="1:6" x14ac:dyDescent="0.4">
      <c r="A16" s="31">
        <v>14</v>
      </c>
      <c r="B16" s="5" t="s">
        <v>9</v>
      </c>
      <c r="C16" s="7">
        <v>16250</v>
      </c>
      <c r="D16" s="68"/>
      <c r="E16" s="7" t="s">
        <v>83</v>
      </c>
      <c r="F16" s="2"/>
    </row>
    <row r="17" spans="1:6" x14ac:dyDescent="0.4">
      <c r="A17" s="31">
        <v>15</v>
      </c>
      <c r="B17" s="5" t="s">
        <v>10</v>
      </c>
      <c r="C17" s="7"/>
      <c r="D17" s="68"/>
      <c r="E17" s="7" t="s">
        <v>84</v>
      </c>
      <c r="F17" s="2"/>
    </row>
    <row r="18" spans="1:6" x14ac:dyDescent="0.4">
      <c r="A18" s="31">
        <v>16</v>
      </c>
      <c r="B18" s="5" t="s">
        <v>3</v>
      </c>
      <c r="C18" s="7">
        <v>11375</v>
      </c>
      <c r="D18" s="68"/>
      <c r="E18" s="7" t="s">
        <v>85</v>
      </c>
      <c r="F18" s="2"/>
    </row>
    <row r="19" spans="1:6" ht="18" thickBot="1" x14ac:dyDescent="0.45">
      <c r="A19" s="38">
        <v>17</v>
      </c>
      <c r="B19" s="6" t="s">
        <v>4</v>
      </c>
      <c r="C19" s="8">
        <v>11375</v>
      </c>
      <c r="D19" s="88"/>
      <c r="E19" s="8" t="s">
        <v>85</v>
      </c>
      <c r="F19" s="3"/>
    </row>
  </sheetData>
  <mergeCells count="1">
    <mergeCell ref="E1:F1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view="pageBreakPreview" zoomScale="60" zoomScaleNormal="100" workbookViewId="0">
      <selection activeCell="A4" sqref="A4:XFD4"/>
    </sheetView>
  </sheetViews>
  <sheetFormatPr defaultRowHeight="17.399999999999999" x14ac:dyDescent="0.4"/>
  <cols>
    <col min="1" max="1" width="8.69921875" bestFit="1" customWidth="1"/>
    <col min="2" max="2" width="45.09765625" customWidth="1"/>
    <col min="3" max="3" width="9.796875" bestFit="1" customWidth="1"/>
    <col min="4" max="4" width="8.59765625" customWidth="1"/>
    <col min="5" max="5" width="9.3984375" bestFit="1" customWidth="1"/>
    <col min="6" max="7" width="9.296875" customWidth="1"/>
    <col min="8" max="8" width="10.296875" bestFit="1" customWidth="1"/>
    <col min="9" max="10" width="9.796875" bestFit="1" customWidth="1"/>
    <col min="11" max="11" width="8.8984375" bestFit="1" customWidth="1"/>
    <col min="12" max="12" width="9.796875" bestFit="1" customWidth="1"/>
    <col min="17" max="17" width="9.19921875" bestFit="1" customWidth="1"/>
  </cols>
  <sheetData>
    <row r="1" spans="1:12" ht="40.200000000000003" customHeight="1" thickBot="1" x14ac:dyDescent="0.45">
      <c r="A1" s="235" t="s">
        <v>100</v>
      </c>
      <c r="B1" s="236"/>
      <c r="C1" s="236"/>
      <c r="D1" s="236"/>
      <c r="E1" s="236"/>
      <c r="F1" s="237"/>
      <c r="G1" s="241" t="s">
        <v>104</v>
      </c>
      <c r="H1" s="242"/>
      <c r="I1" s="242"/>
      <c r="J1" s="242"/>
      <c r="K1" s="242"/>
      <c r="L1" s="243"/>
    </row>
    <row r="2" spans="1:12" ht="28.2" thickBot="1" x14ac:dyDescent="0.45">
      <c r="A2" s="244"/>
      <c r="B2" s="245"/>
      <c r="C2" s="245"/>
      <c r="D2" s="245"/>
      <c r="E2" s="245"/>
      <c r="F2" s="246"/>
      <c r="G2" s="232" t="s">
        <v>19</v>
      </c>
      <c r="H2" s="233"/>
      <c r="I2" s="234"/>
      <c r="J2" s="232" t="s">
        <v>61</v>
      </c>
      <c r="K2" s="233"/>
      <c r="L2" s="234"/>
    </row>
    <row r="3" spans="1:12" ht="18" thickBot="1" x14ac:dyDescent="0.45">
      <c r="A3" s="20" t="s">
        <v>0</v>
      </c>
      <c r="B3" s="91" t="s">
        <v>1</v>
      </c>
      <c r="C3" s="143" t="s">
        <v>103</v>
      </c>
      <c r="D3" s="118" t="s">
        <v>15</v>
      </c>
      <c r="E3" s="119" t="s">
        <v>2</v>
      </c>
      <c r="F3" s="120" t="s">
        <v>16</v>
      </c>
      <c r="G3" s="24" t="s">
        <v>15</v>
      </c>
      <c r="H3" s="21" t="s">
        <v>60</v>
      </c>
      <c r="I3" s="25" t="s">
        <v>16</v>
      </c>
      <c r="J3" s="92" t="s">
        <v>15</v>
      </c>
      <c r="K3" s="21" t="s">
        <v>60</v>
      </c>
      <c r="L3" s="25" t="s">
        <v>16</v>
      </c>
    </row>
    <row r="4" spans="1:12" x14ac:dyDescent="0.4">
      <c r="A4" s="124">
        <v>1</v>
      </c>
      <c r="B4" s="125" t="s">
        <v>23</v>
      </c>
      <c r="C4" s="144">
        <f t="shared" ref="C4:C22" si="0">D4-1600</f>
        <v>6050</v>
      </c>
      <c r="D4" s="129">
        <f>ROUND((F4*(100-E4))/100,0)</f>
        <v>7650</v>
      </c>
      <c r="E4" s="130">
        <v>15</v>
      </c>
      <c r="F4" s="128">
        <v>9000</v>
      </c>
      <c r="G4" s="126">
        <v>7100</v>
      </c>
      <c r="H4" s="127">
        <v>35</v>
      </c>
      <c r="I4" s="128">
        <v>10785</v>
      </c>
      <c r="J4" s="129">
        <v>5450</v>
      </c>
      <c r="K4" s="127">
        <f>ROUND(100-(100*J4/L4),0)</f>
        <v>32</v>
      </c>
      <c r="L4" s="128">
        <v>7990</v>
      </c>
    </row>
    <row r="5" spans="1:12" x14ac:dyDescent="0.4">
      <c r="A5" s="107">
        <v>2</v>
      </c>
      <c r="B5" s="131" t="s">
        <v>72</v>
      </c>
      <c r="C5" s="145">
        <f t="shared" si="0"/>
        <v>7750</v>
      </c>
      <c r="D5" s="112">
        <f>ROUND((F5*(100-E5))/100,0)</f>
        <v>9350</v>
      </c>
      <c r="E5" s="114">
        <v>15</v>
      </c>
      <c r="F5" s="133">
        <v>11000</v>
      </c>
      <c r="G5" s="132">
        <v>7100</v>
      </c>
      <c r="H5" s="113">
        <v>35</v>
      </c>
      <c r="I5" s="133">
        <v>10923</v>
      </c>
      <c r="J5" s="121"/>
      <c r="K5" s="113"/>
      <c r="L5" s="133"/>
    </row>
    <row r="6" spans="1:12" x14ac:dyDescent="0.4">
      <c r="A6" s="107">
        <v>3</v>
      </c>
      <c r="B6" s="131" t="s">
        <v>73</v>
      </c>
      <c r="C6" s="145">
        <f t="shared" si="0"/>
        <v>10215</v>
      </c>
      <c r="D6" s="112">
        <f t="shared" ref="D6:D22" si="1">ROUND((F6*(100-E6))/100,0)</f>
        <v>11815</v>
      </c>
      <c r="E6" s="114">
        <v>15</v>
      </c>
      <c r="F6" s="133">
        <v>13900</v>
      </c>
      <c r="G6" s="132">
        <v>8880</v>
      </c>
      <c r="H6" s="113">
        <v>35</v>
      </c>
      <c r="I6" s="133">
        <v>13662</v>
      </c>
      <c r="J6" s="121"/>
      <c r="K6" s="113"/>
      <c r="L6" s="133"/>
    </row>
    <row r="7" spans="1:12" x14ac:dyDescent="0.4">
      <c r="A7" s="107">
        <v>4</v>
      </c>
      <c r="B7" s="131" t="s">
        <v>22</v>
      </c>
      <c r="C7" s="145">
        <f t="shared" si="0"/>
        <v>10725</v>
      </c>
      <c r="D7" s="112">
        <f t="shared" si="1"/>
        <v>12325</v>
      </c>
      <c r="E7" s="114">
        <v>15</v>
      </c>
      <c r="F7" s="105">
        <v>14500</v>
      </c>
      <c r="G7" s="132">
        <v>8418</v>
      </c>
      <c r="H7" s="113">
        <f>ROUND(100-(100*G7/I7),0)</f>
        <v>42</v>
      </c>
      <c r="I7" s="133">
        <v>14580</v>
      </c>
      <c r="J7" s="121">
        <v>7156</v>
      </c>
      <c r="K7" s="113">
        <f t="shared" ref="K7:K14" si="2">ROUND(100-(100*J7/L7),0)</f>
        <v>31</v>
      </c>
      <c r="L7" s="133">
        <v>10362</v>
      </c>
    </row>
    <row r="8" spans="1:12" x14ac:dyDescent="0.4">
      <c r="A8" s="107">
        <v>5</v>
      </c>
      <c r="B8" s="134" t="s">
        <v>11</v>
      </c>
      <c r="C8" s="145">
        <f t="shared" si="0"/>
        <v>9365</v>
      </c>
      <c r="D8" s="112">
        <f t="shared" si="1"/>
        <v>10965</v>
      </c>
      <c r="E8" s="114">
        <v>15</v>
      </c>
      <c r="F8" s="105">
        <v>12900</v>
      </c>
      <c r="G8" s="103">
        <v>7100</v>
      </c>
      <c r="H8" s="104">
        <f t="shared" ref="H8:H13" si="3">ROUND(100-(100*G8/I8),0)</f>
        <v>35</v>
      </c>
      <c r="I8" s="105">
        <v>10923</v>
      </c>
      <c r="J8" s="112">
        <v>9079</v>
      </c>
      <c r="K8" s="113">
        <f t="shared" si="2"/>
        <v>20</v>
      </c>
      <c r="L8" s="105">
        <v>11334</v>
      </c>
    </row>
    <row r="9" spans="1:12" x14ac:dyDescent="0.4">
      <c r="A9" s="107">
        <v>6</v>
      </c>
      <c r="B9" s="134" t="s">
        <v>12</v>
      </c>
      <c r="C9" s="145">
        <f t="shared" si="0"/>
        <v>9365</v>
      </c>
      <c r="D9" s="112">
        <f t="shared" si="1"/>
        <v>10965</v>
      </c>
      <c r="E9" s="114">
        <v>15</v>
      </c>
      <c r="F9" s="105">
        <v>12900</v>
      </c>
      <c r="G9" s="103">
        <v>7100</v>
      </c>
      <c r="H9" s="104">
        <f t="shared" si="3"/>
        <v>35</v>
      </c>
      <c r="I9" s="105">
        <v>10923</v>
      </c>
      <c r="J9" s="112">
        <v>8581</v>
      </c>
      <c r="K9" s="113">
        <f t="shared" si="2"/>
        <v>23</v>
      </c>
      <c r="L9" s="105">
        <v>11134</v>
      </c>
    </row>
    <row r="10" spans="1:12" x14ac:dyDescent="0.4">
      <c r="A10" s="107">
        <v>7</v>
      </c>
      <c r="B10" s="134" t="s">
        <v>90</v>
      </c>
      <c r="C10" s="145">
        <f t="shared" si="0"/>
        <v>48550</v>
      </c>
      <c r="D10" s="112">
        <f t="shared" si="1"/>
        <v>50150</v>
      </c>
      <c r="E10" s="115">
        <v>15</v>
      </c>
      <c r="F10" s="105">
        <v>59000</v>
      </c>
      <c r="G10" s="103">
        <v>31850</v>
      </c>
      <c r="H10" s="104">
        <f t="shared" si="3"/>
        <v>44</v>
      </c>
      <c r="I10" s="105">
        <v>56500</v>
      </c>
      <c r="J10" s="112">
        <v>26871</v>
      </c>
      <c r="K10" s="113">
        <f t="shared" si="2"/>
        <v>32</v>
      </c>
      <c r="L10" s="105">
        <v>39500</v>
      </c>
    </row>
    <row r="11" spans="1:12" x14ac:dyDescent="0.4">
      <c r="A11" s="107">
        <v>8</v>
      </c>
      <c r="B11" s="134" t="s">
        <v>91</v>
      </c>
      <c r="C11" s="145">
        <f t="shared" si="0"/>
        <v>31550</v>
      </c>
      <c r="D11" s="112">
        <f t="shared" si="1"/>
        <v>33150</v>
      </c>
      <c r="E11" s="115">
        <v>15</v>
      </c>
      <c r="F11" s="105">
        <v>39000</v>
      </c>
      <c r="G11" s="103">
        <v>20800</v>
      </c>
      <c r="H11" s="104">
        <f t="shared" si="3"/>
        <v>45</v>
      </c>
      <c r="I11" s="105">
        <v>38000</v>
      </c>
      <c r="J11" s="112">
        <v>21840</v>
      </c>
      <c r="K11" s="113">
        <f t="shared" si="2"/>
        <v>32</v>
      </c>
      <c r="L11" s="105">
        <v>32283</v>
      </c>
    </row>
    <row r="12" spans="1:12" x14ac:dyDescent="0.4">
      <c r="A12" s="107">
        <v>9</v>
      </c>
      <c r="B12" s="134" t="s">
        <v>88</v>
      </c>
      <c r="C12" s="145">
        <f t="shared" si="0"/>
        <v>8600</v>
      </c>
      <c r="D12" s="112">
        <f t="shared" si="1"/>
        <v>10200</v>
      </c>
      <c r="E12" s="115">
        <v>15</v>
      </c>
      <c r="F12" s="105">
        <v>12000</v>
      </c>
      <c r="G12" s="103">
        <v>6500</v>
      </c>
      <c r="H12" s="104">
        <f t="shared" si="3"/>
        <v>41</v>
      </c>
      <c r="I12" s="105">
        <v>11000</v>
      </c>
      <c r="J12" s="112">
        <v>6336</v>
      </c>
      <c r="K12" s="113">
        <f t="shared" si="2"/>
        <v>32</v>
      </c>
      <c r="L12" s="105">
        <v>9296</v>
      </c>
    </row>
    <row r="13" spans="1:12" x14ac:dyDescent="0.4">
      <c r="A13" s="107">
        <v>10</v>
      </c>
      <c r="B13" s="134" t="s">
        <v>89</v>
      </c>
      <c r="C13" s="145">
        <f t="shared" si="0"/>
        <v>11065</v>
      </c>
      <c r="D13" s="112">
        <f t="shared" si="1"/>
        <v>12665</v>
      </c>
      <c r="E13" s="115">
        <v>15</v>
      </c>
      <c r="F13" s="105">
        <v>14900</v>
      </c>
      <c r="G13" s="103">
        <v>7800</v>
      </c>
      <c r="H13" s="104">
        <f t="shared" si="3"/>
        <v>41</v>
      </c>
      <c r="I13" s="105">
        <v>13330</v>
      </c>
      <c r="J13" s="112">
        <v>7400</v>
      </c>
      <c r="K13" s="113">
        <f t="shared" si="2"/>
        <v>36</v>
      </c>
      <c r="L13" s="105">
        <v>11596</v>
      </c>
    </row>
    <row r="14" spans="1:12" x14ac:dyDescent="0.4">
      <c r="A14" s="107">
        <v>12</v>
      </c>
      <c r="B14" s="108" t="s">
        <v>21</v>
      </c>
      <c r="C14" s="145">
        <f t="shared" si="0"/>
        <v>38350</v>
      </c>
      <c r="D14" s="112">
        <f t="shared" si="1"/>
        <v>39950</v>
      </c>
      <c r="E14" s="115">
        <v>15</v>
      </c>
      <c r="F14" s="105">
        <v>47000</v>
      </c>
      <c r="G14" s="109"/>
      <c r="H14" s="110"/>
      <c r="I14" s="111"/>
      <c r="J14" s="112">
        <v>36269</v>
      </c>
      <c r="K14" s="113">
        <f t="shared" si="2"/>
        <v>38</v>
      </c>
      <c r="L14" s="105">
        <v>58847</v>
      </c>
    </row>
    <row r="15" spans="1:12" x14ac:dyDescent="0.4">
      <c r="A15" s="107">
        <v>13</v>
      </c>
      <c r="B15" s="134" t="s">
        <v>92</v>
      </c>
      <c r="C15" s="145">
        <f t="shared" si="0"/>
        <v>19650</v>
      </c>
      <c r="D15" s="112">
        <f t="shared" si="1"/>
        <v>21250</v>
      </c>
      <c r="E15" s="115">
        <v>15</v>
      </c>
      <c r="F15" s="105">
        <v>25000</v>
      </c>
      <c r="G15" s="103">
        <v>16250</v>
      </c>
      <c r="H15" s="104">
        <f>ROUND(100-(100*G15/I15),0)</f>
        <v>35</v>
      </c>
      <c r="I15" s="105">
        <v>25000</v>
      </c>
      <c r="J15" s="112"/>
      <c r="K15" s="113"/>
      <c r="L15" s="105"/>
    </row>
    <row r="16" spans="1:12" x14ac:dyDescent="0.4">
      <c r="A16" s="107">
        <v>14</v>
      </c>
      <c r="B16" s="134" t="s">
        <v>93</v>
      </c>
      <c r="C16" s="145">
        <f t="shared" si="0"/>
        <v>19650</v>
      </c>
      <c r="D16" s="112">
        <f t="shared" si="1"/>
        <v>21250</v>
      </c>
      <c r="E16" s="115">
        <v>15</v>
      </c>
      <c r="F16" s="105">
        <v>25000</v>
      </c>
      <c r="G16" s="103">
        <v>16250</v>
      </c>
      <c r="H16" s="104">
        <f>ROUND(100-(100*G16/I16),0)</f>
        <v>35</v>
      </c>
      <c r="I16" s="105">
        <v>25000</v>
      </c>
      <c r="J16" s="112"/>
      <c r="K16" s="113"/>
      <c r="L16" s="105"/>
    </row>
    <row r="17" spans="1:12" x14ac:dyDescent="0.4">
      <c r="A17" s="107">
        <v>15</v>
      </c>
      <c r="B17" s="134" t="s">
        <v>94</v>
      </c>
      <c r="C17" s="145">
        <f t="shared" si="0"/>
        <v>22030</v>
      </c>
      <c r="D17" s="112">
        <f t="shared" si="1"/>
        <v>23630</v>
      </c>
      <c r="E17" s="115">
        <v>15</v>
      </c>
      <c r="F17" s="105">
        <v>27800</v>
      </c>
      <c r="G17" s="103"/>
      <c r="H17" s="104"/>
      <c r="I17" s="105"/>
      <c r="J17" s="103"/>
      <c r="K17" s="104"/>
      <c r="L17" s="105"/>
    </row>
    <row r="18" spans="1:12" x14ac:dyDescent="0.4">
      <c r="A18" s="107">
        <v>16</v>
      </c>
      <c r="B18" s="134" t="s">
        <v>95</v>
      </c>
      <c r="C18" s="145">
        <f t="shared" si="0"/>
        <v>14550</v>
      </c>
      <c r="D18" s="112">
        <f t="shared" si="1"/>
        <v>16150</v>
      </c>
      <c r="E18" s="115">
        <v>15</v>
      </c>
      <c r="F18" s="105">
        <v>19000</v>
      </c>
      <c r="G18" s="103">
        <v>11375</v>
      </c>
      <c r="H18" s="104">
        <f>ROUND(100-(100*G18/I18),0)</f>
        <v>35</v>
      </c>
      <c r="I18" s="105">
        <v>17500</v>
      </c>
      <c r="J18" s="103"/>
      <c r="K18" s="104"/>
      <c r="L18" s="105"/>
    </row>
    <row r="19" spans="1:12" x14ac:dyDescent="0.4">
      <c r="A19" s="116">
        <v>17</v>
      </c>
      <c r="B19" s="117" t="s">
        <v>96</v>
      </c>
      <c r="C19" s="145">
        <f t="shared" si="0"/>
        <v>14550</v>
      </c>
      <c r="D19" s="112">
        <f t="shared" si="1"/>
        <v>16150</v>
      </c>
      <c r="E19" s="115">
        <v>15</v>
      </c>
      <c r="F19" s="105">
        <v>19000</v>
      </c>
      <c r="G19" s="103">
        <v>11375</v>
      </c>
      <c r="H19" s="106">
        <f>ROUND(100-(100*G19/I19),0)</f>
        <v>35</v>
      </c>
      <c r="I19" s="105">
        <v>17500</v>
      </c>
      <c r="J19" s="103"/>
      <c r="K19" s="104"/>
      <c r="L19" s="105"/>
    </row>
    <row r="20" spans="1:12" x14ac:dyDescent="0.4">
      <c r="A20" s="98">
        <v>20</v>
      </c>
      <c r="B20" s="99" t="s">
        <v>101</v>
      </c>
      <c r="C20" s="145">
        <f t="shared" si="0"/>
        <v>6900</v>
      </c>
      <c r="D20" s="112">
        <f t="shared" si="1"/>
        <v>8500</v>
      </c>
      <c r="E20" s="101">
        <v>15</v>
      </c>
      <c r="F20" s="102">
        <v>10000</v>
      </c>
      <c r="G20" s="100"/>
      <c r="H20" s="101"/>
      <c r="I20" s="102"/>
      <c r="J20" s="103"/>
      <c r="K20" s="104"/>
      <c r="L20" s="105"/>
    </row>
    <row r="21" spans="1:12" x14ac:dyDescent="0.4">
      <c r="A21" s="98">
        <v>21</v>
      </c>
      <c r="B21" s="99" t="s">
        <v>102</v>
      </c>
      <c r="C21" s="145">
        <f t="shared" si="0"/>
        <v>8600</v>
      </c>
      <c r="D21" s="112">
        <f t="shared" si="1"/>
        <v>10200</v>
      </c>
      <c r="E21" s="101">
        <v>15</v>
      </c>
      <c r="F21" s="102">
        <v>12000</v>
      </c>
      <c r="G21" s="100"/>
      <c r="H21" s="101"/>
      <c r="I21" s="102"/>
      <c r="J21" s="103"/>
      <c r="K21" s="106"/>
      <c r="L21" s="105"/>
    </row>
    <row r="22" spans="1:12" ht="18" thickBot="1" x14ac:dyDescent="0.45">
      <c r="A22" s="90">
        <v>22</v>
      </c>
      <c r="B22" s="135" t="s">
        <v>98</v>
      </c>
      <c r="C22" s="146">
        <f t="shared" si="0"/>
        <v>31550</v>
      </c>
      <c r="D22" s="142">
        <f t="shared" si="1"/>
        <v>33150</v>
      </c>
      <c r="E22" s="140">
        <v>15</v>
      </c>
      <c r="F22" s="141">
        <v>39000</v>
      </c>
      <c r="G22" s="136"/>
      <c r="H22" s="137"/>
      <c r="I22" s="138"/>
      <c r="J22" s="139"/>
      <c r="K22" s="137"/>
      <c r="L22" s="138"/>
    </row>
    <row r="23" spans="1:12" x14ac:dyDescent="0.4">
      <c r="A23" s="93"/>
      <c r="B23" s="94"/>
      <c r="C23" s="94"/>
      <c r="D23" s="94"/>
      <c r="E23" s="94"/>
      <c r="F23" s="94"/>
      <c r="G23" s="94"/>
      <c r="H23" s="94"/>
    </row>
    <row r="24" spans="1:12" x14ac:dyDescent="0.4">
      <c r="A24" s="93"/>
      <c r="B24" s="94"/>
      <c r="C24" s="94"/>
      <c r="D24" s="94"/>
      <c r="E24" s="94"/>
      <c r="F24" s="94"/>
      <c r="G24" s="94"/>
      <c r="H24" s="94"/>
    </row>
    <row r="25" spans="1:12" x14ac:dyDescent="0.4">
      <c r="A25" s="122"/>
      <c r="B25" s="122"/>
      <c r="C25" s="122"/>
      <c r="D25" s="122"/>
      <c r="E25" s="122"/>
      <c r="F25" s="122"/>
      <c r="G25" s="122"/>
    </row>
    <row r="26" spans="1:12" x14ac:dyDescent="0.4">
      <c r="A26" s="122"/>
      <c r="B26" s="123"/>
      <c r="C26" s="122"/>
      <c r="D26" s="122"/>
      <c r="E26" s="122"/>
      <c r="F26" s="122"/>
      <c r="G26" s="122"/>
    </row>
    <row r="27" spans="1:12" x14ac:dyDescent="0.4">
      <c r="A27" s="122"/>
      <c r="B27" s="122"/>
      <c r="C27" s="122"/>
      <c r="D27" s="122"/>
      <c r="E27" s="122"/>
      <c r="F27" s="122"/>
      <c r="G27" s="122"/>
    </row>
    <row r="28" spans="1:12" x14ac:dyDescent="0.4">
      <c r="A28" s="122"/>
      <c r="B28" s="123"/>
      <c r="C28" s="122"/>
      <c r="D28" s="122"/>
      <c r="E28" s="122"/>
      <c r="F28" s="122"/>
      <c r="G28" s="122"/>
    </row>
    <row r="29" spans="1:12" x14ac:dyDescent="0.4">
      <c r="A29" s="122"/>
      <c r="B29" s="122"/>
      <c r="C29" s="122"/>
      <c r="D29" s="122"/>
      <c r="E29" s="122"/>
      <c r="F29" s="122"/>
      <c r="G29" s="122"/>
    </row>
    <row r="30" spans="1:12" x14ac:dyDescent="0.4">
      <c r="A30" s="122"/>
      <c r="B30" s="122"/>
      <c r="C30" s="122"/>
      <c r="D30" s="122"/>
      <c r="E30" s="122"/>
      <c r="F30" s="122"/>
      <c r="G30" s="122"/>
    </row>
    <row r="31" spans="1:12" x14ac:dyDescent="0.4">
      <c r="A31" s="122"/>
      <c r="B31" s="122"/>
      <c r="C31" s="122"/>
      <c r="D31" s="122"/>
      <c r="E31" s="122"/>
      <c r="F31" s="122"/>
      <c r="G31" s="122"/>
    </row>
    <row r="32" spans="1:12" x14ac:dyDescent="0.4">
      <c r="A32" s="122"/>
      <c r="B32" s="122"/>
      <c r="C32" s="122"/>
      <c r="D32" s="122"/>
      <c r="E32" s="122"/>
      <c r="F32" s="122"/>
      <c r="G32" s="122"/>
    </row>
    <row r="33" spans="1:7" x14ac:dyDescent="0.4">
      <c r="A33" s="122"/>
      <c r="B33" s="122"/>
      <c r="C33" s="122"/>
      <c r="D33" s="122"/>
      <c r="E33" s="122"/>
      <c r="F33" s="122"/>
      <c r="G33" s="122"/>
    </row>
    <row r="34" spans="1:7" x14ac:dyDescent="0.4">
      <c r="A34" s="122"/>
      <c r="B34" s="122"/>
      <c r="C34" s="122"/>
      <c r="D34" s="122"/>
      <c r="E34" s="122"/>
      <c r="F34" s="122"/>
      <c r="G34" s="122"/>
    </row>
    <row r="35" spans="1:7" x14ac:dyDescent="0.4">
      <c r="A35" s="122"/>
      <c r="B35" s="122"/>
      <c r="C35" s="122"/>
      <c r="D35" s="122"/>
      <c r="E35" s="122"/>
      <c r="F35" s="122"/>
      <c r="G35" s="122"/>
    </row>
    <row r="36" spans="1:7" x14ac:dyDescent="0.4">
      <c r="A36" s="122"/>
      <c r="B36" s="122"/>
      <c r="C36" s="122"/>
      <c r="D36" s="122"/>
      <c r="E36" s="122"/>
      <c r="F36" s="122"/>
      <c r="G36" s="122"/>
    </row>
    <row r="37" spans="1:7" x14ac:dyDescent="0.4">
      <c r="A37" s="122"/>
      <c r="B37" s="122"/>
      <c r="C37" s="122"/>
      <c r="D37" s="122"/>
      <c r="E37" s="122"/>
      <c r="F37" s="122"/>
      <c r="G37" s="122"/>
    </row>
    <row r="38" spans="1:7" x14ac:dyDescent="0.4">
      <c r="A38" s="122"/>
      <c r="B38" s="122"/>
      <c r="C38" s="122"/>
      <c r="D38" s="122"/>
      <c r="E38" s="122"/>
      <c r="F38" s="122"/>
      <c r="G38" s="122"/>
    </row>
    <row r="39" spans="1:7" x14ac:dyDescent="0.4">
      <c r="A39" s="122"/>
      <c r="B39" s="122"/>
      <c r="C39" s="122"/>
      <c r="D39" s="122"/>
      <c r="E39" s="122"/>
      <c r="F39" s="122"/>
      <c r="G39" s="122"/>
    </row>
    <row r="40" spans="1:7" x14ac:dyDescent="0.4">
      <c r="A40" s="122"/>
      <c r="B40" s="122"/>
      <c r="C40" s="122"/>
      <c r="D40" s="122"/>
      <c r="E40" s="122"/>
      <c r="F40" s="122"/>
      <c r="G40" s="122"/>
    </row>
  </sheetData>
  <mergeCells count="4">
    <mergeCell ref="G2:I2"/>
    <mergeCell ref="J2:L2"/>
    <mergeCell ref="G1:L1"/>
    <mergeCell ref="A1:F2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오픈마켓</vt:lpstr>
      <vt:lpstr>안주류</vt:lpstr>
      <vt:lpstr>Sheet1</vt:lpstr>
      <vt:lpstr>Sheet2</vt:lpstr>
      <vt:lpstr>Sheet3</vt:lpstr>
      <vt:lpstr>Sheet4</vt:lpstr>
      <vt:lpstr>GS</vt:lpstr>
      <vt:lpstr>안주류!Print_Area</vt:lpstr>
      <vt:lpstr>오픈마켓!Print_Area</vt:lpstr>
      <vt:lpstr>안주류!Print_Titles</vt:lpstr>
      <vt:lpstr>오픈마켓!Print_Titles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임수빈</dc:creator>
  <cp:lastModifiedBy>임수빈</cp:lastModifiedBy>
  <cp:lastPrinted>2020-06-18T06:27:22Z</cp:lastPrinted>
  <dcterms:created xsi:type="dcterms:W3CDTF">2020-03-11T01:01:26Z</dcterms:created>
  <dcterms:modified xsi:type="dcterms:W3CDTF">2020-07-14T08:37:14Z</dcterms:modified>
</cp:coreProperties>
</file>