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Ham_Transceiver_Power_Supply\meas\"/>
    </mc:Choice>
  </mc:AlternateContent>
  <xr:revisionPtr revIDLastSave="0" documentId="13_ncr:1_{B8FC375D-0D43-426C-ABBB-E99623D01F96}" xr6:coauthVersionLast="47" xr6:coauthVersionMax="47" xr10:uidLastSave="{00000000-0000-0000-0000-000000000000}"/>
  <bookViews>
    <workbookView xWindow="-120" yWindow="-120" windowWidth="29040" windowHeight="15720" activeTab="1" xr2:uid="{622AC5F5-238E-40CA-AED6-803544F65560}"/>
  </bookViews>
  <sheets>
    <sheet name="Anytone Power Consumption" sheetId="1" r:id="rId1"/>
    <sheet name="Transil Op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2" l="1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F29" i="2"/>
  <c r="H29" i="2" s="1"/>
  <c r="E29" i="2"/>
  <c r="E28" i="2"/>
  <c r="E27" i="2"/>
  <c r="F27" i="2" s="1"/>
  <c r="H27" i="2" s="1"/>
  <c r="E26" i="2"/>
  <c r="I28" i="1"/>
  <c r="I29" i="1"/>
  <c r="I30" i="1"/>
  <c r="I27" i="1"/>
  <c r="I12" i="1"/>
  <c r="I13" i="1"/>
  <c r="I14" i="1"/>
  <c r="I11" i="1"/>
  <c r="F28" i="2" l="1"/>
  <c r="H28" i="2" s="1"/>
  <c r="G27" i="2"/>
  <c r="G29" i="2"/>
  <c r="G33" i="2"/>
  <c r="G38" i="2"/>
  <c r="F26" i="2"/>
  <c r="H26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G31" i="2" l="1"/>
  <c r="G26" i="2"/>
  <c r="G42" i="2"/>
  <c r="G28" i="2"/>
  <c r="G36" i="2"/>
  <c r="G30" i="2"/>
  <c r="G39" i="2"/>
  <c r="G34" i="2"/>
  <c r="G44" i="2"/>
  <c r="G40" i="2"/>
  <c r="G43" i="2"/>
  <c r="G32" i="2"/>
  <c r="G41" i="2"/>
  <c r="G35" i="2"/>
  <c r="G37" i="2"/>
</calcChain>
</file>

<file path=xl/sharedStrings.xml><?xml version="1.0" encoding="utf-8"?>
<sst xmlns="http://schemas.openxmlformats.org/spreadsheetml/2006/main" count="70" uniqueCount="50">
  <si>
    <t>Anytone AT-5888UV</t>
  </si>
  <si>
    <t>Radio:</t>
  </si>
  <si>
    <t>Frequency</t>
  </si>
  <si>
    <t>MHz</t>
  </si>
  <si>
    <t>144.930</t>
  </si>
  <si>
    <t>Idle (no carrier)</t>
  </si>
  <si>
    <t>Low</t>
  </si>
  <si>
    <t>Mid2</t>
  </si>
  <si>
    <t>Mid1</t>
  </si>
  <si>
    <t>High</t>
  </si>
  <si>
    <t>Power Setting</t>
  </si>
  <si>
    <t>Meter:</t>
  </si>
  <si>
    <t>PZEM-051</t>
  </si>
  <si>
    <t>U [V]</t>
  </si>
  <si>
    <t>I [A]</t>
  </si>
  <si>
    <t>P[W]</t>
  </si>
  <si>
    <t>Power Consumption</t>
  </si>
  <si>
    <t>Output TX Power [W]</t>
  </si>
  <si>
    <t>TX
Efficiency
[%]</t>
  </si>
  <si>
    <t>R</t>
  </si>
  <si>
    <t>ohm</t>
  </si>
  <si>
    <t>(in series with transil)</t>
  </si>
  <si>
    <t>&gt;----------</t>
  </si>
  <si>
    <t>|</t>
  </si>
  <si>
    <t>&gt;-----------</t>
  </si>
  <si>
    <t>------------</t>
  </si>
  <si>
    <t>R(33ohm)</t>
  </si>
  <si>
    <t>Uin=5-13V</t>
  </si>
  <si>
    <t>Test Circuit</t>
  </si>
  <si>
    <t>Example of Transil's operation</t>
  </si>
  <si>
    <t>When used as overvoltage protection, transil is connected</t>
  </si>
  <si>
    <t>in reverse polarity. When voltage applied  to this component</t>
  </si>
  <si>
    <t>1.5KE7.5A MIC Transil MeasurementM13:R45M13:Q45</t>
  </si>
  <si>
    <t xml:space="preserve">is smaller then Ubr (breakdown voltage) the diode does not </t>
  </si>
  <si>
    <t xml:space="preserve">conduct significantly allowing only small leakage current </t>
  </si>
  <si>
    <t>Ib to pass through. When voltage on the diode reaches Ubr</t>
  </si>
  <si>
    <t>the diode transitions rapidly to low impedance state allowing</t>
  </si>
  <si>
    <t xml:space="preserve">high current Ib to pass through while stabilizing diode voltage </t>
  </si>
  <si>
    <t>at around Ubr and effectively clamping voltage applied to</t>
  </si>
  <si>
    <t>protected circuit</t>
  </si>
  <si>
    <t xml:space="preserve">When connected in forward polarity the transil behaves </t>
  </si>
  <si>
    <t>as regular diode.</t>
  </si>
  <si>
    <t>Trasciever  DC Power Consumption</t>
  </si>
  <si>
    <t>Uin [V]</t>
  </si>
  <si>
    <t>Ud[V]</t>
  </si>
  <si>
    <t>Ur[V]</t>
  </si>
  <si>
    <t>I[A]</t>
  </si>
  <si>
    <t>Pr[W]</t>
  </si>
  <si>
    <t>Pd[W]</t>
  </si>
  <si>
    <t>transil (1.5KE7.5A MIC)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</si>
</sst>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quotePrefix="1"/>
    <xf numFmtId="164" fontId="0" fillId="0" borderId="0" xfId="0" applyNumberFormat="1" applyAlignment="1">
      <alignment horizontal="left" indent="4"/>
    </xf>
    <xf numFmtId="0" fontId="4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Id=f(Ud)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'Anytone Power Consumption'!#REF!</c:f>
            </c:numRef>
          </c:xVal>
          <c:yVal>
            <c:numRef>
              <c:f>'Anytone Power Consumption'!#REF!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91A-4B9D-976D-33E3F38F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97312"/>
        <c:axId val="1055519264"/>
      </c:scatterChart>
      <c:valAx>
        <c:axId val="82479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Ud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519264"/>
        <c:crosses val="autoZero"/>
        <c:crossBetween val="midCat"/>
      </c:valAx>
      <c:valAx>
        <c:axId val="10555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Id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7973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Id=f(Ud)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'Anytone Power Consumption'!#REF!</c:f>
            </c:numRef>
          </c:xVal>
          <c:yVal>
            <c:numRef>
              <c:f>'Anytone Power Consumption'!#REF!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9-4EF0-989D-157A1D6B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97312"/>
        <c:axId val="1055519264"/>
      </c:scatterChart>
      <c:valAx>
        <c:axId val="82479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Ud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519264"/>
        <c:crosses val="autoZero"/>
        <c:crossBetween val="midCat"/>
      </c:valAx>
      <c:valAx>
        <c:axId val="10555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Id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7973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28575</xdr:rowOff>
    </xdr:from>
    <xdr:to>
      <xdr:col>11</xdr:col>
      <xdr:colOff>0</xdr:colOff>
      <xdr:row>16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DBAC73-5395-F6E3-E594-C7BCB3E03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481011</xdr:colOff>
      <xdr:row>1</xdr:row>
      <xdr:rowOff>152400</xdr:rowOff>
    </xdr:from>
    <xdr:to>
      <xdr:col>20</xdr:col>
      <xdr:colOff>381000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45EDF-77E3-464C-816C-97C3A2B6C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44C4-E527-4B50-848E-5278C0B003F3}">
  <dimension ref="D4:I32"/>
  <sheetViews>
    <sheetView topLeftCell="A2" workbookViewId="0">
      <selection activeCell="M22" sqref="M22"/>
    </sheetView>
  </sheetViews>
  <sheetFormatPr defaultRowHeight="15" x14ac:dyDescent="0.25"/>
  <cols>
    <col min="4" max="4" width="14.85546875" bestFit="1" customWidth="1"/>
    <col min="5" max="5" width="20" bestFit="1" customWidth="1"/>
    <col min="6" max="6" width="11.85546875" customWidth="1"/>
    <col min="7" max="7" width="10.140625" customWidth="1"/>
    <col min="8" max="8" width="11.28515625" customWidth="1"/>
    <col min="9" max="9" width="13.7109375" customWidth="1"/>
  </cols>
  <sheetData>
    <row r="4" spans="4:9" x14ac:dyDescent="0.25">
      <c r="D4" s="8" t="s">
        <v>1</v>
      </c>
      <c r="E4" s="8"/>
      <c r="F4" s="8" t="s">
        <v>0</v>
      </c>
      <c r="G4" s="8"/>
    </row>
    <row r="5" spans="4:9" x14ac:dyDescent="0.25">
      <c r="D5" s="8" t="s">
        <v>11</v>
      </c>
      <c r="E5" s="8"/>
      <c r="F5" s="8" t="s">
        <v>12</v>
      </c>
      <c r="G5" s="8"/>
    </row>
    <row r="7" spans="4:9" x14ac:dyDescent="0.25">
      <c r="D7" s="8" t="s">
        <v>2</v>
      </c>
      <c r="E7" s="8"/>
      <c r="F7" s="8" t="s">
        <v>4</v>
      </c>
      <c r="G7" s="8" t="s">
        <v>3</v>
      </c>
    </row>
    <row r="9" spans="4:9" x14ac:dyDescent="0.25">
      <c r="D9" s="13" t="s">
        <v>10</v>
      </c>
      <c r="E9" s="13" t="s">
        <v>17</v>
      </c>
      <c r="F9" s="14" t="s">
        <v>42</v>
      </c>
      <c r="G9" s="14"/>
      <c r="H9" s="14"/>
      <c r="I9" s="12" t="s">
        <v>18</v>
      </c>
    </row>
    <row r="10" spans="4:9" ht="30.75" customHeight="1" x14ac:dyDescent="0.25">
      <c r="D10" s="13"/>
      <c r="E10" s="13"/>
      <c r="F10" s="10" t="s">
        <v>13</v>
      </c>
      <c r="G10" s="10" t="s">
        <v>14</v>
      </c>
      <c r="H10" s="10" t="s">
        <v>15</v>
      </c>
      <c r="I10" s="13"/>
    </row>
    <row r="11" spans="4:9" x14ac:dyDescent="0.25">
      <c r="D11" t="s">
        <v>6</v>
      </c>
      <c r="E11" s="1">
        <v>5</v>
      </c>
      <c r="F11" s="1">
        <v>13.68</v>
      </c>
      <c r="G11" s="2">
        <v>6.09</v>
      </c>
      <c r="H11" s="1">
        <v>83.3</v>
      </c>
      <c r="I11" s="3">
        <f>E11/H11</f>
        <v>6.0024009603841535E-2</v>
      </c>
    </row>
    <row r="12" spans="4:9" x14ac:dyDescent="0.25">
      <c r="D12" t="s">
        <v>7</v>
      </c>
      <c r="E12" s="1">
        <v>10</v>
      </c>
      <c r="F12" s="1">
        <v>13.67</v>
      </c>
      <c r="G12" s="2">
        <v>7.76</v>
      </c>
      <c r="H12" s="1">
        <v>106.2</v>
      </c>
      <c r="I12" s="3">
        <f>E12/H12</f>
        <v>9.4161958568738227E-2</v>
      </c>
    </row>
    <row r="13" spans="4:9" x14ac:dyDescent="0.25">
      <c r="D13" t="s">
        <v>8</v>
      </c>
      <c r="E13" s="1">
        <v>20</v>
      </c>
      <c r="F13" s="1">
        <v>13.64</v>
      </c>
      <c r="G13" s="2">
        <v>10.85</v>
      </c>
      <c r="H13" s="1">
        <v>147.80000000000001</v>
      </c>
      <c r="I13" s="3">
        <f>E13/H13</f>
        <v>0.13531799729364005</v>
      </c>
    </row>
    <row r="14" spans="4:9" x14ac:dyDescent="0.25">
      <c r="D14" t="s">
        <v>9</v>
      </c>
      <c r="E14" s="1">
        <v>50</v>
      </c>
      <c r="F14" s="1">
        <v>13.6</v>
      </c>
      <c r="G14" s="2">
        <v>15.54</v>
      </c>
      <c r="H14" s="1">
        <v>211.6</v>
      </c>
      <c r="I14" s="3">
        <f>E14/H14</f>
        <v>0.23629489603024575</v>
      </c>
    </row>
    <row r="15" spans="4:9" x14ac:dyDescent="0.25">
      <c r="E15" s="1"/>
      <c r="F15" s="1"/>
      <c r="G15" s="1"/>
      <c r="H15" s="1"/>
    </row>
    <row r="16" spans="4:9" x14ac:dyDescent="0.25">
      <c r="D16" t="s">
        <v>5</v>
      </c>
      <c r="E16" s="1">
        <v>0</v>
      </c>
      <c r="F16" s="1">
        <v>13.73</v>
      </c>
      <c r="G16" s="1">
        <v>0.6</v>
      </c>
      <c r="H16" s="1">
        <v>8.1999999999999993</v>
      </c>
    </row>
    <row r="17" spans="4:9" x14ac:dyDescent="0.25">
      <c r="E17" s="1"/>
    </row>
    <row r="18" spans="4:9" x14ac:dyDescent="0.25">
      <c r="E18" s="1"/>
    </row>
    <row r="19" spans="4:9" x14ac:dyDescent="0.25">
      <c r="E19" s="1"/>
    </row>
    <row r="20" spans="4:9" x14ac:dyDescent="0.25">
      <c r="D20" s="8" t="s">
        <v>1</v>
      </c>
      <c r="E20" s="11"/>
      <c r="F20" s="8" t="s">
        <v>0</v>
      </c>
      <c r="G20" s="8"/>
    </row>
    <row r="21" spans="4:9" x14ac:dyDescent="0.25">
      <c r="D21" s="8" t="s">
        <v>11</v>
      </c>
      <c r="E21" s="11"/>
      <c r="F21" s="8" t="s">
        <v>12</v>
      </c>
      <c r="G21" s="8"/>
    </row>
    <row r="22" spans="4:9" x14ac:dyDescent="0.25">
      <c r="E22" s="1"/>
    </row>
    <row r="23" spans="4:9" x14ac:dyDescent="0.25">
      <c r="D23" s="8" t="s">
        <v>2</v>
      </c>
      <c r="E23" s="11"/>
      <c r="F23" s="8">
        <v>438.57499999999999</v>
      </c>
      <c r="G23" s="8" t="s">
        <v>3</v>
      </c>
    </row>
    <row r="24" spans="4:9" x14ac:dyDescent="0.25">
      <c r="E24" s="1"/>
    </row>
    <row r="25" spans="4:9" ht="15" customHeight="1" x14ac:dyDescent="0.25">
      <c r="D25" s="13" t="s">
        <v>10</v>
      </c>
      <c r="E25" s="13" t="s">
        <v>17</v>
      </c>
      <c r="F25" s="14" t="s">
        <v>16</v>
      </c>
      <c r="G25" s="14"/>
      <c r="H25" s="14"/>
      <c r="I25" s="12" t="s">
        <v>18</v>
      </c>
    </row>
    <row r="26" spans="4:9" ht="32.25" customHeight="1" x14ac:dyDescent="0.25">
      <c r="D26" s="13"/>
      <c r="E26" s="13"/>
      <c r="F26" s="10" t="s">
        <v>13</v>
      </c>
      <c r="G26" s="10" t="s">
        <v>14</v>
      </c>
      <c r="H26" s="10" t="s">
        <v>15</v>
      </c>
      <c r="I26" s="13"/>
    </row>
    <row r="27" spans="4:9" x14ac:dyDescent="0.25">
      <c r="D27" t="s">
        <v>6</v>
      </c>
      <c r="E27" s="1">
        <v>5</v>
      </c>
      <c r="F27" s="1">
        <v>13.69</v>
      </c>
      <c r="G27" s="2">
        <v>5.42</v>
      </c>
      <c r="H27" s="1">
        <v>74.099999999999994</v>
      </c>
      <c r="I27" s="3">
        <f>E27/H27</f>
        <v>6.7476383265856948E-2</v>
      </c>
    </row>
    <row r="28" spans="4:9" x14ac:dyDescent="0.25">
      <c r="D28" t="s">
        <v>7</v>
      </c>
      <c r="E28" s="1">
        <v>10</v>
      </c>
      <c r="F28" s="1">
        <v>13.67</v>
      </c>
      <c r="G28" s="2">
        <v>7.18</v>
      </c>
      <c r="H28" s="1">
        <v>98.1</v>
      </c>
      <c r="I28" s="3">
        <f>E28/H28</f>
        <v>0.10193679918450561</v>
      </c>
    </row>
    <row r="29" spans="4:9" x14ac:dyDescent="0.25">
      <c r="D29" t="s">
        <v>8</v>
      </c>
      <c r="E29" s="1">
        <v>25</v>
      </c>
      <c r="F29" s="1">
        <v>13.64</v>
      </c>
      <c r="G29" s="2">
        <v>10.57</v>
      </c>
      <c r="H29" s="1">
        <v>144.1</v>
      </c>
      <c r="I29" s="3">
        <f>E29/H29</f>
        <v>0.17349063150589869</v>
      </c>
    </row>
    <row r="30" spans="4:9" x14ac:dyDescent="0.25">
      <c r="D30" t="s">
        <v>9</v>
      </c>
      <c r="E30" s="1">
        <v>40</v>
      </c>
      <c r="F30" s="1">
        <v>13.61</v>
      </c>
      <c r="G30" s="2">
        <v>14.72</v>
      </c>
      <c r="H30" s="1">
        <v>200.3</v>
      </c>
      <c r="I30" s="3">
        <f>E30/H30</f>
        <v>0.19970044932601097</v>
      </c>
    </row>
    <row r="31" spans="4:9" x14ac:dyDescent="0.25">
      <c r="E31" s="1"/>
      <c r="F31" s="1"/>
      <c r="G31" s="1"/>
      <c r="H31" s="1"/>
    </row>
    <row r="32" spans="4:9" x14ac:dyDescent="0.25">
      <c r="D32" t="s">
        <v>5</v>
      </c>
      <c r="E32" s="1">
        <v>0</v>
      </c>
      <c r="F32" s="1">
        <v>13.73</v>
      </c>
      <c r="G32" s="1">
        <v>0.7</v>
      </c>
      <c r="H32" s="1">
        <v>9.6</v>
      </c>
    </row>
  </sheetData>
  <mergeCells count="8">
    <mergeCell ref="I9:I10"/>
    <mergeCell ref="I25:I26"/>
    <mergeCell ref="F9:H9"/>
    <mergeCell ref="E9:E10"/>
    <mergeCell ref="D9:D10"/>
    <mergeCell ref="D25:D26"/>
    <mergeCell ref="E25:E26"/>
    <mergeCell ref="F25:H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4BD7-51D0-4DF5-97DD-8C24537D6BC0}">
  <dimension ref="B3:P46"/>
  <sheetViews>
    <sheetView tabSelected="1" workbookViewId="0">
      <selection activeCell="C15" sqref="C15"/>
    </sheetView>
  </sheetViews>
  <sheetFormatPr defaultRowHeight="15" x14ac:dyDescent="0.25"/>
  <cols>
    <col min="6" max="6" width="12.7109375" bestFit="1" customWidth="1"/>
  </cols>
  <sheetData>
    <row r="3" spans="2:12" x14ac:dyDescent="0.25">
      <c r="B3" s="8" t="s">
        <v>29</v>
      </c>
      <c r="C3" s="8"/>
      <c r="D3" s="8"/>
    </row>
    <row r="5" spans="2:12" x14ac:dyDescent="0.25">
      <c r="C5" t="s">
        <v>30</v>
      </c>
    </row>
    <row r="6" spans="2:12" x14ac:dyDescent="0.25">
      <c r="C6" t="s">
        <v>31</v>
      </c>
    </row>
    <row r="7" spans="2:12" x14ac:dyDescent="0.25">
      <c r="C7" t="s">
        <v>33</v>
      </c>
    </row>
    <row r="8" spans="2:12" x14ac:dyDescent="0.25">
      <c r="C8" t="s">
        <v>34</v>
      </c>
    </row>
    <row r="9" spans="2:12" x14ac:dyDescent="0.25">
      <c r="C9" t="s">
        <v>35</v>
      </c>
    </row>
    <row r="10" spans="2:12" ht="30.75" customHeight="1" x14ac:dyDescent="0.25">
      <c r="C10" t="s">
        <v>36</v>
      </c>
    </row>
    <row r="11" spans="2:12" x14ac:dyDescent="0.25">
      <c r="C11" t="s">
        <v>37</v>
      </c>
    </row>
    <row r="12" spans="2:12" x14ac:dyDescent="0.25">
      <c r="C12" t="s">
        <v>38</v>
      </c>
    </row>
    <row r="13" spans="2:12" x14ac:dyDescent="0.25">
      <c r="C13" t="s">
        <v>39</v>
      </c>
    </row>
    <row r="14" spans="2:12" x14ac:dyDescent="0.25">
      <c r="C14" t="s">
        <v>40</v>
      </c>
    </row>
    <row r="15" spans="2:12" x14ac:dyDescent="0.25">
      <c r="C15" t="s">
        <v>41</v>
      </c>
      <c r="K15" s="1"/>
      <c r="L15" s="1"/>
    </row>
    <row r="16" spans="2:12" x14ac:dyDescent="0.25">
      <c r="K16" s="5"/>
      <c r="L16" s="1"/>
    </row>
    <row r="17" spans="2:16" x14ac:dyDescent="0.25">
      <c r="K17" s="5"/>
      <c r="L17" s="1"/>
    </row>
    <row r="18" spans="2:16" x14ac:dyDescent="0.25">
      <c r="K18" s="5"/>
      <c r="L18" s="1"/>
    </row>
    <row r="19" spans="2:16" x14ac:dyDescent="0.25">
      <c r="B19" s="8" t="s">
        <v>32</v>
      </c>
      <c r="C19" s="8"/>
      <c r="D19" s="8"/>
      <c r="E19" s="8"/>
      <c r="K19" s="5"/>
      <c r="L19" s="1"/>
    </row>
    <row r="20" spans="2:16" x14ac:dyDescent="0.25">
      <c r="K20" s="5"/>
      <c r="L20" s="1"/>
    </row>
    <row r="21" spans="2:16" x14ac:dyDescent="0.25">
      <c r="K21" s="5"/>
      <c r="L21" s="1"/>
    </row>
    <row r="22" spans="2:16" x14ac:dyDescent="0.25">
      <c r="C22" t="s">
        <v>19</v>
      </c>
      <c r="D22">
        <v>33</v>
      </c>
      <c r="E22" t="s">
        <v>20</v>
      </c>
      <c r="F22" t="s">
        <v>21</v>
      </c>
      <c r="K22" s="5"/>
      <c r="L22" s="1"/>
    </row>
    <row r="23" spans="2:16" x14ac:dyDescent="0.25">
      <c r="K23" s="5"/>
      <c r="L23" s="1"/>
    </row>
    <row r="24" spans="2:16" x14ac:dyDescent="0.25">
      <c r="K24" s="5"/>
      <c r="L24" s="1"/>
    </row>
    <row r="25" spans="2:16" ht="15" customHeight="1" x14ac:dyDescent="0.25">
      <c r="C25" s="9" t="s">
        <v>43</v>
      </c>
      <c r="D25" s="9" t="s">
        <v>44</v>
      </c>
      <c r="E25" s="9" t="s">
        <v>45</v>
      </c>
      <c r="F25" s="9" t="s">
        <v>46</v>
      </c>
      <c r="G25" s="9" t="s">
        <v>47</v>
      </c>
      <c r="H25" s="9" t="s">
        <v>48</v>
      </c>
      <c r="K25" s="8" t="s">
        <v>28</v>
      </c>
      <c r="O25" s="7"/>
      <c r="P25" s="4"/>
    </row>
    <row r="26" spans="2:16" x14ac:dyDescent="0.25">
      <c r="C26" s="1">
        <v>4.87</v>
      </c>
      <c r="D26" s="1">
        <v>4.87</v>
      </c>
      <c r="E26" s="1">
        <f>C26-D26</f>
        <v>0</v>
      </c>
      <c r="F26" s="5">
        <f t="shared" ref="F26:F44" si="0">(E26/$D$22)</f>
        <v>0</v>
      </c>
      <c r="G26" s="5">
        <f t="shared" ref="G26:G43" si="1">E26*F26</f>
        <v>0</v>
      </c>
      <c r="H26" s="5">
        <f t="shared" ref="H26:H43" si="2">D26*F26</f>
        <v>0</v>
      </c>
    </row>
    <row r="27" spans="2:16" x14ac:dyDescent="0.25">
      <c r="C27" s="1">
        <v>5.07</v>
      </c>
      <c r="D27" s="1">
        <v>5.07</v>
      </c>
      <c r="E27" s="1">
        <f t="shared" ref="E27:E44" si="3">C27-D27</f>
        <v>0</v>
      </c>
      <c r="F27" s="5">
        <f t="shared" si="0"/>
        <v>0</v>
      </c>
      <c r="G27" s="5">
        <f t="shared" si="1"/>
        <v>0</v>
      </c>
      <c r="H27" s="5">
        <f t="shared" si="2"/>
        <v>0</v>
      </c>
      <c r="L27" t="s">
        <v>22</v>
      </c>
      <c r="M27" t="s">
        <v>26</v>
      </c>
    </row>
    <row r="28" spans="2:16" x14ac:dyDescent="0.25">
      <c r="C28" s="1">
        <v>5.98</v>
      </c>
      <c r="D28" s="1">
        <v>5.98</v>
      </c>
      <c r="E28" s="1">
        <f t="shared" si="3"/>
        <v>0</v>
      </c>
      <c r="F28" s="5">
        <f t="shared" si="0"/>
        <v>0</v>
      </c>
      <c r="G28" s="5">
        <f t="shared" si="1"/>
        <v>0</v>
      </c>
      <c r="H28" s="5">
        <f t="shared" si="2"/>
        <v>0</v>
      </c>
      <c r="N28" t="s">
        <v>23</v>
      </c>
    </row>
    <row r="29" spans="2:16" x14ac:dyDescent="0.25">
      <c r="C29" s="1">
        <v>6.46</v>
      </c>
      <c r="D29" s="1">
        <v>6.46</v>
      </c>
      <c r="E29" s="1">
        <f t="shared" si="3"/>
        <v>0</v>
      </c>
      <c r="F29" s="5">
        <f t="shared" si="0"/>
        <v>0</v>
      </c>
      <c r="G29" s="5">
        <f t="shared" si="1"/>
        <v>0</v>
      </c>
      <c r="H29" s="5">
        <f t="shared" si="2"/>
        <v>0</v>
      </c>
      <c r="N29" t="s">
        <v>23</v>
      </c>
    </row>
    <row r="30" spans="2:16" x14ac:dyDescent="0.25">
      <c r="C30" s="1">
        <v>7</v>
      </c>
      <c r="D30" s="1">
        <v>7</v>
      </c>
      <c r="E30" s="1">
        <f t="shared" si="3"/>
        <v>0</v>
      </c>
      <c r="F30" s="5">
        <f t="shared" si="0"/>
        <v>0</v>
      </c>
      <c r="G30" s="5">
        <f t="shared" si="1"/>
        <v>0</v>
      </c>
      <c r="H30" s="5">
        <f t="shared" si="2"/>
        <v>0</v>
      </c>
      <c r="K30" t="s">
        <v>27</v>
      </c>
      <c r="N30" t="s">
        <v>49</v>
      </c>
    </row>
    <row r="31" spans="2:16" x14ac:dyDescent="0.25">
      <c r="C31" s="1">
        <v>7.45</v>
      </c>
      <c r="D31" s="1">
        <v>7.43</v>
      </c>
      <c r="E31" s="1">
        <f t="shared" si="3"/>
        <v>2.0000000000000462E-2</v>
      </c>
      <c r="F31" s="5">
        <f t="shared" si="0"/>
        <v>6.0606060606062005E-4</v>
      </c>
      <c r="G31" s="5">
        <f t="shared" si="1"/>
        <v>1.2121212121212681E-5</v>
      </c>
      <c r="H31" s="5">
        <f t="shared" si="2"/>
        <v>4.5030303030304071E-3</v>
      </c>
      <c r="N31" t="s">
        <v>23</v>
      </c>
    </row>
    <row r="32" spans="2:16" x14ac:dyDescent="0.25">
      <c r="C32" s="1">
        <v>7.66</v>
      </c>
      <c r="D32" s="1">
        <v>7.62</v>
      </c>
      <c r="E32" s="1">
        <f t="shared" si="3"/>
        <v>4.0000000000000036E-2</v>
      </c>
      <c r="F32" s="5">
        <f t="shared" si="0"/>
        <v>1.2121212121212132E-3</v>
      </c>
      <c r="G32" s="5">
        <f t="shared" si="1"/>
        <v>4.8484848484848569E-5</v>
      </c>
      <c r="H32" s="5">
        <f t="shared" si="2"/>
        <v>9.236363636363645E-3</v>
      </c>
      <c r="N32" t="s">
        <v>23</v>
      </c>
    </row>
    <row r="33" spans="3:13" x14ac:dyDescent="0.25">
      <c r="C33" s="1">
        <v>8.09</v>
      </c>
      <c r="D33" s="1">
        <v>7.76</v>
      </c>
      <c r="E33" s="1">
        <f t="shared" si="3"/>
        <v>0.33000000000000007</v>
      </c>
      <c r="F33" s="5">
        <f t="shared" si="0"/>
        <v>1.0000000000000002E-2</v>
      </c>
      <c r="G33" s="5">
        <f t="shared" si="1"/>
        <v>3.3000000000000013E-3</v>
      </c>
      <c r="H33" s="5">
        <f t="shared" si="2"/>
        <v>7.7600000000000016E-2</v>
      </c>
      <c r="L33" t="s">
        <v>24</v>
      </c>
      <c r="M33" s="6" t="s">
        <v>25</v>
      </c>
    </row>
    <row r="34" spans="3:13" x14ac:dyDescent="0.25">
      <c r="C34" s="1">
        <v>8.92</v>
      </c>
      <c r="D34" s="1">
        <v>7.85</v>
      </c>
      <c r="E34" s="1">
        <f t="shared" si="3"/>
        <v>1.0700000000000003</v>
      </c>
      <c r="F34" s="5">
        <f t="shared" si="0"/>
        <v>3.2424242424242432E-2</v>
      </c>
      <c r="G34" s="5">
        <f t="shared" si="1"/>
        <v>3.4693939393939409E-2</v>
      </c>
      <c r="H34" s="5">
        <f t="shared" si="2"/>
        <v>0.25453030303030305</v>
      </c>
    </row>
    <row r="35" spans="3:13" x14ac:dyDescent="0.25">
      <c r="C35" s="1">
        <v>9.57</v>
      </c>
      <c r="D35" s="1">
        <v>7.92</v>
      </c>
      <c r="E35" s="1">
        <f t="shared" si="3"/>
        <v>1.6500000000000004</v>
      </c>
      <c r="F35" s="5">
        <f t="shared" si="0"/>
        <v>5.000000000000001E-2</v>
      </c>
      <c r="G35" s="5">
        <f t="shared" si="1"/>
        <v>8.2500000000000032E-2</v>
      </c>
      <c r="H35" s="5">
        <f t="shared" si="2"/>
        <v>0.39600000000000007</v>
      </c>
    </row>
    <row r="36" spans="3:13" x14ac:dyDescent="0.25">
      <c r="C36" s="1">
        <v>9.73</v>
      </c>
      <c r="D36" s="1">
        <v>7.93</v>
      </c>
      <c r="E36" s="1">
        <f t="shared" si="3"/>
        <v>1.8000000000000007</v>
      </c>
      <c r="F36" s="5">
        <f t="shared" si="0"/>
        <v>5.4545454545454564E-2</v>
      </c>
      <c r="G36" s="5">
        <f t="shared" si="1"/>
        <v>9.8181818181818259E-2</v>
      </c>
      <c r="H36" s="5">
        <f t="shared" si="2"/>
        <v>0.43254545454545468</v>
      </c>
    </row>
    <row r="37" spans="3:13" x14ac:dyDescent="0.25">
      <c r="C37" s="1">
        <v>10.35</v>
      </c>
      <c r="D37" s="1">
        <v>7.98</v>
      </c>
      <c r="E37" s="1">
        <f t="shared" si="3"/>
        <v>2.3699999999999992</v>
      </c>
      <c r="F37" s="5">
        <f t="shared" si="0"/>
        <v>7.1818181818181795E-2</v>
      </c>
      <c r="G37" s="5">
        <f t="shared" si="1"/>
        <v>0.17020909090909081</v>
      </c>
      <c r="H37" s="5">
        <f t="shared" si="2"/>
        <v>0.57310909090909079</v>
      </c>
    </row>
    <row r="38" spans="3:13" x14ac:dyDescent="0.25">
      <c r="C38" s="1">
        <v>11.51</v>
      </c>
      <c r="D38" s="1">
        <v>8.0500000000000007</v>
      </c>
      <c r="E38" s="1">
        <f t="shared" si="3"/>
        <v>3.4599999999999991</v>
      </c>
      <c r="F38" s="5">
        <f t="shared" si="0"/>
        <v>0.10484848484848482</v>
      </c>
      <c r="G38" s="5">
        <f t="shared" si="1"/>
        <v>0.36277575757575736</v>
      </c>
      <c r="H38" s="5">
        <f t="shared" si="2"/>
        <v>0.8440303030303028</v>
      </c>
    </row>
    <row r="39" spans="3:13" x14ac:dyDescent="0.25">
      <c r="C39" s="1">
        <v>11.99</v>
      </c>
      <c r="D39" s="1">
        <v>8.09</v>
      </c>
      <c r="E39" s="1">
        <f>C39-D39</f>
        <v>3.9000000000000004</v>
      </c>
      <c r="F39" s="5">
        <f t="shared" si="0"/>
        <v>0.11818181818181819</v>
      </c>
      <c r="G39" s="5">
        <f t="shared" si="1"/>
        <v>0.46090909090909099</v>
      </c>
      <c r="H39" s="5">
        <f t="shared" si="2"/>
        <v>0.95609090909090921</v>
      </c>
    </row>
    <row r="40" spans="3:13" x14ac:dyDescent="0.25">
      <c r="C40" s="1">
        <v>12.37</v>
      </c>
      <c r="D40" s="1">
        <v>8.1199999999999992</v>
      </c>
      <c r="E40" s="1">
        <f>C40-D40</f>
        <v>4.25</v>
      </c>
      <c r="F40" s="5">
        <f t="shared" si="0"/>
        <v>0.12878787878787878</v>
      </c>
      <c r="G40" s="5">
        <f t="shared" si="1"/>
        <v>0.54734848484848486</v>
      </c>
      <c r="H40" s="5">
        <f t="shared" si="2"/>
        <v>1.0457575757575757</v>
      </c>
    </row>
    <row r="41" spans="3:13" x14ac:dyDescent="0.25">
      <c r="C41" s="1">
        <v>12.81</v>
      </c>
      <c r="D41" s="1">
        <v>8.1300000000000008</v>
      </c>
      <c r="E41" s="1">
        <f t="shared" si="3"/>
        <v>4.68</v>
      </c>
      <c r="F41" s="5">
        <f t="shared" si="0"/>
        <v>0.14181818181818182</v>
      </c>
      <c r="G41" s="5">
        <f t="shared" si="1"/>
        <v>0.6637090909090908</v>
      </c>
      <c r="H41" s="5">
        <f t="shared" si="2"/>
        <v>1.1529818181818183</v>
      </c>
    </row>
    <row r="42" spans="3:13" x14ac:dyDescent="0.25">
      <c r="C42" s="1">
        <v>12.28</v>
      </c>
      <c r="D42" s="1">
        <v>8.11</v>
      </c>
      <c r="E42" s="1">
        <f t="shared" si="3"/>
        <v>4.17</v>
      </c>
      <c r="F42" s="5">
        <f t="shared" si="0"/>
        <v>0.12636363636363637</v>
      </c>
      <c r="G42" s="5">
        <f t="shared" si="1"/>
        <v>0.52693636363636365</v>
      </c>
      <c r="H42" s="5">
        <f t="shared" si="2"/>
        <v>1.024809090909091</v>
      </c>
    </row>
    <row r="43" spans="3:13" x14ac:dyDescent="0.25">
      <c r="C43" s="1">
        <v>14.39</v>
      </c>
      <c r="D43" s="1">
        <v>8.19</v>
      </c>
      <c r="E43" s="1">
        <f t="shared" si="3"/>
        <v>6.2000000000000011</v>
      </c>
      <c r="F43" s="5">
        <f t="shared" si="0"/>
        <v>0.18787878787878792</v>
      </c>
      <c r="G43" s="5">
        <f t="shared" si="1"/>
        <v>1.1648484848484852</v>
      </c>
      <c r="H43" s="5">
        <f t="shared" si="2"/>
        <v>1.5387272727272729</v>
      </c>
    </row>
    <row r="44" spans="3:13" x14ac:dyDescent="0.25">
      <c r="C44" s="1">
        <v>12.99</v>
      </c>
      <c r="D44" s="1">
        <v>8.14</v>
      </c>
      <c r="E44" s="1">
        <f t="shared" si="3"/>
        <v>4.8499999999999996</v>
      </c>
      <c r="F44" s="5">
        <f t="shared" si="0"/>
        <v>0.14696969696969697</v>
      </c>
      <c r="G44" s="5">
        <f>E44*F44</f>
        <v>0.71280303030303027</v>
      </c>
      <c r="H44" s="5">
        <f>D44*F44</f>
        <v>1.1963333333333335</v>
      </c>
    </row>
    <row r="45" spans="3:13" x14ac:dyDescent="0.25">
      <c r="F45" s="7"/>
      <c r="G45" s="4"/>
      <c r="H45" s="4"/>
    </row>
    <row r="46" spans="3:13" x14ac:dyDescent="0.25">
      <c r="H4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Anytone Power Consumption</vt:lpstr>
      <vt:lpstr>Transil Oprations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2024-01-08T22:20:38Z</dcterms:created>
  <dcterms:modified xsi:type="dcterms:W3CDTF">2024-01-29T21:57:30Z</dcterms:modified>
</cp:coreProperties>
</file>